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721EBE33-7A8E-44DB-91B1-8068A9C5F7A9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  <c r="AL1" i="1"/>
  <c r="H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Q1" i="7" l="1"/>
  <c r="P1" i="7"/>
  <c r="F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V3" i="10" s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V14" i="10" s="1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V20" i="10" s="1"/>
  <c r="C20" i="10"/>
  <c r="D20" i="10"/>
  <c r="A21" i="10"/>
  <c r="C21" i="10"/>
  <c r="D21" i="10"/>
  <c r="A22" i="10"/>
  <c r="C22" i="10"/>
  <c r="D22" i="10"/>
  <c r="A23" i="10"/>
  <c r="V23" i="10" s="1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V30" i="10" s="1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V39" i="10" s="1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V45" i="10" s="1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V52" i="10" s="1"/>
  <c r="C52" i="10"/>
  <c r="D52" i="10"/>
  <c r="A53" i="10"/>
  <c r="C53" i="10"/>
  <c r="D53" i="10"/>
  <c r="A54" i="10"/>
  <c r="C54" i="10"/>
  <c r="D54" i="10"/>
  <c r="A55" i="10"/>
  <c r="V55" i="10" s="1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V61" i="10" s="1"/>
  <c r="C61" i="10"/>
  <c r="D61" i="10"/>
  <c r="J61" i="10" s="1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V68" i="10" s="1"/>
  <c r="C68" i="10"/>
  <c r="D68" i="10"/>
  <c r="A69" i="10"/>
  <c r="C69" i="10"/>
  <c r="D69" i="10"/>
  <c r="A70" i="10"/>
  <c r="C70" i="10"/>
  <c r="D70" i="10"/>
  <c r="A71" i="10"/>
  <c r="V71" i="10" s="1"/>
  <c r="C71" i="10"/>
  <c r="D71" i="10"/>
  <c r="A72" i="10"/>
  <c r="V72" i="10" s="1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V77" i="10" s="1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V87" i="10" s="1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V93" i="10" s="1"/>
  <c r="C93" i="10"/>
  <c r="D93" i="10"/>
  <c r="A94" i="10"/>
  <c r="V94" i="10" s="1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V100" i="10" s="1"/>
  <c r="C100" i="10"/>
  <c r="D100" i="10"/>
  <c r="A101" i="10"/>
  <c r="C101" i="10"/>
  <c r="D101" i="10"/>
  <c r="A102" i="10"/>
  <c r="C102" i="10"/>
  <c r="D102" i="10"/>
  <c r="A103" i="10"/>
  <c r="V103" i="10" s="1"/>
  <c r="C103" i="10"/>
  <c r="D103" i="10"/>
  <c r="A104" i="10"/>
  <c r="V104" i="10" s="1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V109" i="10" s="1"/>
  <c r="C109" i="10"/>
  <c r="D109" i="10"/>
  <c r="A110" i="10"/>
  <c r="V110" i="10" s="1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V116" i="10" s="1"/>
  <c r="C116" i="10"/>
  <c r="D116" i="10"/>
  <c r="A117" i="10"/>
  <c r="C117" i="10"/>
  <c r="D117" i="10"/>
  <c r="A118" i="10"/>
  <c r="C118" i="10"/>
  <c r="D118" i="10"/>
  <c r="A119" i="10"/>
  <c r="V119" i="10" s="1"/>
  <c r="C119" i="10"/>
  <c r="D119" i="10"/>
  <c r="A120" i="10"/>
  <c r="V120" i="10" s="1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V125" i="10" s="1"/>
  <c r="C125" i="10"/>
  <c r="D125" i="10"/>
  <c r="A126" i="10"/>
  <c r="V126" i="10" s="1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V132" i="10" s="1"/>
  <c r="C132" i="10"/>
  <c r="D132" i="10"/>
  <c r="A133" i="10"/>
  <c r="C133" i="10"/>
  <c r="D133" i="10"/>
  <c r="A134" i="10"/>
  <c r="C134" i="10"/>
  <c r="D134" i="10"/>
  <c r="A135" i="10"/>
  <c r="V135" i="10" s="1"/>
  <c r="C135" i="10"/>
  <c r="D135" i="10"/>
  <c r="A136" i="10"/>
  <c r="V136" i="10" s="1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V141" i="10" s="1"/>
  <c r="C141" i="10"/>
  <c r="D141" i="10"/>
  <c r="A142" i="10"/>
  <c r="V142" i="10" s="1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V151" i="10" s="1"/>
  <c r="C151" i="10"/>
  <c r="D151" i="10"/>
  <c r="A152" i="10"/>
  <c r="V152" i="10" s="1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V157" i="10" s="1"/>
  <c r="C157" i="10"/>
  <c r="D157" i="10"/>
  <c r="A158" i="10"/>
  <c r="V158" i="10" s="1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V164" i="10" s="1"/>
  <c r="C164" i="10"/>
  <c r="D164" i="10"/>
  <c r="A165" i="10"/>
  <c r="C165" i="10"/>
  <c r="D165" i="10"/>
  <c r="J165" i="10" s="1"/>
  <c r="A166" i="10"/>
  <c r="C166" i="10"/>
  <c r="D166" i="10"/>
  <c r="A167" i="10"/>
  <c r="V167" i="10" s="1"/>
  <c r="C167" i="10"/>
  <c r="D167" i="10"/>
  <c r="A168" i="10"/>
  <c r="V168" i="10" s="1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V174" i="10" s="1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V180" i="10" s="1"/>
  <c r="C180" i="10"/>
  <c r="D180" i="10"/>
  <c r="A181" i="10"/>
  <c r="C181" i="10"/>
  <c r="D181" i="10"/>
  <c r="A182" i="10"/>
  <c r="C182" i="10"/>
  <c r="D182" i="10"/>
  <c r="A183" i="10"/>
  <c r="V183" i="10" s="1"/>
  <c r="C183" i="10"/>
  <c r="D183" i="10"/>
  <c r="A184" i="10"/>
  <c r="V184" i="10" s="1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V189" i="10" s="1"/>
  <c r="C189" i="10"/>
  <c r="D189" i="10"/>
  <c r="A190" i="10"/>
  <c r="V190" i="10" s="1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V196" i="10" s="1"/>
  <c r="C196" i="10"/>
  <c r="D196" i="10"/>
  <c r="A197" i="10"/>
  <c r="C197" i="10"/>
  <c r="D197" i="10"/>
  <c r="A198" i="10"/>
  <c r="C198" i="10"/>
  <c r="D198" i="10"/>
  <c r="A199" i="10"/>
  <c r="V199" i="10" s="1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V205" i="10" s="1"/>
  <c r="C205" i="10"/>
  <c r="D205" i="10"/>
  <c r="A206" i="10"/>
  <c r="V206" i="10" s="1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V212" i="10" s="1"/>
  <c r="C212" i="10"/>
  <c r="D212" i="10"/>
  <c r="A213" i="10"/>
  <c r="C213" i="10"/>
  <c r="D213" i="10"/>
  <c r="A214" i="10"/>
  <c r="C214" i="10"/>
  <c r="D214" i="10"/>
  <c r="A215" i="10"/>
  <c r="V215" i="10" s="1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V228" i="10" s="1"/>
  <c r="C228" i="10"/>
  <c r="D228" i="10"/>
  <c r="A229" i="10"/>
  <c r="C229" i="10"/>
  <c r="D229" i="10"/>
  <c r="A230" i="10"/>
  <c r="C230" i="10"/>
  <c r="D230" i="10"/>
  <c r="J230" i="10" s="1"/>
  <c r="A231" i="10"/>
  <c r="V231" i="10" s="1"/>
  <c r="C231" i="10"/>
  <c r="D231" i="10"/>
  <c r="A232" i="10"/>
  <c r="V232" i="10" s="1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V238" i="10" s="1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V244" i="10" s="1"/>
  <c r="C244" i="10"/>
  <c r="D244" i="10"/>
  <c r="A245" i="10"/>
  <c r="C245" i="10"/>
  <c r="D245" i="10"/>
  <c r="A246" i="10"/>
  <c r="C246" i="10"/>
  <c r="D246" i="10"/>
  <c r="A247" i="10"/>
  <c r="V247" i="10" s="1"/>
  <c r="C247" i="10"/>
  <c r="D247" i="10"/>
  <c r="A248" i="10"/>
  <c r="V248" i="10" s="1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V253" i="10" s="1"/>
  <c r="C253" i="10"/>
  <c r="D253" i="10"/>
  <c r="A254" i="10"/>
  <c r="V254" i="10" s="1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V260" i="10" s="1"/>
  <c r="C260" i="10"/>
  <c r="D260" i="10"/>
  <c r="A261" i="10"/>
  <c r="C261" i="10"/>
  <c r="D261" i="10"/>
  <c r="A262" i="10"/>
  <c r="C262" i="10"/>
  <c r="D262" i="10"/>
  <c r="A263" i="10"/>
  <c r="V263" i="10" s="1"/>
  <c r="C263" i="10"/>
  <c r="D263" i="10"/>
  <c r="A264" i="10"/>
  <c r="V264" i="10" s="1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V269" i="10" s="1"/>
  <c r="C269" i="10"/>
  <c r="D269" i="10"/>
  <c r="J269" i="10" s="1"/>
  <c r="A270" i="10"/>
  <c r="V270" i="10" s="1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V276" i="10" s="1"/>
  <c r="C276" i="10"/>
  <c r="D276" i="10"/>
  <c r="A277" i="10"/>
  <c r="C277" i="10"/>
  <c r="D277" i="10"/>
  <c r="J277" i="10" s="1"/>
  <c r="A278" i="10"/>
  <c r="C278" i="10"/>
  <c r="D278" i="10"/>
  <c r="J278" i="10" s="1"/>
  <c r="A279" i="10"/>
  <c r="V279" i="10" s="1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V285" i="10" s="1"/>
  <c r="C285" i="10"/>
  <c r="D285" i="10"/>
  <c r="A286" i="10"/>
  <c r="V286" i="10" s="1"/>
  <c r="C286" i="10"/>
  <c r="D286" i="10"/>
  <c r="A287" i="10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V292" i="10" s="1"/>
  <c r="C292" i="10"/>
  <c r="D292" i="10"/>
  <c r="A293" i="10"/>
  <c r="C293" i="10"/>
  <c r="D293" i="10"/>
  <c r="A294" i="10"/>
  <c r="C294" i="10"/>
  <c r="D294" i="10"/>
  <c r="A295" i="10"/>
  <c r="V295" i="10" s="1"/>
  <c r="C295" i="10"/>
  <c r="D295" i="10"/>
  <c r="A296" i="10"/>
  <c r="V296" i="10" s="1"/>
  <c r="C296" i="10"/>
  <c r="D296" i="10"/>
  <c r="A297" i="10"/>
  <c r="C297" i="10"/>
  <c r="D297" i="10"/>
  <c r="J297" i="10" s="1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J301" i="10" s="1"/>
  <c r="A302" i="10"/>
  <c r="V302" i="10" s="1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V308" i="10" s="1"/>
  <c r="C308" i="10"/>
  <c r="D308" i="10"/>
  <c r="A309" i="10"/>
  <c r="C309" i="10"/>
  <c r="D309" i="10"/>
  <c r="A310" i="10"/>
  <c r="C310" i="10"/>
  <c r="D310" i="10"/>
  <c r="J310" i="10" s="1"/>
  <c r="A311" i="10"/>
  <c r="V311" i="10" s="1"/>
  <c r="C311" i="10"/>
  <c r="D311" i="10"/>
  <c r="A312" i="10"/>
  <c r="V312" i="10" s="1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V317" i="10" s="1"/>
  <c r="C317" i="10"/>
  <c r="D317" i="10"/>
  <c r="A318" i="10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V324" i="10" s="1"/>
  <c r="C324" i="10"/>
  <c r="D324" i="10"/>
  <c r="A325" i="10"/>
  <c r="C325" i="10"/>
  <c r="D325" i="10"/>
  <c r="A326" i="10"/>
  <c r="C326" i="10"/>
  <c r="D326" i="10"/>
  <c r="J326" i="10" s="1"/>
  <c r="A327" i="10"/>
  <c r="C327" i="10"/>
  <c r="I327" i="10" s="1"/>
  <c r="D327" i="10"/>
  <c r="A328" i="10"/>
  <c r="C328" i="10"/>
  <c r="D328" i="10"/>
  <c r="A329" i="10"/>
  <c r="C329" i="10"/>
  <c r="D329" i="10"/>
  <c r="A330" i="10"/>
  <c r="C330" i="10"/>
  <c r="I330" i="10" s="1"/>
  <c r="D330" i="10"/>
  <c r="J330" i="10" s="1"/>
  <c r="A331" i="10"/>
  <c r="V331" i="10" s="1"/>
  <c r="C331" i="10"/>
  <c r="D331" i="10"/>
  <c r="A332" i="10"/>
  <c r="C332" i="10"/>
  <c r="D332" i="10"/>
  <c r="A333" i="10"/>
  <c r="V333" i="10" s="1"/>
  <c r="C333" i="10"/>
  <c r="D333" i="10"/>
  <c r="J333" i="10" s="1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V340" i="10" s="1"/>
  <c r="C340" i="10"/>
  <c r="D340" i="10"/>
  <c r="A341" i="10"/>
  <c r="C341" i="10"/>
  <c r="D341" i="10"/>
  <c r="J341" i="10" s="1"/>
  <c r="A342" i="10"/>
  <c r="C342" i="10"/>
  <c r="I342" i="10" s="1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V347" i="10" s="1"/>
  <c r="C347" i="10"/>
  <c r="D347" i="10"/>
  <c r="A348" i="10"/>
  <c r="C348" i="10"/>
  <c r="D348" i="10"/>
  <c r="A349" i="10"/>
  <c r="V349" i="10" s="1"/>
  <c r="C349" i="10"/>
  <c r="D349" i="10"/>
  <c r="A350" i="10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C354" i="10"/>
  <c r="D354" i="10"/>
  <c r="A355" i="10"/>
  <c r="C355" i="10"/>
  <c r="D355" i="10"/>
  <c r="A356" i="10"/>
  <c r="V356" i="10" s="1"/>
  <c r="C356" i="10"/>
  <c r="D356" i="10"/>
  <c r="A357" i="10"/>
  <c r="C357" i="10"/>
  <c r="D357" i="10"/>
  <c r="J357" i="10" s="1"/>
  <c r="A358" i="10"/>
  <c r="C358" i="10"/>
  <c r="D358" i="10"/>
  <c r="J358" i="10" s="1"/>
  <c r="A359" i="10"/>
  <c r="C359" i="10"/>
  <c r="I359" i="10" s="1"/>
  <c r="D359" i="10"/>
  <c r="A360" i="10"/>
  <c r="V360" i="10" s="1"/>
  <c r="C360" i="10"/>
  <c r="D360" i="10"/>
  <c r="A361" i="10"/>
  <c r="C361" i="10"/>
  <c r="D361" i="10"/>
  <c r="A362" i="10"/>
  <c r="C362" i="10"/>
  <c r="I362" i="10" s="1"/>
  <c r="D362" i="10"/>
  <c r="J362" i="10" s="1"/>
  <c r="A363" i="10"/>
  <c r="V363" i="10" s="1"/>
  <c r="C363" i="10"/>
  <c r="I363" i="10" s="1"/>
  <c r="D363" i="10"/>
  <c r="A364" i="10"/>
  <c r="C364" i="10"/>
  <c r="D364" i="10"/>
  <c r="A365" i="10"/>
  <c r="V365" i="10" s="1"/>
  <c r="C365" i="10"/>
  <c r="D365" i="10"/>
  <c r="A366" i="10"/>
  <c r="V366" i="10" s="1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C372" i="10"/>
  <c r="D372" i="10"/>
  <c r="J372" i="10" s="1"/>
  <c r="A373" i="10"/>
  <c r="C373" i="10"/>
  <c r="D373" i="10"/>
  <c r="J373" i="10" s="1"/>
  <c r="A374" i="10"/>
  <c r="C374" i="10"/>
  <c r="D374" i="10"/>
  <c r="A375" i="10"/>
  <c r="V375" i="10" s="1"/>
  <c r="C375" i="10"/>
  <c r="D375" i="10"/>
  <c r="A376" i="10"/>
  <c r="V376" i="10" s="1"/>
  <c r="C376" i="10"/>
  <c r="D376" i="10"/>
  <c r="A377" i="10"/>
  <c r="C377" i="10"/>
  <c r="D377" i="10"/>
  <c r="A378" i="10"/>
  <c r="C378" i="10"/>
  <c r="I378" i="10" s="1"/>
  <c r="D378" i="10"/>
  <c r="J378" i="10" s="1"/>
  <c r="A379" i="10"/>
  <c r="C379" i="10"/>
  <c r="I379" i="10" s="1"/>
  <c r="D379" i="10"/>
  <c r="A380" i="10"/>
  <c r="C380" i="10"/>
  <c r="D380" i="10"/>
  <c r="A381" i="10"/>
  <c r="V381" i="10" s="1"/>
  <c r="C381" i="10"/>
  <c r="D381" i="10"/>
  <c r="A382" i="10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V388" i="10" s="1"/>
  <c r="C388" i="10"/>
  <c r="D388" i="10"/>
  <c r="A389" i="10"/>
  <c r="C389" i="10"/>
  <c r="D389" i="10"/>
  <c r="J389" i="10" s="1"/>
  <c r="A390" i="10"/>
  <c r="C390" i="10"/>
  <c r="D390" i="10"/>
  <c r="J390" i="10" s="1"/>
  <c r="A391" i="10"/>
  <c r="C391" i="10"/>
  <c r="I391" i="10" s="1"/>
  <c r="D391" i="10"/>
  <c r="A392" i="10"/>
  <c r="C392" i="10"/>
  <c r="D392" i="10"/>
  <c r="J392" i="10" s="1"/>
  <c r="A393" i="10"/>
  <c r="V393" i="10" s="1"/>
  <c r="C393" i="10"/>
  <c r="D393" i="10"/>
  <c r="A394" i="10"/>
  <c r="C394" i="10"/>
  <c r="I394" i="10" s="1"/>
  <c r="D394" i="10"/>
  <c r="A395" i="10"/>
  <c r="V395" i="10" s="1"/>
  <c r="C395" i="10"/>
  <c r="D395" i="10"/>
  <c r="A396" i="10"/>
  <c r="V396" i="10" s="1"/>
  <c r="C396" i="10"/>
  <c r="D396" i="10"/>
  <c r="A397" i="10"/>
  <c r="V397" i="10" s="1"/>
  <c r="C397" i="10"/>
  <c r="D397" i="10"/>
  <c r="J397" i="10" s="1"/>
  <c r="A398" i="10"/>
  <c r="C398" i="10"/>
  <c r="I398" i="10" s="1"/>
  <c r="D398" i="10"/>
  <c r="J398" i="10" s="1"/>
  <c r="A399" i="10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C404" i="10"/>
  <c r="D404" i="10"/>
  <c r="J404" i="10" s="1"/>
  <c r="A405" i="10"/>
  <c r="C405" i="10"/>
  <c r="D405" i="10"/>
  <c r="A406" i="10"/>
  <c r="C406" i="10"/>
  <c r="D406" i="10"/>
  <c r="A407" i="10"/>
  <c r="V407" i="10" s="1"/>
  <c r="C407" i="10"/>
  <c r="D407" i="10"/>
  <c r="A408" i="10"/>
  <c r="V408" i="10" s="1"/>
  <c r="C408" i="10"/>
  <c r="D408" i="10"/>
  <c r="A409" i="10"/>
  <c r="V409" i="10" s="1"/>
  <c r="C409" i="10"/>
  <c r="D409" i="10"/>
  <c r="A410" i="10"/>
  <c r="C410" i="10"/>
  <c r="I410" i="10" s="1"/>
  <c r="D410" i="10"/>
  <c r="J410" i="10" s="1"/>
  <c r="A411" i="10"/>
  <c r="C411" i="10"/>
  <c r="I411" i="10" s="1"/>
  <c r="D411" i="10"/>
  <c r="A412" i="10"/>
  <c r="C412" i="10"/>
  <c r="D412" i="10"/>
  <c r="A413" i="10"/>
  <c r="V413" i="10" s="1"/>
  <c r="C413" i="10"/>
  <c r="D413" i="10"/>
  <c r="A414" i="10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C418" i="10"/>
  <c r="I418" i="10" s="1"/>
  <c r="D418" i="10"/>
  <c r="A419" i="10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C423" i="10"/>
  <c r="I423" i="10" s="1"/>
  <c r="D423" i="10"/>
  <c r="A424" i="10"/>
  <c r="C424" i="10"/>
  <c r="I424" i="10" s="1"/>
  <c r="D424" i="10"/>
  <c r="A425" i="10"/>
  <c r="C425" i="10"/>
  <c r="D425" i="10"/>
  <c r="A426" i="10"/>
  <c r="C426" i="10"/>
  <c r="D426" i="10"/>
  <c r="A427" i="10"/>
  <c r="V427" i="10" s="1"/>
  <c r="C427" i="10"/>
  <c r="D427" i="10"/>
  <c r="A428" i="10"/>
  <c r="V428" i="10" s="1"/>
  <c r="C428" i="10"/>
  <c r="D428" i="10"/>
  <c r="A429" i="10"/>
  <c r="V429" i="10" s="1"/>
  <c r="C429" i="10"/>
  <c r="D429" i="10"/>
  <c r="J429" i="10" s="1"/>
  <c r="A430" i="10"/>
  <c r="C430" i="10"/>
  <c r="I430" i="10" s="1"/>
  <c r="D430" i="10"/>
  <c r="A431" i="10"/>
  <c r="C431" i="10"/>
  <c r="D431" i="10"/>
  <c r="A432" i="10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V436" i="10" s="1"/>
  <c r="C436" i="10"/>
  <c r="D436" i="10"/>
  <c r="A437" i="10"/>
  <c r="C437" i="10"/>
  <c r="D437" i="10"/>
  <c r="A438" i="10"/>
  <c r="C438" i="10"/>
  <c r="D438" i="10"/>
  <c r="J438" i="10" s="1"/>
  <c r="A439" i="10"/>
  <c r="V439" i="10" s="1"/>
  <c r="C439" i="10"/>
  <c r="D439" i="10"/>
  <c r="A440" i="10"/>
  <c r="V440" i="10" s="1"/>
  <c r="C440" i="10"/>
  <c r="D440" i="10"/>
  <c r="A441" i="10"/>
  <c r="V441" i="10" s="1"/>
  <c r="C441" i="10"/>
  <c r="D441" i="10"/>
  <c r="J441" i="10" s="1"/>
  <c r="A442" i="10"/>
  <c r="C442" i="10"/>
  <c r="D442" i="10"/>
  <c r="J442" i="10" s="1"/>
  <c r="A443" i="10"/>
  <c r="C443" i="10"/>
  <c r="I443" i="10" s="1"/>
  <c r="D443" i="10"/>
  <c r="A444" i="10"/>
  <c r="V444" i="10" s="1"/>
  <c r="C444" i="10"/>
  <c r="D444" i="10"/>
  <c r="A445" i="10"/>
  <c r="V445" i="10" s="1"/>
  <c r="C445" i="10"/>
  <c r="D445" i="10"/>
  <c r="A446" i="10"/>
  <c r="V446" i="10" s="1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C451" i="10"/>
  <c r="I451" i="10" s="1"/>
  <c r="D451" i="10"/>
  <c r="J451" i="10" s="1"/>
  <c r="A452" i="10"/>
  <c r="V452" i="10" s="1"/>
  <c r="C452" i="10"/>
  <c r="D452" i="10"/>
  <c r="A453" i="10"/>
  <c r="C453" i="10"/>
  <c r="D453" i="10"/>
  <c r="J453" i="10" s="1"/>
  <c r="A454" i="10"/>
  <c r="C454" i="10"/>
  <c r="D454" i="10"/>
  <c r="A455" i="10"/>
  <c r="V455" i="10" s="1"/>
  <c r="C455" i="10"/>
  <c r="D455" i="10"/>
  <c r="A456" i="10"/>
  <c r="C456" i="10"/>
  <c r="D456" i="10"/>
  <c r="A457" i="10"/>
  <c r="V457" i="10" s="1"/>
  <c r="C457" i="10"/>
  <c r="D457" i="10"/>
  <c r="A458" i="10"/>
  <c r="C458" i="10"/>
  <c r="D458" i="10"/>
  <c r="J458" i="10" s="1"/>
  <c r="A459" i="10"/>
  <c r="V459" i="10" s="1"/>
  <c r="C459" i="10"/>
  <c r="D459" i="10"/>
  <c r="A460" i="10"/>
  <c r="V460" i="10" s="1"/>
  <c r="C460" i="10"/>
  <c r="D460" i="10"/>
  <c r="A461" i="10"/>
  <c r="V461" i="10" s="1"/>
  <c r="C461" i="10"/>
  <c r="D461" i="10"/>
  <c r="A462" i="10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C466" i="10"/>
  <c r="D466" i="10"/>
  <c r="A467" i="10"/>
  <c r="C467" i="10"/>
  <c r="D467" i="10"/>
  <c r="A468" i="10"/>
  <c r="V468" i="10" s="1"/>
  <c r="C468" i="10"/>
  <c r="D468" i="10"/>
  <c r="A469" i="10"/>
  <c r="C469" i="10"/>
  <c r="D469" i="10"/>
  <c r="J469" i="10" s="1"/>
  <c r="A470" i="10"/>
  <c r="C470" i="10"/>
  <c r="I470" i="10" s="1"/>
  <c r="D470" i="10"/>
  <c r="A471" i="10"/>
  <c r="C471" i="10"/>
  <c r="D471" i="10"/>
  <c r="J471" i="10" s="1"/>
  <c r="A472" i="10"/>
  <c r="C472" i="10"/>
  <c r="I472" i="10" s="1"/>
  <c r="D472" i="10"/>
  <c r="A473" i="10"/>
  <c r="V473" i="10" s="1"/>
  <c r="C473" i="10"/>
  <c r="D473" i="10"/>
  <c r="J473" i="10" s="1"/>
  <c r="A474" i="10"/>
  <c r="C474" i="10"/>
  <c r="D474" i="10"/>
  <c r="A475" i="10"/>
  <c r="V475" i="10" s="1"/>
  <c r="C475" i="10"/>
  <c r="D475" i="10"/>
  <c r="A476" i="10"/>
  <c r="V476" i="10" s="1"/>
  <c r="C476" i="10"/>
  <c r="D476" i="10"/>
  <c r="A477" i="10"/>
  <c r="V477" i="10" s="1"/>
  <c r="C477" i="10"/>
  <c r="D477" i="10"/>
  <c r="A478" i="10"/>
  <c r="C478" i="10"/>
  <c r="I478" i="10" s="1"/>
  <c r="D478" i="10"/>
  <c r="J478" i="10" s="1"/>
  <c r="A479" i="10"/>
  <c r="C479" i="10"/>
  <c r="I479" i="10" s="1"/>
  <c r="D479" i="10"/>
  <c r="A480" i="10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V484" i="10" s="1"/>
  <c r="C484" i="10"/>
  <c r="D484" i="10"/>
  <c r="A485" i="10"/>
  <c r="C485" i="10"/>
  <c r="D485" i="10"/>
  <c r="A486" i="10"/>
  <c r="V486" i="10" s="1"/>
  <c r="C486" i="10"/>
  <c r="I486" i="10" s="1"/>
  <c r="D486" i="10"/>
  <c r="J486" i="10" s="1"/>
  <c r="A487" i="10"/>
  <c r="C487" i="10"/>
  <c r="I487" i="10" s="1"/>
  <c r="D487" i="10"/>
  <c r="A488" i="10"/>
  <c r="V488" i="10" s="1"/>
  <c r="C488" i="10"/>
  <c r="D488" i="10"/>
  <c r="A489" i="10"/>
  <c r="V489" i="10" s="1"/>
  <c r="C489" i="10"/>
  <c r="D489" i="10"/>
  <c r="J489" i="10" s="1"/>
  <c r="A490" i="10"/>
  <c r="C490" i="10"/>
  <c r="D490" i="10"/>
  <c r="J490" i="10" s="1"/>
  <c r="A491" i="10"/>
  <c r="C491" i="10"/>
  <c r="I491" i="10" s="1"/>
  <c r="D491" i="10"/>
  <c r="J491" i="10" s="1"/>
  <c r="A492" i="10"/>
  <c r="C492" i="10"/>
  <c r="D492" i="10"/>
  <c r="A493" i="10"/>
  <c r="V493" i="10" s="1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V499" i="10" s="1"/>
  <c r="C499" i="10"/>
  <c r="I499" i="10" s="1"/>
  <c r="D499" i="10"/>
  <c r="J499" i="10" s="1"/>
  <c r="A500" i="10"/>
  <c r="C500" i="10"/>
  <c r="I500" i="10" s="1"/>
  <c r="D500" i="10"/>
  <c r="J500" i="10" s="1"/>
  <c r="A501" i="10"/>
  <c r="C501" i="10"/>
  <c r="D501" i="10"/>
  <c r="J501" i="10" s="1"/>
  <c r="A502" i="10"/>
  <c r="C502" i="10"/>
  <c r="D502" i="10"/>
  <c r="A503" i="10"/>
  <c r="V503" i="10" s="1"/>
  <c r="C503" i="10"/>
  <c r="D503" i="10"/>
  <c r="A504" i="10"/>
  <c r="V504" i="10" s="1"/>
  <c r="C504" i="10"/>
  <c r="D504" i="10"/>
  <c r="A505" i="10"/>
  <c r="V505" i="10" s="1"/>
  <c r="C505" i="10"/>
  <c r="D505" i="10"/>
  <c r="A506" i="10"/>
  <c r="C506" i="10"/>
  <c r="D506" i="10"/>
  <c r="J506" i="10" s="1"/>
  <c r="A507" i="10"/>
  <c r="V507" i="10" s="1"/>
  <c r="C507" i="10"/>
  <c r="D507" i="10"/>
  <c r="A508" i="10"/>
  <c r="C508" i="10"/>
  <c r="D508" i="10"/>
  <c r="A509" i="10"/>
  <c r="V509" i="10" s="1"/>
  <c r="C509" i="10"/>
  <c r="D509" i="10"/>
  <c r="J509" i="10" s="1"/>
  <c r="A510" i="10"/>
  <c r="V510" i="10" s="1"/>
  <c r="C510" i="10"/>
  <c r="I510" i="10" s="1"/>
  <c r="D510" i="10"/>
  <c r="A511" i="10"/>
  <c r="C511" i="10"/>
  <c r="D511" i="10"/>
  <c r="A512" i="10"/>
  <c r="V512" i="10" s="1"/>
  <c r="C512" i="10"/>
  <c r="D512" i="10"/>
  <c r="A513" i="10"/>
  <c r="V513" i="10" s="1"/>
  <c r="C513" i="10"/>
  <c r="D513" i="10"/>
  <c r="A514" i="10"/>
  <c r="C514" i="10"/>
  <c r="I514" i="10" s="1"/>
  <c r="D514" i="10"/>
  <c r="A515" i="10"/>
  <c r="C515" i="10"/>
  <c r="D515" i="10"/>
  <c r="A516" i="10"/>
  <c r="V516" i="10" s="1"/>
  <c r="C516" i="10"/>
  <c r="D516" i="10"/>
  <c r="A517" i="10"/>
  <c r="V517" i="10" s="1"/>
  <c r="C517" i="10"/>
  <c r="D517" i="10"/>
  <c r="J517" i="10" s="1"/>
  <c r="A518" i="10"/>
  <c r="V518" i="10" s="1"/>
  <c r="C518" i="10"/>
  <c r="D518" i="10"/>
  <c r="J518" i="10" s="1"/>
  <c r="A519" i="10"/>
  <c r="C519" i="10"/>
  <c r="D519" i="10"/>
  <c r="J519" i="10" s="1"/>
  <c r="A520" i="10"/>
  <c r="C520" i="10"/>
  <c r="D520" i="10"/>
  <c r="A521" i="10"/>
  <c r="V521" i="10" s="1"/>
  <c r="C521" i="10"/>
  <c r="D521" i="10"/>
  <c r="A522" i="10"/>
  <c r="V522" i="10" s="1"/>
  <c r="C522" i="10"/>
  <c r="D522" i="10"/>
  <c r="A523" i="10"/>
  <c r="V523" i="10" s="1"/>
  <c r="C523" i="10"/>
  <c r="D523" i="10"/>
  <c r="A524" i="10"/>
  <c r="V524" i="10" s="1"/>
  <c r="C524" i="10"/>
  <c r="D524" i="10"/>
  <c r="A525" i="10"/>
  <c r="V525" i="10" s="1"/>
  <c r="C525" i="10"/>
  <c r="D525" i="10"/>
  <c r="J525" i="10" s="1"/>
  <c r="A526" i="10"/>
  <c r="C526" i="10"/>
  <c r="D526" i="10"/>
  <c r="J526" i="10" s="1"/>
  <c r="A527" i="10"/>
  <c r="V527" i="10" s="1"/>
  <c r="C527" i="10"/>
  <c r="I527" i="10" s="1"/>
  <c r="D527" i="10"/>
  <c r="J527" i="10" s="1"/>
  <c r="A528" i="10"/>
  <c r="C528" i="10"/>
  <c r="D528" i="10"/>
  <c r="A529" i="10"/>
  <c r="V529" i="10" s="1"/>
  <c r="C529" i="10"/>
  <c r="D529" i="10"/>
  <c r="J529" i="10" s="1"/>
  <c r="A530" i="10"/>
  <c r="C530" i="10"/>
  <c r="I530" i="10" s="1"/>
  <c r="D530" i="10"/>
  <c r="A531" i="10"/>
  <c r="C531" i="10"/>
  <c r="D531" i="10"/>
  <c r="A532" i="10"/>
  <c r="V532" i="10" s="1"/>
  <c r="C532" i="10"/>
  <c r="D532" i="10"/>
  <c r="A533" i="10"/>
  <c r="V533" i="10" s="1"/>
  <c r="C533" i="10"/>
  <c r="D533" i="10"/>
  <c r="J533" i="10" s="1"/>
  <c r="A534" i="10"/>
  <c r="C534" i="10"/>
  <c r="I534" i="10" s="1"/>
  <c r="D534" i="10"/>
  <c r="J534" i="10" s="1"/>
  <c r="A535" i="10"/>
  <c r="V535" i="10" s="1"/>
  <c r="C535" i="10"/>
  <c r="D535" i="10"/>
  <c r="A536" i="10"/>
  <c r="V536" i="10" s="1"/>
  <c r="C536" i="10"/>
  <c r="D536" i="10"/>
  <c r="A537" i="10"/>
  <c r="V537" i="10" s="1"/>
  <c r="C537" i="10"/>
  <c r="D537" i="10"/>
  <c r="J537" i="10" s="1"/>
  <c r="A538" i="10"/>
  <c r="C538" i="10"/>
  <c r="I538" i="10" s="1"/>
  <c r="D538" i="10"/>
  <c r="J538" i="10" s="1"/>
  <c r="A539" i="10"/>
  <c r="C539" i="10"/>
  <c r="D539" i="10"/>
  <c r="J539" i="10" s="1"/>
  <c r="A540" i="10"/>
  <c r="V540" i="10" s="1"/>
  <c r="C540" i="10"/>
  <c r="I540" i="10" s="1"/>
  <c r="D540" i="10"/>
  <c r="A541" i="10"/>
  <c r="V541" i="10" s="1"/>
  <c r="C541" i="10"/>
  <c r="D541" i="10"/>
  <c r="A542" i="10"/>
  <c r="C542" i="10"/>
  <c r="D542" i="10"/>
  <c r="A543" i="10"/>
  <c r="V543" i="10" s="1"/>
  <c r="C543" i="10"/>
  <c r="D543" i="10"/>
  <c r="A544" i="10"/>
  <c r="V544" i="10" s="1"/>
  <c r="C544" i="10"/>
  <c r="D544" i="10"/>
  <c r="A545" i="10"/>
  <c r="V545" i="10" s="1"/>
  <c r="C545" i="10"/>
  <c r="D545" i="10"/>
  <c r="A546" i="10"/>
  <c r="V546" i="10" s="1"/>
  <c r="C546" i="10"/>
  <c r="I546" i="10" s="1"/>
  <c r="D546" i="10"/>
  <c r="J546" i="10" s="1"/>
  <c r="A547" i="10"/>
  <c r="C547" i="10"/>
  <c r="I547" i="10" s="1"/>
  <c r="D547" i="10"/>
  <c r="J547" i="10" s="1"/>
  <c r="A548" i="10"/>
  <c r="V548" i="10" s="1"/>
  <c r="C548" i="10"/>
  <c r="D548" i="10"/>
  <c r="J548" i="10" s="1"/>
  <c r="A549" i="10"/>
  <c r="V549" i="10" s="1"/>
  <c r="C549" i="10"/>
  <c r="D549" i="10"/>
  <c r="A550" i="10"/>
  <c r="C550" i="10"/>
  <c r="D550" i="10"/>
  <c r="A551" i="10"/>
  <c r="V551" i="10" s="1"/>
  <c r="C551" i="10"/>
  <c r="D551" i="10"/>
  <c r="A552" i="10"/>
  <c r="V552" i="10" s="1"/>
  <c r="C552" i="10"/>
  <c r="D552" i="10"/>
  <c r="A553" i="10"/>
  <c r="V553" i="10" s="1"/>
  <c r="C553" i="10"/>
  <c r="D553" i="10"/>
  <c r="J553" i="10" s="1"/>
  <c r="A554" i="10"/>
  <c r="V554" i="10" s="1"/>
  <c r="C554" i="10"/>
  <c r="D554" i="10"/>
  <c r="J554" i="10" s="1"/>
  <c r="A555" i="10"/>
  <c r="C555" i="10"/>
  <c r="I555" i="10" s="1"/>
  <c r="D555" i="10"/>
  <c r="J555" i="10" s="1"/>
  <c r="A556" i="10"/>
  <c r="V556" i="10" s="1"/>
  <c r="C556" i="10"/>
  <c r="D556" i="10"/>
  <c r="A557" i="10"/>
  <c r="V557" i="10" s="1"/>
  <c r="C557" i="10"/>
  <c r="D557" i="10"/>
  <c r="A558" i="10"/>
  <c r="C558" i="10"/>
  <c r="D558" i="10"/>
  <c r="A559" i="10"/>
  <c r="C559" i="10"/>
  <c r="D559" i="10"/>
  <c r="A560" i="10"/>
  <c r="V560" i="10" s="1"/>
  <c r="C560" i="10"/>
  <c r="D560" i="10"/>
  <c r="A561" i="10"/>
  <c r="V561" i="10" s="1"/>
  <c r="C561" i="10"/>
  <c r="D561" i="10"/>
  <c r="J561" i="10" s="1"/>
  <c r="A562" i="10"/>
  <c r="V562" i="10" s="1"/>
  <c r="C562" i="10"/>
  <c r="D562" i="10"/>
  <c r="A563" i="10"/>
  <c r="V563" i="10" s="1"/>
  <c r="C563" i="10"/>
  <c r="D563" i="10"/>
  <c r="A564" i="10"/>
  <c r="V564" i="10" s="1"/>
  <c r="C564" i="10"/>
  <c r="D564" i="10"/>
  <c r="A565" i="10"/>
  <c r="V565" i="10" s="1"/>
  <c r="C565" i="10"/>
  <c r="D565" i="10"/>
  <c r="J565" i="10" s="1"/>
  <c r="A566" i="10"/>
  <c r="C566" i="10"/>
  <c r="I566" i="10" s="1"/>
  <c r="D566" i="10"/>
  <c r="A567" i="10"/>
  <c r="V567" i="10" s="1"/>
  <c r="C567" i="10"/>
  <c r="D567" i="10"/>
  <c r="J567" i="10" s="1"/>
  <c r="A568" i="10"/>
  <c r="V568" i="10" s="1"/>
  <c r="C568" i="10"/>
  <c r="I568" i="10" s="1"/>
  <c r="D568" i="10"/>
  <c r="J568" i="10" s="1"/>
  <c r="A569" i="10"/>
  <c r="C569" i="10"/>
  <c r="D569" i="10"/>
  <c r="A570" i="10"/>
  <c r="V570" i="10" s="1"/>
  <c r="C570" i="10"/>
  <c r="D570" i="10"/>
  <c r="A571" i="10"/>
  <c r="V571" i="10" s="1"/>
  <c r="C571" i="10"/>
  <c r="D571" i="10"/>
  <c r="A572" i="10"/>
  <c r="V572" i="10" s="1"/>
  <c r="C572" i="10"/>
  <c r="D572" i="10"/>
  <c r="A573" i="10"/>
  <c r="V573" i="10" s="1"/>
  <c r="C573" i="10"/>
  <c r="D573" i="10"/>
  <c r="J573" i="10" s="1"/>
  <c r="A574" i="10"/>
  <c r="V574" i="10" s="1"/>
  <c r="C574" i="10"/>
  <c r="I574" i="10" s="1"/>
  <c r="D574" i="10"/>
  <c r="A575" i="10"/>
  <c r="C575" i="10"/>
  <c r="D575" i="10"/>
  <c r="A576" i="10"/>
  <c r="V576" i="10" s="1"/>
  <c r="C576" i="10"/>
  <c r="I576" i="10" s="1"/>
  <c r="D576" i="10"/>
  <c r="A577" i="10"/>
  <c r="V577" i="10" s="1"/>
  <c r="C577" i="10"/>
  <c r="D577" i="10"/>
  <c r="A578" i="10"/>
  <c r="C578" i="10"/>
  <c r="I578" i="10" s="1"/>
  <c r="D578" i="10"/>
  <c r="J578" i="10" s="1"/>
  <c r="A579" i="10"/>
  <c r="C579" i="10"/>
  <c r="D579" i="10"/>
  <c r="A580" i="10"/>
  <c r="V580" i="10" s="1"/>
  <c r="C580" i="10"/>
  <c r="D580" i="10"/>
  <c r="A581" i="10"/>
  <c r="V581" i="10" s="1"/>
  <c r="C581" i="10"/>
  <c r="D581" i="10"/>
  <c r="J581" i="10" s="1"/>
  <c r="A582" i="10"/>
  <c r="V582" i="10" s="1"/>
  <c r="C582" i="10"/>
  <c r="D582" i="10"/>
  <c r="J582" i="10" s="1"/>
  <c r="A583" i="10"/>
  <c r="V583" i="10" s="1"/>
  <c r="C583" i="10"/>
  <c r="D583" i="10"/>
  <c r="A584" i="10"/>
  <c r="V584" i="10" s="1"/>
  <c r="C584" i="10"/>
  <c r="D584" i="10"/>
  <c r="A585" i="10"/>
  <c r="V585" i="10" s="1"/>
  <c r="C585" i="10"/>
  <c r="D585" i="10"/>
  <c r="J585" i="10" s="1"/>
  <c r="A586" i="10"/>
  <c r="C586" i="10"/>
  <c r="I586" i="10" s="1"/>
  <c r="D586" i="10"/>
  <c r="A587" i="10"/>
  <c r="C587" i="10"/>
  <c r="I587" i="10" s="1"/>
  <c r="D587" i="10"/>
  <c r="A588" i="10"/>
  <c r="V588" i="10" s="1"/>
  <c r="C588" i="10"/>
  <c r="D588" i="10"/>
  <c r="A589" i="10"/>
  <c r="V589" i="10" s="1"/>
  <c r="C589" i="10"/>
  <c r="I589" i="10" s="1"/>
  <c r="D589" i="10"/>
  <c r="J589" i="10" s="1"/>
  <c r="A590" i="10"/>
  <c r="C590" i="10"/>
  <c r="D590" i="10"/>
  <c r="A591" i="10"/>
  <c r="V591" i="10" s="1"/>
  <c r="C591" i="10"/>
  <c r="D591" i="10"/>
  <c r="A592" i="10"/>
  <c r="V592" i="10" s="1"/>
  <c r="C592" i="10"/>
  <c r="D592" i="10"/>
  <c r="A593" i="10"/>
  <c r="V593" i="10" s="1"/>
  <c r="C593" i="10"/>
  <c r="D593" i="10"/>
  <c r="J593" i="10" s="1"/>
  <c r="A594" i="10"/>
  <c r="C594" i="10"/>
  <c r="I594" i="10" s="1"/>
  <c r="D594" i="10"/>
  <c r="A595" i="10"/>
  <c r="C595" i="10"/>
  <c r="D595" i="10"/>
  <c r="J595" i="10" s="1"/>
  <c r="A596" i="10"/>
  <c r="V596" i="10" s="1"/>
  <c r="C596" i="10"/>
  <c r="I596" i="10" s="1"/>
  <c r="D596" i="10"/>
  <c r="A597" i="10"/>
  <c r="V597" i="10" s="1"/>
  <c r="C597" i="10"/>
  <c r="D597" i="10"/>
  <c r="J597" i="10" s="1"/>
  <c r="A598" i="10"/>
  <c r="C598" i="10"/>
  <c r="I598" i="10" s="1"/>
  <c r="D598" i="10"/>
  <c r="J598" i="10" s="1"/>
  <c r="A599" i="10"/>
  <c r="V599" i="10" s="1"/>
  <c r="C599" i="10"/>
  <c r="D599" i="10"/>
  <c r="A600" i="10"/>
  <c r="V600" i="10" s="1"/>
  <c r="C600" i="10"/>
  <c r="D600" i="10"/>
  <c r="A601" i="10"/>
  <c r="V601" i="10" s="1"/>
  <c r="C601" i="10"/>
  <c r="D601" i="10"/>
  <c r="J601" i="10" s="1"/>
  <c r="A602" i="10"/>
  <c r="C602" i="10"/>
  <c r="I602" i="10" s="1"/>
  <c r="D602" i="10"/>
  <c r="J602" i="10" s="1"/>
  <c r="A603" i="10"/>
  <c r="C603" i="10"/>
  <c r="D603" i="10"/>
  <c r="A604" i="10"/>
  <c r="V604" i="10" s="1"/>
  <c r="C604" i="10"/>
  <c r="D604" i="10"/>
  <c r="A605" i="10"/>
  <c r="V605" i="10" s="1"/>
  <c r="C605" i="10"/>
  <c r="D605" i="10"/>
  <c r="A606" i="10"/>
  <c r="V606" i="10" s="1"/>
  <c r="C606" i="10"/>
  <c r="I606" i="10" s="1"/>
  <c r="D606" i="10"/>
  <c r="J606" i="10" s="1"/>
  <c r="A607" i="10"/>
  <c r="C607" i="10"/>
  <c r="I607" i="10" s="1"/>
  <c r="D607" i="10"/>
  <c r="A608" i="10"/>
  <c r="V608" i="10" s="1"/>
  <c r="C608" i="10"/>
  <c r="D608" i="10"/>
  <c r="A609" i="10"/>
  <c r="V609" i="10" s="1"/>
  <c r="C609" i="10"/>
  <c r="D609" i="10"/>
  <c r="A610" i="10"/>
  <c r="V610" i="10" s="1"/>
  <c r="C610" i="10"/>
  <c r="I610" i="10" s="1"/>
  <c r="D610" i="10"/>
  <c r="A611" i="10"/>
  <c r="V611" i="10" s="1"/>
  <c r="C611" i="10"/>
  <c r="D611" i="10"/>
  <c r="A612" i="10"/>
  <c r="V612" i="10" s="1"/>
  <c r="C612" i="10"/>
  <c r="D612" i="10"/>
  <c r="A613" i="10"/>
  <c r="V613" i="10" s="1"/>
  <c r="C613" i="10"/>
  <c r="D613" i="10"/>
  <c r="A614" i="10"/>
  <c r="V614" i="10" s="1"/>
  <c r="C614" i="10"/>
  <c r="I614" i="10" s="1"/>
  <c r="D614" i="10"/>
  <c r="J614" i="10" s="1"/>
  <c r="A615" i="10"/>
  <c r="V615" i="10" s="1"/>
  <c r="C615" i="10"/>
  <c r="I615" i="10" s="1"/>
  <c r="D615" i="10"/>
  <c r="J615" i="10" s="1"/>
  <c r="A616" i="10"/>
  <c r="V616" i="10" s="1"/>
  <c r="C616" i="10"/>
  <c r="I616" i="10" s="1"/>
  <c r="D616" i="10"/>
  <c r="A617" i="10"/>
  <c r="V617" i="10" s="1"/>
  <c r="C617" i="10"/>
  <c r="D617" i="10"/>
  <c r="J617" i="10" s="1"/>
  <c r="A618" i="10"/>
  <c r="V618" i="10" s="1"/>
  <c r="C618" i="10"/>
  <c r="D618" i="10"/>
  <c r="A619" i="10"/>
  <c r="V619" i="10" s="1"/>
  <c r="C619" i="10"/>
  <c r="D619" i="10"/>
  <c r="A620" i="10"/>
  <c r="V620" i="10" s="1"/>
  <c r="C620" i="10"/>
  <c r="D620" i="10"/>
  <c r="A621" i="10"/>
  <c r="V621" i="10" s="1"/>
  <c r="C621" i="10"/>
  <c r="D621" i="10"/>
  <c r="A622" i="10"/>
  <c r="V622" i="10" s="1"/>
  <c r="C622" i="10"/>
  <c r="D622" i="10"/>
  <c r="A623" i="10"/>
  <c r="V623" i="10" s="1"/>
  <c r="C623" i="10"/>
  <c r="I623" i="10" s="1"/>
  <c r="D623" i="10"/>
  <c r="J623" i="10" s="1"/>
  <c r="A624" i="10"/>
  <c r="C624" i="10"/>
  <c r="D624" i="10"/>
  <c r="A625" i="10"/>
  <c r="V625" i="10" s="1"/>
  <c r="C625" i="10"/>
  <c r="D625" i="10"/>
  <c r="J625" i="10" s="1"/>
  <c r="A626" i="10"/>
  <c r="V626" i="10" s="1"/>
  <c r="C626" i="10"/>
  <c r="D626" i="10"/>
  <c r="A627" i="10"/>
  <c r="V627" i="10" s="1"/>
  <c r="C627" i="10"/>
  <c r="D627" i="10"/>
  <c r="A628" i="10"/>
  <c r="V628" i="10" s="1"/>
  <c r="C628" i="10"/>
  <c r="D628" i="10"/>
  <c r="A629" i="10"/>
  <c r="V629" i="10" s="1"/>
  <c r="C629" i="10"/>
  <c r="D629" i="10"/>
  <c r="J629" i="10" s="1"/>
  <c r="A630" i="10"/>
  <c r="C630" i="10"/>
  <c r="I630" i="10" s="1"/>
  <c r="D630" i="10"/>
  <c r="A631" i="10"/>
  <c r="V631" i="10" s="1"/>
  <c r="C631" i="10"/>
  <c r="D631" i="10"/>
  <c r="A632" i="10"/>
  <c r="V632" i="10" s="1"/>
  <c r="C632" i="10"/>
  <c r="D632" i="10"/>
  <c r="A633" i="10"/>
  <c r="V633" i="10" s="1"/>
  <c r="C633" i="10"/>
  <c r="D633" i="10"/>
  <c r="A634" i="10"/>
  <c r="V634" i="10" s="1"/>
  <c r="C634" i="10"/>
  <c r="D634" i="10"/>
  <c r="J634" i="10" s="1"/>
  <c r="A635" i="10"/>
  <c r="V635" i="10" s="1"/>
  <c r="C635" i="10"/>
  <c r="D635" i="10"/>
  <c r="A636" i="10"/>
  <c r="V636" i="10" s="1"/>
  <c r="C636" i="10"/>
  <c r="I636" i="10" s="1"/>
  <c r="D636" i="10"/>
  <c r="J636" i="10" s="1"/>
  <c r="A637" i="10"/>
  <c r="V637" i="10" s="1"/>
  <c r="C637" i="10"/>
  <c r="D637" i="10"/>
  <c r="A638" i="10"/>
  <c r="V638" i="10" s="1"/>
  <c r="C638" i="10"/>
  <c r="D638" i="10"/>
  <c r="A639" i="10"/>
  <c r="V639" i="10" s="1"/>
  <c r="C639" i="10"/>
  <c r="D639" i="10"/>
  <c r="A640" i="10"/>
  <c r="V640" i="10" s="1"/>
  <c r="C640" i="10"/>
  <c r="D640" i="10"/>
  <c r="A641" i="10"/>
  <c r="V641" i="10" s="1"/>
  <c r="C641" i="10"/>
  <c r="D641" i="10"/>
  <c r="A642" i="10"/>
  <c r="V642" i="10" s="1"/>
  <c r="C642" i="10"/>
  <c r="I642" i="10" s="1"/>
  <c r="D642" i="10"/>
  <c r="J642" i="10" s="1"/>
  <c r="A643" i="10"/>
  <c r="V643" i="10" s="1"/>
  <c r="C643" i="10"/>
  <c r="I643" i="10" s="1"/>
  <c r="D643" i="10"/>
  <c r="A644" i="10"/>
  <c r="V644" i="10" s="1"/>
  <c r="C644" i="10"/>
  <c r="I644" i="10" s="1"/>
  <c r="D644" i="10"/>
  <c r="J644" i="10" s="1"/>
  <c r="A645" i="10"/>
  <c r="V645" i="10" s="1"/>
  <c r="C645" i="10"/>
  <c r="D645" i="10"/>
  <c r="J645" i="10" s="1"/>
  <c r="A646" i="10"/>
  <c r="V646" i="10" s="1"/>
  <c r="C646" i="10"/>
  <c r="D646" i="10"/>
  <c r="J646" i="10" s="1"/>
  <c r="A647" i="10"/>
  <c r="V647" i="10" s="1"/>
  <c r="C647" i="10"/>
  <c r="D647" i="10"/>
  <c r="A648" i="10"/>
  <c r="V648" i="10" s="1"/>
  <c r="C648" i="10"/>
  <c r="D648" i="10"/>
  <c r="A649" i="10"/>
  <c r="V649" i="10" s="1"/>
  <c r="C649" i="10"/>
  <c r="D649" i="10"/>
  <c r="J649" i="10" s="1"/>
  <c r="A650" i="10"/>
  <c r="V650" i="10" s="1"/>
  <c r="C650" i="10"/>
  <c r="D650" i="10"/>
  <c r="J650" i="10" s="1"/>
  <c r="A651" i="10"/>
  <c r="V651" i="10" s="1"/>
  <c r="C651" i="10"/>
  <c r="D651" i="10"/>
  <c r="A652" i="10"/>
  <c r="V652" i="10" s="1"/>
  <c r="C652" i="10"/>
  <c r="D652" i="10"/>
  <c r="A653" i="10"/>
  <c r="V653" i="10" s="1"/>
  <c r="C653" i="10"/>
  <c r="D653" i="10"/>
  <c r="J653" i="10" s="1"/>
  <c r="A654" i="10"/>
  <c r="V654" i="10" s="1"/>
  <c r="C654" i="10"/>
  <c r="D654" i="10"/>
  <c r="J654" i="10" s="1"/>
  <c r="A655" i="10"/>
  <c r="V655" i="10" s="1"/>
  <c r="C655" i="10"/>
  <c r="I655" i="10" s="1"/>
  <c r="D655" i="10"/>
  <c r="A656" i="10"/>
  <c r="V656" i="10" s="1"/>
  <c r="C656" i="10"/>
  <c r="I656" i="10" s="1"/>
  <c r="D656" i="10"/>
  <c r="J656" i="10" s="1"/>
  <c r="A657" i="10"/>
  <c r="V657" i="10" s="1"/>
  <c r="C657" i="10"/>
  <c r="D657" i="10"/>
  <c r="J657" i="10" s="1"/>
  <c r="A658" i="10"/>
  <c r="V658" i="10" s="1"/>
  <c r="C658" i="10"/>
  <c r="D658" i="10"/>
  <c r="A659" i="10"/>
  <c r="V659" i="10" s="1"/>
  <c r="C659" i="10"/>
  <c r="D659" i="10"/>
  <c r="A660" i="10"/>
  <c r="V660" i="10" s="1"/>
  <c r="C660" i="10"/>
  <c r="D660" i="10"/>
  <c r="A661" i="10"/>
  <c r="V661" i="10" s="1"/>
  <c r="C661" i="10"/>
  <c r="D661" i="10"/>
  <c r="J661" i="10" s="1"/>
  <c r="A662" i="10"/>
  <c r="V662" i="10" s="1"/>
  <c r="C662" i="10"/>
  <c r="D662" i="10"/>
  <c r="J662" i="10" s="1"/>
  <c r="A663" i="10"/>
  <c r="V663" i="10" s="1"/>
  <c r="C663" i="10"/>
  <c r="I663" i="10" s="1"/>
  <c r="D663" i="10"/>
  <c r="A664" i="10"/>
  <c r="V664" i="10" s="1"/>
  <c r="C664" i="10"/>
  <c r="D664" i="10"/>
  <c r="A665" i="10"/>
  <c r="V665" i="10" s="1"/>
  <c r="C665" i="10"/>
  <c r="D665" i="10"/>
  <c r="J665" i="10" s="1"/>
  <c r="A666" i="10"/>
  <c r="V666" i="10" s="1"/>
  <c r="C666" i="10"/>
  <c r="D666" i="10"/>
  <c r="J666" i="10" s="1"/>
  <c r="A667" i="10"/>
  <c r="V667" i="10" s="1"/>
  <c r="C667" i="10"/>
  <c r="I667" i="10" s="1"/>
  <c r="D667" i="10"/>
  <c r="A668" i="10"/>
  <c r="V668" i="10" s="1"/>
  <c r="C668" i="10"/>
  <c r="D668" i="10"/>
  <c r="A669" i="10"/>
  <c r="V669" i="10" s="1"/>
  <c r="C669" i="10"/>
  <c r="D669" i="10"/>
  <c r="J669" i="10" s="1"/>
  <c r="A670" i="10"/>
  <c r="V670" i="10" s="1"/>
  <c r="C670" i="10"/>
  <c r="D670" i="10"/>
  <c r="A671" i="10"/>
  <c r="V671" i="10" s="1"/>
  <c r="C671" i="10"/>
  <c r="D671" i="10"/>
  <c r="A672" i="10"/>
  <c r="V672" i="10" s="1"/>
  <c r="C672" i="10"/>
  <c r="D672" i="10"/>
  <c r="A673" i="10"/>
  <c r="V673" i="10" s="1"/>
  <c r="C673" i="10"/>
  <c r="D673" i="10"/>
  <c r="J673" i="10" s="1"/>
  <c r="A674" i="10"/>
  <c r="V674" i="10" s="1"/>
  <c r="C674" i="10"/>
  <c r="D674" i="10"/>
  <c r="J674" i="10" s="1"/>
  <c r="A675" i="10"/>
  <c r="V675" i="10" s="1"/>
  <c r="C675" i="10"/>
  <c r="I675" i="10" s="1"/>
  <c r="D675" i="10"/>
  <c r="A676" i="10"/>
  <c r="V676" i="10" s="1"/>
  <c r="C676" i="10"/>
  <c r="I676" i="10" s="1"/>
  <c r="D676" i="10"/>
  <c r="J676" i="10" s="1"/>
  <c r="A677" i="10"/>
  <c r="V677" i="10" s="1"/>
  <c r="C677" i="10"/>
  <c r="D677" i="10"/>
  <c r="J677" i="10" s="1"/>
  <c r="A678" i="10"/>
  <c r="V678" i="10" s="1"/>
  <c r="C678" i="10"/>
  <c r="D678" i="10"/>
  <c r="J678" i="10" s="1"/>
  <c r="A679" i="10"/>
  <c r="V679" i="10" s="1"/>
  <c r="C679" i="10"/>
  <c r="D679" i="10"/>
  <c r="A680" i="10"/>
  <c r="V680" i="10" s="1"/>
  <c r="C680" i="10"/>
  <c r="D680" i="10"/>
  <c r="A681" i="10"/>
  <c r="V681" i="10" s="1"/>
  <c r="C681" i="10"/>
  <c r="D681" i="10"/>
  <c r="J681" i="10" s="1"/>
  <c r="A682" i="10"/>
  <c r="V682" i="10" s="1"/>
  <c r="C682" i="10"/>
  <c r="D682" i="10"/>
  <c r="J682" i="10" s="1"/>
  <c r="A683" i="10"/>
  <c r="V683" i="10" s="1"/>
  <c r="C683" i="10"/>
  <c r="D683" i="10"/>
  <c r="A684" i="10"/>
  <c r="V684" i="10" s="1"/>
  <c r="C684" i="10"/>
  <c r="D684" i="10"/>
  <c r="A685" i="10"/>
  <c r="V685" i="10" s="1"/>
  <c r="C685" i="10"/>
  <c r="D685" i="10"/>
  <c r="J685" i="10" s="1"/>
  <c r="A686" i="10"/>
  <c r="V686" i="10" s="1"/>
  <c r="C686" i="10"/>
  <c r="D686" i="10"/>
  <c r="A687" i="10"/>
  <c r="V687" i="10" s="1"/>
  <c r="C687" i="10"/>
  <c r="D687" i="10"/>
  <c r="A688" i="10"/>
  <c r="V688" i="10" s="1"/>
  <c r="C688" i="10"/>
  <c r="D688" i="10"/>
  <c r="J688" i="10" s="1"/>
  <c r="A689" i="10"/>
  <c r="V689" i="10" s="1"/>
  <c r="C689" i="10"/>
  <c r="D689" i="10"/>
  <c r="A690" i="10"/>
  <c r="V690" i="10" s="1"/>
  <c r="C690" i="10"/>
  <c r="D690" i="10"/>
  <c r="A691" i="10"/>
  <c r="V691" i="10" s="1"/>
  <c r="C691" i="10"/>
  <c r="D691" i="10"/>
  <c r="A692" i="10"/>
  <c r="V692" i="10" s="1"/>
  <c r="C692" i="10"/>
  <c r="D692" i="10"/>
  <c r="A693" i="10"/>
  <c r="V693" i="10" s="1"/>
  <c r="C693" i="10"/>
  <c r="D693" i="10"/>
  <c r="A694" i="10"/>
  <c r="V694" i="10" s="1"/>
  <c r="C694" i="10"/>
  <c r="D694" i="10"/>
  <c r="A695" i="10"/>
  <c r="C695" i="10"/>
  <c r="I695" i="10" s="1"/>
  <c r="D695" i="10"/>
  <c r="A696" i="10"/>
  <c r="V696" i="10" s="1"/>
  <c r="C696" i="10"/>
  <c r="D696" i="10"/>
  <c r="A697" i="10"/>
  <c r="V697" i="10" s="1"/>
  <c r="C697" i="10"/>
  <c r="D697" i="10"/>
  <c r="A698" i="10"/>
  <c r="V698" i="10" s="1"/>
  <c r="C698" i="10"/>
  <c r="D698" i="10"/>
  <c r="A699" i="10"/>
  <c r="V699" i="10" s="1"/>
  <c r="C699" i="10"/>
  <c r="D699" i="10"/>
  <c r="A700" i="10"/>
  <c r="V700" i="10" s="1"/>
  <c r="C700" i="10"/>
  <c r="D700" i="10"/>
  <c r="A701" i="10"/>
  <c r="V701" i="10" s="1"/>
  <c r="C701" i="10"/>
  <c r="D701" i="10"/>
  <c r="A702" i="10"/>
  <c r="V702" i="10" s="1"/>
  <c r="C702" i="10"/>
  <c r="D702" i="10"/>
  <c r="A703" i="10"/>
  <c r="V703" i="10" s="1"/>
  <c r="C703" i="10"/>
  <c r="D703" i="10"/>
  <c r="A704" i="10"/>
  <c r="V704" i="10" s="1"/>
  <c r="C704" i="10"/>
  <c r="D704" i="10"/>
  <c r="A705" i="10"/>
  <c r="V705" i="10" s="1"/>
  <c r="C705" i="10"/>
  <c r="D705" i="10"/>
  <c r="A706" i="10"/>
  <c r="V706" i="10" s="1"/>
  <c r="C706" i="10"/>
  <c r="D706" i="10"/>
  <c r="A707" i="10"/>
  <c r="V707" i="10" s="1"/>
  <c r="C707" i="10"/>
  <c r="D707" i="10"/>
  <c r="A708" i="10"/>
  <c r="V708" i="10" s="1"/>
  <c r="C708" i="10"/>
  <c r="D708" i="10"/>
  <c r="A709" i="10"/>
  <c r="V709" i="10" s="1"/>
  <c r="C709" i="10"/>
  <c r="D709" i="10"/>
  <c r="A710" i="10"/>
  <c r="V710" i="10" s="1"/>
  <c r="C710" i="10"/>
  <c r="D710" i="10"/>
  <c r="A711" i="10"/>
  <c r="V711" i="10" s="1"/>
  <c r="C711" i="10"/>
  <c r="D711" i="10"/>
  <c r="A712" i="10"/>
  <c r="V712" i="10" s="1"/>
  <c r="C712" i="10"/>
  <c r="D712" i="10"/>
  <c r="A713" i="10"/>
  <c r="V713" i="10" s="1"/>
  <c r="C713" i="10"/>
  <c r="D713" i="10"/>
  <c r="A714" i="10"/>
  <c r="V714" i="10" s="1"/>
  <c r="C714" i="10"/>
  <c r="D714" i="10"/>
  <c r="A715" i="10"/>
  <c r="V715" i="10" s="1"/>
  <c r="C715" i="10"/>
  <c r="D715" i="10"/>
  <c r="A716" i="10"/>
  <c r="V716" i="10" s="1"/>
  <c r="C716" i="10"/>
  <c r="D716" i="10"/>
  <c r="A717" i="10"/>
  <c r="V717" i="10" s="1"/>
  <c r="C717" i="10"/>
  <c r="D717" i="10"/>
  <c r="A718" i="10"/>
  <c r="V718" i="10" s="1"/>
  <c r="C718" i="10"/>
  <c r="D718" i="10"/>
  <c r="A719" i="10"/>
  <c r="V719" i="10" s="1"/>
  <c r="C719" i="10"/>
  <c r="D719" i="10"/>
  <c r="A720" i="10"/>
  <c r="V720" i="10" s="1"/>
  <c r="C720" i="10"/>
  <c r="D720" i="10"/>
  <c r="A721" i="10"/>
  <c r="C721" i="10"/>
  <c r="D721" i="10"/>
  <c r="A722" i="10"/>
  <c r="V722" i="10" s="1"/>
  <c r="C722" i="10"/>
  <c r="D722" i="10"/>
  <c r="A723" i="10"/>
  <c r="V723" i="10" s="1"/>
  <c r="C723" i="10"/>
  <c r="D723" i="10"/>
  <c r="A724" i="10"/>
  <c r="V724" i="10" s="1"/>
  <c r="C724" i="10"/>
  <c r="D724" i="10"/>
  <c r="A725" i="10"/>
  <c r="V725" i="10" s="1"/>
  <c r="C725" i="10"/>
  <c r="D725" i="10"/>
  <c r="A726" i="10"/>
  <c r="V726" i="10" s="1"/>
  <c r="C726" i="10"/>
  <c r="D726" i="10"/>
  <c r="A727" i="10"/>
  <c r="V727" i="10" s="1"/>
  <c r="C727" i="10"/>
  <c r="I727" i="10" s="1"/>
  <c r="D727" i="10"/>
  <c r="A728" i="10"/>
  <c r="V728" i="10" s="1"/>
  <c r="C728" i="10"/>
  <c r="D728" i="10"/>
  <c r="A729" i="10"/>
  <c r="V729" i="10" s="1"/>
  <c r="C729" i="10"/>
  <c r="D729" i="10"/>
  <c r="A730" i="10"/>
  <c r="V730" i="10" s="1"/>
  <c r="C730" i="10"/>
  <c r="D730" i="10"/>
  <c r="A731" i="10"/>
  <c r="V731" i="10" s="1"/>
  <c r="C731" i="10"/>
  <c r="D731" i="10"/>
  <c r="A732" i="10"/>
  <c r="V732" i="10" s="1"/>
  <c r="C732" i="10"/>
  <c r="D732" i="10"/>
  <c r="A733" i="10"/>
  <c r="V733" i="10" s="1"/>
  <c r="C733" i="10"/>
  <c r="D733" i="10"/>
  <c r="A734" i="10"/>
  <c r="V734" i="10" s="1"/>
  <c r="C734" i="10"/>
  <c r="D734" i="10"/>
  <c r="A735" i="10"/>
  <c r="V735" i="10" s="1"/>
  <c r="C735" i="10"/>
  <c r="D735" i="10"/>
  <c r="A736" i="10"/>
  <c r="V736" i="10" s="1"/>
  <c r="C736" i="10"/>
  <c r="D736" i="10"/>
  <c r="A737" i="10"/>
  <c r="V737" i="10" s="1"/>
  <c r="C737" i="10"/>
  <c r="D737" i="10"/>
  <c r="A738" i="10"/>
  <c r="V738" i="10" s="1"/>
  <c r="C738" i="10"/>
  <c r="D738" i="10"/>
  <c r="A739" i="10"/>
  <c r="V739" i="10" s="1"/>
  <c r="C739" i="10"/>
  <c r="D739" i="10"/>
  <c r="A740" i="10"/>
  <c r="V740" i="10" s="1"/>
  <c r="C740" i="10"/>
  <c r="I740" i="10" s="1"/>
  <c r="D740" i="10"/>
  <c r="J740" i="10" s="1"/>
  <c r="A741" i="10"/>
  <c r="V741" i="10" s="1"/>
  <c r="C741" i="10"/>
  <c r="D741" i="10"/>
  <c r="A742" i="10"/>
  <c r="V742" i="10" s="1"/>
  <c r="C742" i="10"/>
  <c r="D742" i="10"/>
  <c r="A743" i="10"/>
  <c r="V743" i="10" s="1"/>
  <c r="C743" i="10"/>
  <c r="D743" i="10"/>
  <c r="A744" i="10"/>
  <c r="V744" i="10" s="1"/>
  <c r="C744" i="10"/>
  <c r="D744" i="10"/>
  <c r="A745" i="10"/>
  <c r="V745" i="10" s="1"/>
  <c r="C745" i="10"/>
  <c r="D745" i="10"/>
  <c r="A746" i="10"/>
  <c r="V746" i="10" s="1"/>
  <c r="C746" i="10"/>
  <c r="D746" i="10"/>
  <c r="J746" i="10" s="1"/>
  <c r="A747" i="10"/>
  <c r="V747" i="10" s="1"/>
  <c r="C747" i="10"/>
  <c r="D747" i="10"/>
  <c r="A748" i="10"/>
  <c r="V748" i="10" s="1"/>
  <c r="C748" i="10"/>
  <c r="D748" i="10"/>
  <c r="A749" i="10"/>
  <c r="V749" i="10" s="1"/>
  <c r="C749" i="10"/>
  <c r="D749" i="10"/>
  <c r="A750" i="10"/>
  <c r="V750" i="10" s="1"/>
  <c r="C750" i="10"/>
  <c r="D750" i="10"/>
  <c r="A751" i="10"/>
  <c r="V751" i="10" s="1"/>
  <c r="C751" i="10"/>
  <c r="D751" i="10"/>
  <c r="A752" i="10"/>
  <c r="V752" i="10" s="1"/>
  <c r="C752" i="10"/>
  <c r="D752" i="10"/>
  <c r="A753" i="10"/>
  <c r="V753" i="10" s="1"/>
  <c r="C753" i="10"/>
  <c r="D753" i="10"/>
  <c r="A754" i="10"/>
  <c r="V754" i="10" s="1"/>
  <c r="C754" i="10"/>
  <c r="D754" i="10"/>
  <c r="A755" i="10"/>
  <c r="V755" i="10" s="1"/>
  <c r="C755" i="10"/>
  <c r="D755" i="10"/>
  <c r="A756" i="10"/>
  <c r="V756" i="10" s="1"/>
  <c r="C756" i="10"/>
  <c r="D756" i="10"/>
  <c r="A757" i="10"/>
  <c r="V757" i="10" s="1"/>
  <c r="C757" i="10"/>
  <c r="D757" i="10"/>
  <c r="A758" i="10"/>
  <c r="V758" i="10" s="1"/>
  <c r="C758" i="10"/>
  <c r="D758" i="10"/>
  <c r="A759" i="10"/>
  <c r="V759" i="10" s="1"/>
  <c r="C759" i="10"/>
  <c r="D759" i="10"/>
  <c r="A760" i="10"/>
  <c r="V760" i="10" s="1"/>
  <c r="C760" i="10"/>
  <c r="D760" i="10"/>
  <c r="A761" i="10"/>
  <c r="V761" i="10" s="1"/>
  <c r="C761" i="10"/>
  <c r="D761" i="10"/>
  <c r="A762" i="10"/>
  <c r="V762" i="10" s="1"/>
  <c r="C762" i="10"/>
  <c r="D762" i="10"/>
  <c r="A763" i="10"/>
  <c r="V763" i="10" s="1"/>
  <c r="C763" i="10"/>
  <c r="D763" i="10"/>
  <c r="A764" i="10"/>
  <c r="V764" i="10" s="1"/>
  <c r="C764" i="10"/>
  <c r="D764" i="10"/>
  <c r="A765" i="10"/>
  <c r="V765" i="10" s="1"/>
  <c r="C765" i="10"/>
  <c r="D765" i="10"/>
  <c r="A766" i="10"/>
  <c r="V766" i="10" s="1"/>
  <c r="C766" i="10"/>
  <c r="D766" i="10"/>
  <c r="A767" i="10"/>
  <c r="V767" i="10" s="1"/>
  <c r="C767" i="10"/>
  <c r="D767" i="10"/>
  <c r="A768" i="10"/>
  <c r="V768" i="10" s="1"/>
  <c r="C768" i="10"/>
  <c r="D768" i="10"/>
  <c r="A769" i="10"/>
  <c r="V769" i="10" s="1"/>
  <c r="C769" i="10"/>
  <c r="D769" i="10"/>
  <c r="A770" i="10"/>
  <c r="V770" i="10" s="1"/>
  <c r="C770" i="10"/>
  <c r="D770" i="10"/>
  <c r="A771" i="10"/>
  <c r="V771" i="10" s="1"/>
  <c r="C771" i="10"/>
  <c r="D771" i="10"/>
  <c r="A772" i="10"/>
  <c r="V772" i="10" s="1"/>
  <c r="C772" i="10"/>
  <c r="D772" i="10"/>
  <c r="A773" i="10"/>
  <c r="V773" i="10" s="1"/>
  <c r="C773" i="10"/>
  <c r="D773" i="10"/>
  <c r="A774" i="10"/>
  <c r="V774" i="10" s="1"/>
  <c r="C774" i="10"/>
  <c r="D774" i="10"/>
  <c r="A775" i="10"/>
  <c r="V775" i="10" s="1"/>
  <c r="C775" i="10"/>
  <c r="D775" i="10"/>
  <c r="A776" i="10"/>
  <c r="V776" i="10" s="1"/>
  <c r="C776" i="10"/>
  <c r="D776" i="10"/>
  <c r="A777" i="10"/>
  <c r="V777" i="10" s="1"/>
  <c r="C777" i="10"/>
  <c r="D777" i="10"/>
  <c r="A778" i="10"/>
  <c r="V778" i="10" s="1"/>
  <c r="C778" i="10"/>
  <c r="D778" i="10"/>
  <c r="J778" i="10" s="1"/>
  <c r="A779" i="10"/>
  <c r="V779" i="10" s="1"/>
  <c r="C779" i="10"/>
  <c r="D779" i="10"/>
  <c r="A780" i="10"/>
  <c r="V780" i="10" s="1"/>
  <c r="C780" i="10"/>
  <c r="D780" i="10"/>
  <c r="A781" i="10"/>
  <c r="V781" i="10" s="1"/>
  <c r="C781" i="10"/>
  <c r="D781" i="10"/>
  <c r="A782" i="10"/>
  <c r="V782" i="10" s="1"/>
  <c r="B782" i="10"/>
  <c r="C782" i="10"/>
  <c r="D782" i="10"/>
  <c r="A783" i="10"/>
  <c r="V783" i="10" s="1"/>
  <c r="B783" i="10"/>
  <c r="C783" i="10"/>
  <c r="D783" i="10"/>
  <c r="A784" i="10"/>
  <c r="V784" i="10" s="1"/>
  <c r="B784" i="10"/>
  <c r="C784" i="10"/>
  <c r="D784" i="10"/>
  <c r="A785" i="10"/>
  <c r="V785" i="10" s="1"/>
  <c r="B785" i="10"/>
  <c r="C785" i="10"/>
  <c r="D785" i="10"/>
  <c r="A786" i="10"/>
  <c r="V786" i="10" s="1"/>
  <c r="B786" i="10"/>
  <c r="C786" i="10"/>
  <c r="D786" i="10"/>
  <c r="A787" i="10"/>
  <c r="V787" i="10" s="1"/>
  <c r="B787" i="10"/>
  <c r="C787" i="10"/>
  <c r="D787" i="10"/>
  <c r="A788" i="10"/>
  <c r="V788" i="10" s="1"/>
  <c r="B788" i="10"/>
  <c r="C788" i="10"/>
  <c r="D788" i="10"/>
  <c r="A789" i="10"/>
  <c r="V789" i="10" s="1"/>
  <c r="B789" i="10"/>
  <c r="C789" i="10"/>
  <c r="D789" i="10"/>
  <c r="A790" i="10"/>
  <c r="V790" i="10" s="1"/>
  <c r="B790" i="10"/>
  <c r="C790" i="10"/>
  <c r="D790" i="10"/>
  <c r="A791" i="10"/>
  <c r="V791" i="10" s="1"/>
  <c r="B791" i="10"/>
  <c r="C791" i="10"/>
  <c r="I791" i="10" s="1"/>
  <c r="D791" i="10"/>
  <c r="A792" i="10"/>
  <c r="V792" i="10" s="1"/>
  <c r="B792" i="10"/>
  <c r="C792" i="10"/>
  <c r="D792" i="10"/>
  <c r="A793" i="10"/>
  <c r="V793" i="10" s="1"/>
  <c r="B793" i="10"/>
  <c r="C793" i="10"/>
  <c r="D793" i="10"/>
  <c r="A794" i="10"/>
  <c r="V794" i="10" s="1"/>
  <c r="B794" i="10"/>
  <c r="C794" i="10"/>
  <c r="D794" i="10"/>
  <c r="A795" i="10"/>
  <c r="V795" i="10" s="1"/>
  <c r="B795" i="10"/>
  <c r="C795" i="10"/>
  <c r="D795" i="10"/>
  <c r="A796" i="10"/>
  <c r="V796" i="10" s="1"/>
  <c r="B796" i="10"/>
  <c r="C796" i="10"/>
  <c r="D796" i="10"/>
  <c r="A797" i="10"/>
  <c r="V797" i="10" s="1"/>
  <c r="B797" i="10"/>
  <c r="C797" i="10"/>
  <c r="D797" i="10"/>
  <c r="A798" i="10"/>
  <c r="V798" i="10" s="1"/>
  <c r="B798" i="10"/>
  <c r="C798" i="10"/>
  <c r="D798" i="10"/>
  <c r="A799" i="10"/>
  <c r="V799" i="10" s="1"/>
  <c r="B799" i="10"/>
  <c r="C799" i="10"/>
  <c r="D799" i="10"/>
  <c r="A800" i="10"/>
  <c r="V800" i="10" s="1"/>
  <c r="B800" i="10"/>
  <c r="C800" i="10"/>
  <c r="D800" i="10"/>
  <c r="A801" i="10"/>
  <c r="V801" i="10" s="1"/>
  <c r="B801" i="10"/>
  <c r="C801" i="10"/>
  <c r="D801" i="10"/>
  <c r="A802" i="10"/>
  <c r="V802" i="10" s="1"/>
  <c r="B802" i="10"/>
  <c r="C802" i="10"/>
  <c r="D802" i="10"/>
  <c r="A803" i="10"/>
  <c r="V803" i="10" s="1"/>
  <c r="B803" i="10"/>
  <c r="C803" i="10"/>
  <c r="D803" i="10"/>
  <c r="A804" i="10"/>
  <c r="V804" i="10" s="1"/>
  <c r="B804" i="10"/>
  <c r="C804" i="10"/>
  <c r="D804" i="10"/>
  <c r="A805" i="10"/>
  <c r="V805" i="10" s="1"/>
  <c r="B805" i="10"/>
  <c r="C805" i="10"/>
  <c r="D805" i="10"/>
  <c r="A806" i="10"/>
  <c r="V806" i="10" s="1"/>
  <c r="B806" i="10"/>
  <c r="C806" i="10"/>
  <c r="D806" i="10"/>
  <c r="A807" i="10"/>
  <c r="V807" i="10" s="1"/>
  <c r="B807" i="10"/>
  <c r="C807" i="10"/>
  <c r="D807" i="10"/>
  <c r="A808" i="10"/>
  <c r="V808" i="10" s="1"/>
  <c r="B808" i="10"/>
  <c r="C808" i="10"/>
  <c r="D808" i="10"/>
  <c r="A809" i="10"/>
  <c r="V809" i="10" s="1"/>
  <c r="B809" i="10"/>
  <c r="C809" i="10"/>
  <c r="D809" i="10"/>
  <c r="A810" i="10"/>
  <c r="V810" i="10" s="1"/>
  <c r="B810" i="10"/>
  <c r="C810" i="10"/>
  <c r="D810" i="10"/>
  <c r="A811" i="10"/>
  <c r="V811" i="10" s="1"/>
  <c r="B811" i="10"/>
  <c r="C811" i="10"/>
  <c r="D811" i="10"/>
  <c r="A812" i="10"/>
  <c r="V812" i="10" s="1"/>
  <c r="B812" i="10"/>
  <c r="C812" i="10"/>
  <c r="D812" i="10"/>
  <c r="A813" i="10"/>
  <c r="V813" i="10" s="1"/>
  <c r="B813" i="10"/>
  <c r="C813" i="10"/>
  <c r="D813" i="10"/>
  <c r="A814" i="10"/>
  <c r="V814" i="10" s="1"/>
  <c r="B814" i="10"/>
  <c r="C814" i="10"/>
  <c r="D814" i="10"/>
  <c r="A815" i="10"/>
  <c r="V815" i="10" s="1"/>
  <c r="B815" i="10"/>
  <c r="C815" i="10"/>
  <c r="D815" i="10"/>
  <c r="A816" i="10"/>
  <c r="V816" i="10" s="1"/>
  <c r="B816" i="10"/>
  <c r="C816" i="10"/>
  <c r="D816" i="10"/>
  <c r="A817" i="10"/>
  <c r="V817" i="10" s="1"/>
  <c r="B817" i="10"/>
  <c r="C817" i="10"/>
  <c r="D817" i="10"/>
  <c r="A818" i="10"/>
  <c r="V818" i="10" s="1"/>
  <c r="B818" i="10"/>
  <c r="C818" i="10"/>
  <c r="D818" i="10"/>
  <c r="A819" i="10"/>
  <c r="V819" i="10" s="1"/>
  <c r="B819" i="10"/>
  <c r="C819" i="10"/>
  <c r="D819" i="10"/>
  <c r="A820" i="10"/>
  <c r="V820" i="10" s="1"/>
  <c r="B820" i="10"/>
  <c r="C820" i="10"/>
  <c r="D820" i="10"/>
  <c r="A821" i="10"/>
  <c r="V821" i="10" s="1"/>
  <c r="B821" i="10"/>
  <c r="C821" i="10"/>
  <c r="D821" i="10"/>
  <c r="A822" i="10"/>
  <c r="V822" i="10" s="1"/>
  <c r="B822" i="10"/>
  <c r="C822" i="10"/>
  <c r="D822" i="10"/>
  <c r="A823" i="10"/>
  <c r="V823" i="10" s="1"/>
  <c r="B823" i="10"/>
  <c r="C823" i="10"/>
  <c r="D823" i="10"/>
  <c r="A824" i="10"/>
  <c r="V824" i="10" s="1"/>
  <c r="B824" i="10"/>
  <c r="C824" i="10"/>
  <c r="D824" i="10"/>
  <c r="A825" i="10"/>
  <c r="V825" i="10" s="1"/>
  <c r="B825" i="10"/>
  <c r="C825" i="10"/>
  <c r="D825" i="10"/>
  <c r="A826" i="10"/>
  <c r="V826" i="10" s="1"/>
  <c r="B826" i="10"/>
  <c r="C826" i="10"/>
  <c r="D826" i="10"/>
  <c r="A827" i="10"/>
  <c r="V827" i="10" s="1"/>
  <c r="B827" i="10"/>
  <c r="C827" i="10"/>
  <c r="D827" i="10"/>
  <c r="A828" i="10"/>
  <c r="V828" i="10" s="1"/>
  <c r="B828" i="10"/>
  <c r="C828" i="10"/>
  <c r="D828" i="10"/>
  <c r="A829" i="10"/>
  <c r="V829" i="10" s="1"/>
  <c r="B829" i="10"/>
  <c r="C829" i="10"/>
  <c r="D829" i="10"/>
  <c r="A830" i="10"/>
  <c r="V830" i="10" s="1"/>
  <c r="B830" i="10"/>
  <c r="C830" i="10"/>
  <c r="D830" i="10"/>
  <c r="A831" i="10"/>
  <c r="V831" i="10" s="1"/>
  <c r="B831" i="10"/>
  <c r="C831" i="10"/>
  <c r="D831" i="10"/>
  <c r="A832" i="10"/>
  <c r="V832" i="10" s="1"/>
  <c r="B832" i="10"/>
  <c r="C832" i="10"/>
  <c r="D832" i="10"/>
  <c r="A833" i="10"/>
  <c r="V833" i="10" s="1"/>
  <c r="B833" i="10"/>
  <c r="C833" i="10"/>
  <c r="D833" i="10"/>
  <c r="A834" i="10"/>
  <c r="V834" i="10" s="1"/>
  <c r="B834" i="10"/>
  <c r="C834" i="10"/>
  <c r="D834" i="10"/>
  <c r="J834" i="10" s="1"/>
  <c r="A835" i="10"/>
  <c r="V835" i="10" s="1"/>
  <c r="B835" i="10"/>
  <c r="C835" i="10"/>
  <c r="D835" i="10"/>
  <c r="A836" i="10"/>
  <c r="V836" i="10" s="1"/>
  <c r="B836" i="10"/>
  <c r="C836" i="10"/>
  <c r="D836" i="10"/>
  <c r="A837" i="10"/>
  <c r="V837" i="10" s="1"/>
  <c r="B837" i="10"/>
  <c r="C837" i="10"/>
  <c r="D837" i="10"/>
  <c r="A838" i="10"/>
  <c r="V838" i="10" s="1"/>
  <c r="B838" i="10"/>
  <c r="C838" i="10"/>
  <c r="D838" i="10"/>
  <c r="A839" i="10"/>
  <c r="V839" i="10" s="1"/>
  <c r="B839" i="10"/>
  <c r="C839" i="10"/>
  <c r="D839" i="10"/>
  <c r="A840" i="10"/>
  <c r="V840" i="10" s="1"/>
  <c r="B840" i="10"/>
  <c r="C840" i="10"/>
  <c r="D840" i="10"/>
  <c r="J840" i="10" s="1"/>
  <c r="A841" i="10"/>
  <c r="B841" i="10"/>
  <c r="C841" i="10"/>
  <c r="D841" i="10"/>
  <c r="A842" i="10"/>
  <c r="V842" i="10" s="1"/>
  <c r="B842" i="10"/>
  <c r="C842" i="10"/>
  <c r="D842" i="10"/>
  <c r="A843" i="10"/>
  <c r="V843" i="10" s="1"/>
  <c r="B843" i="10"/>
  <c r="C843" i="10"/>
  <c r="D843" i="10"/>
  <c r="A844" i="10"/>
  <c r="V844" i="10" s="1"/>
  <c r="B844" i="10"/>
  <c r="C844" i="10"/>
  <c r="D844" i="10"/>
  <c r="A845" i="10"/>
  <c r="V845" i="10" s="1"/>
  <c r="B845" i="10"/>
  <c r="C845" i="10"/>
  <c r="D845" i="10"/>
  <c r="A846" i="10"/>
  <c r="V846" i="10" s="1"/>
  <c r="B846" i="10"/>
  <c r="C846" i="10"/>
  <c r="D846" i="10"/>
  <c r="J846" i="10" s="1"/>
  <c r="A847" i="10"/>
  <c r="V847" i="10" s="1"/>
  <c r="B847" i="10"/>
  <c r="C847" i="10"/>
  <c r="D847" i="10"/>
  <c r="A848" i="10"/>
  <c r="V848" i="10" s="1"/>
  <c r="B848" i="10"/>
  <c r="C848" i="10"/>
  <c r="D848" i="10"/>
  <c r="A849" i="10"/>
  <c r="V849" i="10" s="1"/>
  <c r="B849" i="10"/>
  <c r="C849" i="10"/>
  <c r="D849" i="10"/>
  <c r="A850" i="10"/>
  <c r="V850" i="10" s="1"/>
  <c r="B850" i="10"/>
  <c r="C850" i="10"/>
  <c r="D850" i="10"/>
  <c r="A851" i="10"/>
  <c r="V851" i="10" s="1"/>
  <c r="B851" i="10"/>
  <c r="C851" i="10"/>
  <c r="D851" i="10"/>
  <c r="A852" i="10"/>
  <c r="V852" i="10" s="1"/>
  <c r="B852" i="10"/>
  <c r="C852" i="10"/>
  <c r="D852" i="10"/>
  <c r="A853" i="10"/>
  <c r="V853" i="10" s="1"/>
  <c r="B853" i="10"/>
  <c r="C853" i="10"/>
  <c r="D853" i="10"/>
  <c r="A854" i="10"/>
  <c r="V854" i="10" s="1"/>
  <c r="B854" i="10"/>
  <c r="C854" i="10"/>
  <c r="D854" i="10"/>
  <c r="A855" i="10"/>
  <c r="V855" i="10" s="1"/>
  <c r="B855" i="10"/>
  <c r="C855" i="10"/>
  <c r="D855" i="10"/>
  <c r="A856" i="10"/>
  <c r="V856" i="10" s="1"/>
  <c r="B856" i="10"/>
  <c r="C856" i="10"/>
  <c r="D856" i="10"/>
  <c r="A857" i="10"/>
  <c r="V857" i="10" s="1"/>
  <c r="B857" i="10"/>
  <c r="C857" i="10"/>
  <c r="D857" i="10"/>
  <c r="A858" i="10"/>
  <c r="V858" i="10" s="1"/>
  <c r="B858" i="10"/>
  <c r="C858" i="10"/>
  <c r="D858" i="10"/>
  <c r="A859" i="10"/>
  <c r="V859" i="10" s="1"/>
  <c r="B859" i="10"/>
  <c r="C859" i="10"/>
  <c r="D859" i="10"/>
  <c r="A860" i="10"/>
  <c r="V860" i="10" s="1"/>
  <c r="B860" i="10"/>
  <c r="C860" i="10"/>
  <c r="D860" i="10"/>
  <c r="A861" i="10"/>
  <c r="V861" i="10" s="1"/>
  <c r="B861" i="10"/>
  <c r="C861" i="10"/>
  <c r="D861" i="10"/>
  <c r="A862" i="10"/>
  <c r="V862" i="10" s="1"/>
  <c r="B862" i="10"/>
  <c r="C862" i="10"/>
  <c r="D862" i="10"/>
  <c r="A863" i="10"/>
  <c r="V863" i="10" s="1"/>
  <c r="B863" i="10"/>
  <c r="C863" i="10"/>
  <c r="D863" i="10"/>
  <c r="A864" i="10"/>
  <c r="V864" i="10" s="1"/>
  <c r="B864" i="10"/>
  <c r="C864" i="10"/>
  <c r="D864" i="10"/>
  <c r="A865" i="10"/>
  <c r="V865" i="10" s="1"/>
  <c r="B865" i="10"/>
  <c r="C865" i="10"/>
  <c r="D865" i="10"/>
  <c r="A866" i="10"/>
  <c r="V866" i="10" s="1"/>
  <c r="B866" i="10"/>
  <c r="C866" i="10"/>
  <c r="D866" i="10"/>
  <c r="A867" i="10"/>
  <c r="V867" i="10" s="1"/>
  <c r="B867" i="10"/>
  <c r="C867" i="10"/>
  <c r="D867" i="10"/>
  <c r="A868" i="10"/>
  <c r="V868" i="10" s="1"/>
  <c r="B868" i="10"/>
  <c r="C868" i="10"/>
  <c r="D868" i="10"/>
  <c r="A869" i="10"/>
  <c r="V869" i="10" s="1"/>
  <c r="B869" i="10"/>
  <c r="C869" i="10"/>
  <c r="D869" i="10"/>
  <c r="A870" i="10"/>
  <c r="V870" i="10" s="1"/>
  <c r="B870" i="10"/>
  <c r="C870" i="10"/>
  <c r="D870" i="10"/>
  <c r="A871" i="10"/>
  <c r="V871" i="10" s="1"/>
  <c r="B871" i="10"/>
  <c r="C871" i="10"/>
  <c r="D871" i="10"/>
  <c r="A872" i="10"/>
  <c r="V872" i="10" s="1"/>
  <c r="B872" i="10"/>
  <c r="C872" i="10"/>
  <c r="D872" i="10"/>
  <c r="A873" i="10"/>
  <c r="V873" i="10" s="1"/>
  <c r="B873" i="10"/>
  <c r="C873" i="10"/>
  <c r="D873" i="10"/>
  <c r="A874" i="10"/>
  <c r="V874" i="10" s="1"/>
  <c r="B874" i="10"/>
  <c r="C874" i="10"/>
  <c r="D874" i="10"/>
  <c r="A875" i="10"/>
  <c r="V875" i="10" s="1"/>
  <c r="B875" i="10"/>
  <c r="C875" i="10"/>
  <c r="I875" i="10" s="1"/>
  <c r="D875" i="10"/>
  <c r="A876" i="10"/>
  <c r="V876" i="10" s="1"/>
  <c r="B876" i="10"/>
  <c r="C876" i="10"/>
  <c r="D876" i="10"/>
  <c r="A877" i="10"/>
  <c r="V877" i="10" s="1"/>
  <c r="B877" i="10"/>
  <c r="C877" i="10"/>
  <c r="D877" i="10"/>
  <c r="A878" i="10"/>
  <c r="V878" i="10" s="1"/>
  <c r="B878" i="10"/>
  <c r="C878" i="10"/>
  <c r="D878" i="10"/>
  <c r="A879" i="10"/>
  <c r="V879" i="10" s="1"/>
  <c r="B879" i="10"/>
  <c r="C879" i="10"/>
  <c r="D879" i="10"/>
  <c r="A880" i="10"/>
  <c r="V880" i="10" s="1"/>
  <c r="B880" i="10"/>
  <c r="C880" i="10"/>
  <c r="D880" i="10"/>
  <c r="A881" i="10"/>
  <c r="V881" i="10" s="1"/>
  <c r="B881" i="10"/>
  <c r="C881" i="10"/>
  <c r="D881" i="10"/>
  <c r="A882" i="10"/>
  <c r="V882" i="10" s="1"/>
  <c r="B882" i="10"/>
  <c r="C882" i="10"/>
  <c r="D882" i="10"/>
  <c r="A883" i="10"/>
  <c r="V883" i="10" s="1"/>
  <c r="B883" i="10"/>
  <c r="C883" i="10"/>
  <c r="D883" i="10"/>
  <c r="A884" i="10"/>
  <c r="V884" i="10" s="1"/>
  <c r="B884" i="10"/>
  <c r="C884" i="10"/>
  <c r="D884" i="10"/>
  <c r="A885" i="10"/>
  <c r="V885" i="10" s="1"/>
  <c r="B885" i="10"/>
  <c r="C885" i="10"/>
  <c r="D885" i="10"/>
  <c r="A886" i="10"/>
  <c r="V886" i="10" s="1"/>
  <c r="B886" i="10"/>
  <c r="C886" i="10"/>
  <c r="D886" i="10"/>
  <c r="J886" i="10" s="1"/>
  <c r="A887" i="10"/>
  <c r="V887" i="10" s="1"/>
  <c r="B887" i="10"/>
  <c r="C887" i="10"/>
  <c r="D887" i="10"/>
  <c r="A888" i="10"/>
  <c r="V888" i="10" s="1"/>
  <c r="B888" i="10"/>
  <c r="C888" i="10"/>
  <c r="D888" i="10"/>
  <c r="A889" i="10"/>
  <c r="V889" i="10" s="1"/>
  <c r="B889" i="10"/>
  <c r="C889" i="10"/>
  <c r="D889" i="10"/>
  <c r="A890" i="10"/>
  <c r="V890" i="10" s="1"/>
  <c r="B890" i="10"/>
  <c r="C890" i="10"/>
  <c r="D890" i="10"/>
  <c r="A891" i="10"/>
  <c r="V891" i="10" s="1"/>
  <c r="B891" i="10"/>
  <c r="C891" i="10"/>
  <c r="I891" i="10" s="1"/>
  <c r="D891" i="10"/>
  <c r="A892" i="10"/>
  <c r="V892" i="10" s="1"/>
  <c r="B892" i="10"/>
  <c r="C892" i="10"/>
  <c r="D892" i="10"/>
  <c r="A893" i="10"/>
  <c r="V893" i="10" s="1"/>
  <c r="B893" i="10"/>
  <c r="C893" i="10"/>
  <c r="D893" i="10"/>
  <c r="A894" i="10"/>
  <c r="V894" i="10" s="1"/>
  <c r="B894" i="10"/>
  <c r="C894" i="10"/>
  <c r="D894" i="10"/>
  <c r="A895" i="10"/>
  <c r="V895" i="10" s="1"/>
  <c r="B895" i="10"/>
  <c r="C895" i="10"/>
  <c r="D895" i="10"/>
  <c r="A896" i="10"/>
  <c r="V896" i="10" s="1"/>
  <c r="B896" i="10"/>
  <c r="C896" i="10"/>
  <c r="D896" i="10"/>
  <c r="A897" i="10"/>
  <c r="V897" i="10" s="1"/>
  <c r="B897" i="10"/>
  <c r="C897" i="10"/>
  <c r="D897" i="10"/>
  <c r="A898" i="10"/>
  <c r="V898" i="10" s="1"/>
  <c r="B898" i="10"/>
  <c r="C898" i="10"/>
  <c r="D898" i="10"/>
  <c r="A899" i="10"/>
  <c r="V899" i="10" s="1"/>
  <c r="B899" i="10"/>
  <c r="C899" i="10"/>
  <c r="D899" i="10"/>
  <c r="A900" i="10"/>
  <c r="V900" i="10" s="1"/>
  <c r="B900" i="10"/>
  <c r="C900" i="10"/>
  <c r="D900" i="10"/>
  <c r="A901" i="10"/>
  <c r="V901" i="10" s="1"/>
  <c r="B901" i="10"/>
  <c r="C901" i="10"/>
  <c r="D901" i="10"/>
  <c r="A902" i="10"/>
  <c r="V902" i="10" s="1"/>
  <c r="B902" i="10"/>
  <c r="C902" i="10"/>
  <c r="D902" i="10"/>
  <c r="A903" i="10"/>
  <c r="V903" i="10" s="1"/>
  <c r="B903" i="10"/>
  <c r="C903" i="10"/>
  <c r="D903" i="10"/>
  <c r="A904" i="10"/>
  <c r="V904" i="10" s="1"/>
  <c r="B904" i="10"/>
  <c r="C904" i="10"/>
  <c r="D904" i="10"/>
  <c r="A905" i="10"/>
  <c r="V905" i="10" s="1"/>
  <c r="B905" i="10"/>
  <c r="C905" i="10"/>
  <c r="D905" i="10"/>
  <c r="A906" i="10"/>
  <c r="V906" i="10" s="1"/>
  <c r="B906" i="10"/>
  <c r="C906" i="10"/>
  <c r="D906" i="10"/>
  <c r="A907" i="10"/>
  <c r="V907" i="10" s="1"/>
  <c r="B907" i="10"/>
  <c r="C907" i="10"/>
  <c r="D907" i="10"/>
  <c r="A908" i="10"/>
  <c r="V908" i="10" s="1"/>
  <c r="B908" i="10"/>
  <c r="C908" i="10"/>
  <c r="D908" i="10"/>
  <c r="A909" i="10"/>
  <c r="V909" i="10" s="1"/>
  <c r="B909" i="10"/>
  <c r="C909" i="10"/>
  <c r="D909" i="10"/>
  <c r="A910" i="10"/>
  <c r="V910" i="10" s="1"/>
  <c r="B910" i="10"/>
  <c r="C910" i="10"/>
  <c r="D910" i="10"/>
  <c r="A911" i="10"/>
  <c r="V911" i="10" s="1"/>
  <c r="B911" i="10"/>
  <c r="C911" i="10"/>
  <c r="D911" i="10"/>
  <c r="A912" i="10"/>
  <c r="V912" i="10" s="1"/>
  <c r="B912" i="10"/>
  <c r="C912" i="10"/>
  <c r="D912" i="10"/>
  <c r="A913" i="10"/>
  <c r="B913" i="10"/>
  <c r="C913" i="10"/>
  <c r="D913" i="10"/>
  <c r="A914" i="10"/>
  <c r="V914" i="10" s="1"/>
  <c r="B914" i="10"/>
  <c r="C914" i="10"/>
  <c r="D914" i="10"/>
  <c r="A915" i="10"/>
  <c r="V915" i="10" s="1"/>
  <c r="B915" i="10"/>
  <c r="C915" i="10"/>
  <c r="D915" i="10"/>
  <c r="A916" i="10"/>
  <c r="V916" i="10" s="1"/>
  <c r="B916" i="10"/>
  <c r="C916" i="10"/>
  <c r="D916" i="10"/>
  <c r="A917" i="10"/>
  <c r="V917" i="10" s="1"/>
  <c r="B917" i="10"/>
  <c r="C917" i="10"/>
  <c r="D917" i="10"/>
  <c r="A918" i="10"/>
  <c r="V918" i="10" s="1"/>
  <c r="B918" i="10"/>
  <c r="C918" i="10"/>
  <c r="D918" i="10"/>
  <c r="A919" i="10"/>
  <c r="V919" i="10" s="1"/>
  <c r="B919" i="10"/>
  <c r="C919" i="10"/>
  <c r="D919" i="10"/>
  <c r="A920" i="10"/>
  <c r="V920" i="10" s="1"/>
  <c r="B920" i="10"/>
  <c r="C920" i="10"/>
  <c r="D920" i="10"/>
  <c r="A921" i="10"/>
  <c r="V921" i="10" s="1"/>
  <c r="B921" i="10"/>
  <c r="C921" i="10"/>
  <c r="D921" i="10"/>
  <c r="A922" i="10"/>
  <c r="V922" i="10" s="1"/>
  <c r="B922" i="10"/>
  <c r="C922" i="10"/>
  <c r="D922" i="10"/>
  <c r="A923" i="10"/>
  <c r="V923" i="10" s="1"/>
  <c r="B923" i="10"/>
  <c r="C923" i="10"/>
  <c r="I923" i="10" s="1"/>
  <c r="D923" i="10"/>
  <c r="A924" i="10"/>
  <c r="V924" i="10" s="1"/>
  <c r="B924" i="10"/>
  <c r="C924" i="10"/>
  <c r="D924" i="10"/>
  <c r="A925" i="10"/>
  <c r="V925" i="10" s="1"/>
  <c r="B925" i="10"/>
  <c r="C925" i="10"/>
  <c r="D925" i="10"/>
  <c r="A926" i="10"/>
  <c r="V926" i="10" s="1"/>
  <c r="B926" i="10"/>
  <c r="C926" i="10"/>
  <c r="D926" i="10"/>
  <c r="A927" i="10"/>
  <c r="V927" i="10" s="1"/>
  <c r="B927" i="10"/>
  <c r="C927" i="10"/>
  <c r="D927" i="10"/>
  <c r="A928" i="10"/>
  <c r="V928" i="10" s="1"/>
  <c r="B928" i="10"/>
  <c r="C928" i="10"/>
  <c r="D928" i="10"/>
  <c r="A929" i="10"/>
  <c r="V929" i="10" s="1"/>
  <c r="B929" i="10"/>
  <c r="C929" i="10"/>
  <c r="D929" i="10"/>
  <c r="A930" i="10"/>
  <c r="V930" i="10" s="1"/>
  <c r="B930" i="10"/>
  <c r="C930" i="10"/>
  <c r="D930" i="10"/>
  <c r="A931" i="10"/>
  <c r="V931" i="10" s="1"/>
  <c r="B931" i="10"/>
  <c r="C931" i="10"/>
  <c r="D931" i="10"/>
  <c r="A932" i="10"/>
  <c r="V932" i="10" s="1"/>
  <c r="B932" i="10"/>
  <c r="C932" i="10"/>
  <c r="D932" i="10"/>
  <c r="A933" i="10"/>
  <c r="V933" i="10" s="1"/>
  <c r="B933" i="10"/>
  <c r="C933" i="10"/>
  <c r="I933" i="10" s="1"/>
  <c r="D933" i="10"/>
  <c r="A934" i="10"/>
  <c r="V934" i="10" s="1"/>
  <c r="B934" i="10"/>
  <c r="C934" i="10"/>
  <c r="D934" i="10"/>
  <c r="A935" i="10"/>
  <c r="V935" i="10" s="1"/>
  <c r="B935" i="10"/>
  <c r="C935" i="10"/>
  <c r="D935" i="10"/>
  <c r="A936" i="10"/>
  <c r="V936" i="10" s="1"/>
  <c r="B936" i="10"/>
  <c r="C936" i="10"/>
  <c r="D936" i="10"/>
  <c r="A937" i="10"/>
  <c r="V937" i="10" s="1"/>
  <c r="B937" i="10"/>
  <c r="C937" i="10"/>
  <c r="D937" i="10"/>
  <c r="A938" i="10"/>
  <c r="V938" i="10" s="1"/>
  <c r="B938" i="10"/>
  <c r="C938" i="10"/>
  <c r="D938" i="10"/>
  <c r="A939" i="10"/>
  <c r="V939" i="10" s="1"/>
  <c r="B939" i="10"/>
  <c r="C939" i="10"/>
  <c r="D939" i="10"/>
  <c r="A940" i="10"/>
  <c r="V940" i="10" s="1"/>
  <c r="B940" i="10"/>
  <c r="C940" i="10"/>
  <c r="D940" i="10"/>
  <c r="A941" i="10"/>
  <c r="V941" i="10" s="1"/>
  <c r="B941" i="10"/>
  <c r="C941" i="10"/>
  <c r="D941" i="10"/>
  <c r="A942" i="10"/>
  <c r="V942" i="10" s="1"/>
  <c r="B942" i="10"/>
  <c r="C942" i="10"/>
  <c r="D942" i="10"/>
  <c r="A943" i="10"/>
  <c r="V943" i="10" s="1"/>
  <c r="B943" i="10"/>
  <c r="C943" i="10"/>
  <c r="D943" i="10"/>
  <c r="A944" i="10"/>
  <c r="V944" i="10" s="1"/>
  <c r="B944" i="10"/>
  <c r="C944" i="10"/>
  <c r="D944" i="10"/>
  <c r="A945" i="10"/>
  <c r="V945" i="10" s="1"/>
  <c r="B945" i="10"/>
  <c r="C945" i="10"/>
  <c r="D945" i="10"/>
  <c r="A946" i="10"/>
  <c r="V946" i="10" s="1"/>
  <c r="B946" i="10"/>
  <c r="C946" i="10"/>
  <c r="D946" i="10"/>
  <c r="A947" i="10"/>
  <c r="V947" i="10" s="1"/>
  <c r="B947" i="10"/>
  <c r="C947" i="10"/>
  <c r="D947" i="10"/>
  <c r="A948" i="10"/>
  <c r="V948" i="10" s="1"/>
  <c r="B948" i="10"/>
  <c r="C948" i="10"/>
  <c r="D948" i="10"/>
  <c r="A949" i="10"/>
  <c r="V949" i="10" s="1"/>
  <c r="B949" i="10"/>
  <c r="C949" i="10"/>
  <c r="D949" i="10"/>
  <c r="A950" i="10"/>
  <c r="V950" i="10" s="1"/>
  <c r="B950" i="10"/>
  <c r="C950" i="10"/>
  <c r="D950" i="10"/>
  <c r="J950" i="10" s="1"/>
  <c r="A951" i="10"/>
  <c r="V951" i="10" s="1"/>
  <c r="B951" i="10"/>
  <c r="C951" i="10"/>
  <c r="D951" i="10"/>
  <c r="A952" i="10"/>
  <c r="V952" i="10" s="1"/>
  <c r="B952" i="10"/>
  <c r="C952" i="10"/>
  <c r="D952" i="10"/>
  <c r="A953" i="10"/>
  <c r="V953" i="10" s="1"/>
  <c r="B953" i="10"/>
  <c r="C953" i="10"/>
  <c r="D953" i="10"/>
  <c r="A954" i="10"/>
  <c r="V954" i="10" s="1"/>
  <c r="B954" i="10"/>
  <c r="C954" i="10"/>
  <c r="D954" i="10"/>
  <c r="A955" i="10"/>
  <c r="V955" i="10" s="1"/>
  <c r="B955" i="10"/>
  <c r="C955" i="10"/>
  <c r="D955" i="10"/>
  <c r="A956" i="10"/>
  <c r="V956" i="10" s="1"/>
  <c r="B956" i="10"/>
  <c r="C956" i="10"/>
  <c r="D956" i="10"/>
  <c r="A957" i="10"/>
  <c r="V957" i="10" s="1"/>
  <c r="B957" i="10"/>
  <c r="C957" i="10"/>
  <c r="D957" i="10"/>
  <c r="A958" i="10"/>
  <c r="V958" i="10" s="1"/>
  <c r="B958" i="10"/>
  <c r="C958" i="10"/>
  <c r="D958" i="10"/>
  <c r="A959" i="10"/>
  <c r="B959" i="10"/>
  <c r="C959" i="10"/>
  <c r="D959" i="10"/>
  <c r="A960" i="10"/>
  <c r="V960" i="10" s="1"/>
  <c r="B960" i="10"/>
  <c r="C960" i="10"/>
  <c r="D960" i="10"/>
  <c r="A961" i="10"/>
  <c r="V961" i="10" s="1"/>
  <c r="B961" i="10"/>
  <c r="C961" i="10"/>
  <c r="D961" i="10"/>
  <c r="A962" i="10"/>
  <c r="V962" i="10" s="1"/>
  <c r="B962" i="10"/>
  <c r="C962" i="10"/>
  <c r="D962" i="10"/>
  <c r="A963" i="10"/>
  <c r="V963" i="10" s="1"/>
  <c r="B963" i="10"/>
  <c r="C963" i="10"/>
  <c r="I963" i="10" s="1"/>
  <c r="D963" i="10"/>
  <c r="A964" i="10"/>
  <c r="V964" i="10" s="1"/>
  <c r="B964" i="10"/>
  <c r="C964" i="10"/>
  <c r="D964" i="10"/>
  <c r="A965" i="10"/>
  <c r="V965" i="10" s="1"/>
  <c r="B965" i="10"/>
  <c r="C965" i="10"/>
  <c r="D965" i="10"/>
  <c r="A966" i="10"/>
  <c r="V966" i="10" s="1"/>
  <c r="B966" i="10"/>
  <c r="C966" i="10"/>
  <c r="D966" i="10"/>
  <c r="A967" i="10"/>
  <c r="V967" i="10" s="1"/>
  <c r="B967" i="10"/>
  <c r="C967" i="10"/>
  <c r="I967" i="10" s="1"/>
  <c r="D967" i="10"/>
  <c r="J967" i="10" s="1"/>
  <c r="A968" i="10"/>
  <c r="V968" i="10" s="1"/>
  <c r="B968" i="10"/>
  <c r="C968" i="10"/>
  <c r="D968" i="10"/>
  <c r="A969" i="10"/>
  <c r="V969" i="10" s="1"/>
  <c r="B969" i="10"/>
  <c r="C969" i="10"/>
  <c r="D969" i="10"/>
  <c r="A970" i="10"/>
  <c r="V970" i="10" s="1"/>
  <c r="B970" i="10"/>
  <c r="C970" i="10"/>
  <c r="D970" i="10"/>
  <c r="A971" i="10"/>
  <c r="V971" i="10" s="1"/>
  <c r="B971" i="10"/>
  <c r="C971" i="10"/>
  <c r="D971" i="10"/>
  <c r="A972" i="10"/>
  <c r="V972" i="10" s="1"/>
  <c r="B972" i="10"/>
  <c r="C972" i="10"/>
  <c r="D972" i="10"/>
  <c r="A973" i="10"/>
  <c r="V973" i="10" s="1"/>
  <c r="B973" i="10"/>
  <c r="C973" i="10"/>
  <c r="D973" i="10"/>
  <c r="A974" i="10"/>
  <c r="V974" i="10" s="1"/>
  <c r="B974" i="10"/>
  <c r="C974" i="10"/>
  <c r="D974" i="10"/>
  <c r="A975" i="10"/>
  <c r="V975" i="10" s="1"/>
  <c r="B975" i="10"/>
  <c r="C975" i="10"/>
  <c r="D975" i="10"/>
  <c r="A976" i="10"/>
  <c r="V976" i="10" s="1"/>
  <c r="B976" i="10"/>
  <c r="C976" i="10"/>
  <c r="D976" i="10"/>
  <c r="A977" i="10"/>
  <c r="V977" i="10" s="1"/>
  <c r="B977" i="10"/>
  <c r="C977" i="10"/>
  <c r="D977" i="10"/>
  <c r="A978" i="10"/>
  <c r="V978" i="10" s="1"/>
  <c r="B978" i="10"/>
  <c r="C978" i="10"/>
  <c r="D978" i="10"/>
  <c r="A979" i="10"/>
  <c r="V979" i="10" s="1"/>
  <c r="B979" i="10"/>
  <c r="C979" i="10"/>
  <c r="D979" i="10"/>
  <c r="A980" i="10"/>
  <c r="V980" i="10" s="1"/>
  <c r="B980" i="10"/>
  <c r="C980" i="10"/>
  <c r="D980" i="10"/>
  <c r="A981" i="10"/>
  <c r="V981" i="10" s="1"/>
  <c r="B981" i="10"/>
  <c r="C981" i="10"/>
  <c r="D981" i="10"/>
  <c r="A982" i="10"/>
  <c r="V982" i="10" s="1"/>
  <c r="B982" i="10"/>
  <c r="C982" i="10"/>
  <c r="D982" i="10"/>
  <c r="A983" i="10"/>
  <c r="V983" i="10" s="1"/>
  <c r="B983" i="10"/>
  <c r="C983" i="10"/>
  <c r="D983" i="10"/>
  <c r="A984" i="10"/>
  <c r="V984" i="10" s="1"/>
  <c r="B984" i="10"/>
  <c r="C984" i="10"/>
  <c r="D984" i="10"/>
  <c r="A985" i="10"/>
  <c r="V985" i="10" s="1"/>
  <c r="B985" i="10"/>
  <c r="C985" i="10"/>
  <c r="D985" i="10"/>
  <c r="A986" i="10"/>
  <c r="V986" i="10" s="1"/>
  <c r="B986" i="10"/>
  <c r="C986" i="10"/>
  <c r="D986" i="10"/>
  <c r="A987" i="10"/>
  <c r="V987" i="10" s="1"/>
  <c r="B987" i="10"/>
  <c r="C987" i="10"/>
  <c r="D987" i="10"/>
  <c r="A988" i="10"/>
  <c r="V988" i="10" s="1"/>
  <c r="B988" i="10"/>
  <c r="C988" i="10"/>
  <c r="D988" i="10"/>
  <c r="A989" i="10"/>
  <c r="V989" i="10" s="1"/>
  <c r="B989" i="10"/>
  <c r="C989" i="10"/>
  <c r="D989" i="10"/>
  <c r="A990" i="10"/>
  <c r="V990" i="10" s="1"/>
  <c r="B990" i="10"/>
  <c r="C990" i="10"/>
  <c r="D990" i="10"/>
  <c r="A991" i="10"/>
  <c r="V991" i="10" s="1"/>
  <c r="B991" i="10"/>
  <c r="C991" i="10"/>
  <c r="D991" i="10"/>
  <c r="A992" i="10"/>
  <c r="V992" i="10" s="1"/>
  <c r="B992" i="10"/>
  <c r="C992" i="10"/>
  <c r="D992" i="10"/>
  <c r="A993" i="10"/>
  <c r="V993" i="10" s="1"/>
  <c r="B993" i="10"/>
  <c r="C993" i="10"/>
  <c r="D993" i="10"/>
  <c r="A994" i="10"/>
  <c r="V994" i="10" s="1"/>
  <c r="B994" i="10"/>
  <c r="C994" i="10"/>
  <c r="D994" i="10"/>
  <c r="A995" i="10"/>
  <c r="V995" i="10" s="1"/>
  <c r="B995" i="10"/>
  <c r="C995" i="10"/>
  <c r="D995" i="10"/>
  <c r="A996" i="10"/>
  <c r="V996" i="10" s="1"/>
  <c r="B996" i="10"/>
  <c r="C996" i="10"/>
  <c r="D996" i="10"/>
  <c r="A997" i="10"/>
  <c r="V997" i="10" s="1"/>
  <c r="B997" i="10"/>
  <c r="C997" i="10"/>
  <c r="I997" i="10" s="1"/>
  <c r="D997" i="10"/>
  <c r="A998" i="10"/>
  <c r="V998" i="10" s="1"/>
  <c r="B998" i="10"/>
  <c r="C998" i="10"/>
  <c r="D998" i="10"/>
  <c r="A999" i="10"/>
  <c r="V999" i="10" s="1"/>
  <c r="B999" i="10"/>
  <c r="C999" i="10"/>
  <c r="D999" i="10"/>
  <c r="A1000" i="10"/>
  <c r="V1000" i="10" s="1"/>
  <c r="B1000" i="10"/>
  <c r="C1000" i="10"/>
  <c r="D1000" i="10"/>
  <c r="B1" i="10"/>
  <c r="C1" i="10"/>
  <c r="D1" i="10"/>
  <c r="A1" i="10"/>
  <c r="V497" i="10" l="1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65" i="10"/>
  <c r="V49" i="10"/>
  <c r="V17" i="10"/>
  <c r="V6" i="10"/>
  <c r="V550" i="10"/>
  <c r="V454" i="10"/>
  <c r="V422" i="10"/>
  <c r="V406" i="10"/>
  <c r="V390" i="10"/>
  <c r="V443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53" i="10"/>
  <c r="V37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36" i="10"/>
  <c r="V425" i="10"/>
  <c r="V590" i="10"/>
  <c r="V222" i="10"/>
  <c r="V78" i="10"/>
  <c r="V62" i="10"/>
  <c r="V46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66" i="10"/>
  <c r="V50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48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58" i="10"/>
  <c r="V42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67" i="10"/>
  <c r="V51" i="10"/>
  <c r="V35" i="10"/>
  <c r="V19" i="10"/>
  <c r="V8" i="10"/>
  <c r="V328" i="10"/>
  <c r="V88" i="10"/>
  <c r="V56" i="10"/>
  <c r="V40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60" i="10"/>
  <c r="V44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54" i="10"/>
  <c r="V38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59" i="10"/>
  <c r="V43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63" i="10"/>
  <c r="V47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57" i="10"/>
  <c r="V41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64" i="10"/>
  <c r="V64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8" i="10" l="1"/>
  <c r="U884" i="10"/>
  <c r="P852" i="10"/>
  <c r="U940" i="10"/>
  <c r="K913" i="10"/>
  <c r="P788" i="10"/>
  <c r="P864" i="10"/>
  <c r="K898" i="10"/>
  <c r="P820" i="10"/>
  <c r="U800" i="10"/>
  <c r="U796" i="10"/>
  <c r="U814" i="10"/>
  <c r="P898" i="10"/>
  <c r="P790" i="10"/>
  <c r="U832" i="10"/>
  <c r="K900" i="10"/>
  <c r="U817" i="10"/>
  <c r="K820" i="10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" i="7"/>
  <c r="E22" i="7" l="1"/>
  <c r="G22" i="7"/>
  <c r="B118" i="10" l="1"/>
  <c r="B324" i="10"/>
  <c r="R118" i="10" l="1"/>
  <c r="U118" i="10" s="1"/>
  <c r="M118" i="10"/>
  <c r="P118" i="10" s="1"/>
  <c r="H118" i="10"/>
  <c r="K118" i="10" s="1"/>
  <c r="H324" i="10"/>
  <c r="K324" i="10" s="1"/>
  <c r="M324" i="10"/>
  <c r="P324" i="10" s="1"/>
  <c r="R324" i="10"/>
  <c r="U324" i="10" s="1"/>
  <c r="B698" i="10" l="1"/>
  <c r="B376" i="10"/>
  <c r="B518" i="10"/>
  <c r="B422" i="10"/>
  <c r="B219" i="10"/>
  <c r="B710" i="10"/>
  <c r="B476" i="10"/>
  <c r="B724" i="10"/>
  <c r="B755" i="10"/>
  <c r="B149" i="10"/>
  <c r="B674" i="10"/>
  <c r="B705" i="10"/>
  <c r="B736" i="10"/>
  <c r="B767" i="10"/>
  <c r="B303" i="10"/>
  <c r="B702" i="10"/>
  <c r="B781" i="10"/>
  <c r="B315" i="10"/>
  <c r="B436" i="10"/>
  <c r="B462" i="10"/>
  <c r="B319" i="10"/>
  <c r="B15" i="10"/>
  <c r="B394" i="10"/>
  <c r="B314" i="10"/>
  <c r="B647" i="10"/>
  <c r="B109" i="10"/>
  <c r="B496" i="10"/>
  <c r="B351" i="10"/>
  <c r="B140" i="10"/>
  <c r="B391" i="10"/>
  <c r="B122" i="10"/>
  <c r="B643" i="10"/>
  <c r="B267" i="10"/>
  <c r="B581" i="10"/>
  <c r="B364" i="10"/>
  <c r="B153" i="10"/>
  <c r="B375" i="10"/>
  <c r="B82" i="10"/>
  <c r="B624" i="10"/>
  <c r="B223" i="10"/>
  <c r="B573" i="10"/>
  <c r="B275" i="10"/>
  <c r="B120" i="10"/>
  <c r="B222" i="10"/>
  <c r="B146" i="10"/>
  <c r="B620" i="10"/>
  <c r="B160" i="10"/>
  <c r="B493" i="10"/>
  <c r="B272" i="10"/>
  <c r="B42" i="10"/>
  <c r="B323" i="10"/>
  <c r="B154" i="10"/>
  <c r="B530" i="10"/>
  <c r="B504" i="10"/>
  <c r="B525" i="10"/>
  <c r="B282" i="10"/>
  <c r="B417" i="10"/>
  <c r="B775" i="10"/>
  <c r="B341" i="10"/>
  <c r="B694" i="10"/>
  <c r="B598" i="10"/>
  <c r="B708" i="10"/>
  <c r="B739" i="10"/>
  <c r="B658" i="10"/>
  <c r="B689" i="10"/>
  <c r="B720" i="10"/>
  <c r="B751" i="10"/>
  <c r="B38" i="10"/>
  <c r="B686" i="10"/>
  <c r="B765" i="10"/>
  <c r="B253" i="10"/>
  <c r="B508" i="10"/>
  <c r="B455" i="10"/>
  <c r="B241" i="10"/>
  <c r="B186" i="10"/>
  <c r="B383" i="10"/>
  <c r="B119" i="10"/>
  <c r="B631" i="10"/>
  <c r="B229" i="10"/>
  <c r="B516" i="10"/>
  <c r="B371" i="10"/>
  <c r="B60" i="10"/>
  <c r="B378" i="10"/>
  <c r="B217" i="10"/>
  <c r="B627" i="10"/>
  <c r="B31" i="10"/>
  <c r="B576" i="10"/>
  <c r="B346" i="10"/>
  <c r="B17" i="10"/>
  <c r="B209" i="10"/>
  <c r="B608" i="10"/>
  <c r="B218" i="10"/>
  <c r="B491" i="10"/>
  <c r="B270" i="10"/>
  <c r="B358" i="10"/>
  <c r="B137" i="10"/>
  <c r="B404" i="10"/>
  <c r="B250" i="10"/>
  <c r="B442" i="10"/>
  <c r="B20" i="10"/>
  <c r="B339" i="10"/>
  <c r="B273" i="10"/>
  <c r="B112" i="10"/>
  <c r="B777" i="10"/>
  <c r="B114" i="10"/>
  <c r="B466" i="10"/>
  <c r="B759" i="10"/>
  <c r="B211" i="10"/>
  <c r="B678" i="10"/>
  <c r="B594" i="10"/>
  <c r="B692" i="10"/>
  <c r="B723" i="10"/>
  <c r="B220" i="10"/>
  <c r="B673" i="10"/>
  <c r="B704" i="10"/>
  <c r="B735" i="10"/>
  <c r="B670" i="10"/>
  <c r="B749" i="10"/>
  <c r="B472" i="10"/>
  <c r="B450" i="10"/>
  <c r="B294" i="10"/>
  <c r="B43" i="10"/>
  <c r="B347" i="10"/>
  <c r="B18" i="10"/>
  <c r="B615" i="10"/>
  <c r="B345" i="10"/>
  <c r="B544" i="10"/>
  <c r="B333" i="10"/>
  <c r="B348" i="10"/>
  <c r="B216" i="10"/>
  <c r="B611" i="10"/>
  <c r="B169" i="10"/>
  <c r="B444" i="10"/>
  <c r="B13" i="10"/>
  <c r="B362" i="10"/>
  <c r="B94" i="10"/>
  <c r="B557" i="10"/>
  <c r="B135" i="10"/>
  <c r="B551" i="10"/>
  <c r="B243" i="10"/>
  <c r="B338" i="10"/>
  <c r="B139" i="10"/>
  <c r="B515" i="10"/>
  <c r="B83" i="10"/>
  <c r="B489" i="10"/>
  <c r="B245" i="10"/>
  <c r="B84" i="10"/>
  <c r="B56" i="10"/>
  <c r="B682" i="10"/>
  <c r="B761" i="10"/>
  <c r="B88" i="10"/>
  <c r="B419" i="10"/>
  <c r="B743" i="10"/>
  <c r="B662" i="10"/>
  <c r="B590" i="10"/>
  <c r="B676" i="10"/>
  <c r="B707" i="10"/>
  <c r="B602" i="10"/>
  <c r="B657" i="10"/>
  <c r="B688" i="10"/>
  <c r="B719" i="10"/>
  <c r="B654" i="10"/>
  <c r="B733" i="10"/>
  <c r="B591" i="10"/>
  <c r="B570" i="10"/>
  <c r="B221" i="10"/>
  <c r="B11" i="10"/>
  <c r="B128" i="10"/>
  <c r="B98" i="10"/>
  <c r="B415" i="10"/>
  <c r="B188" i="10"/>
  <c r="B520" i="10"/>
  <c r="B58" i="10"/>
  <c r="B379" i="10"/>
  <c r="B30" i="10"/>
  <c r="B411" i="10"/>
  <c r="B103" i="10"/>
  <c r="B564" i="10"/>
  <c r="B164" i="10"/>
  <c r="B366" i="10"/>
  <c r="B87" i="10"/>
  <c r="B401" i="10"/>
  <c r="B318" i="10"/>
  <c r="B549" i="10"/>
  <c r="B36" i="10"/>
  <c r="B180" i="10"/>
  <c r="B78" i="10"/>
  <c r="B533" i="10"/>
  <c r="B102" i="10"/>
  <c r="B485" i="10"/>
  <c r="B265" i="10"/>
  <c r="B456" i="10"/>
  <c r="B257" i="10"/>
  <c r="B86" i="10"/>
  <c r="B731" i="10"/>
  <c r="B699" i="10"/>
  <c r="B427" i="10"/>
  <c r="B745" i="10"/>
  <c r="B556" i="10"/>
  <c r="B727" i="10"/>
  <c r="B511" i="10"/>
  <c r="B298" i="10"/>
  <c r="B660" i="10"/>
  <c r="B691" i="10"/>
  <c r="B506" i="10"/>
  <c r="B547" i="10"/>
  <c r="B672" i="10"/>
  <c r="B703" i="10"/>
  <c r="B509" i="10"/>
  <c r="B717" i="10"/>
  <c r="B420" i="10"/>
  <c r="B490" i="10"/>
  <c r="B316" i="10"/>
  <c r="B147" i="10"/>
  <c r="B210" i="10"/>
  <c r="B327" i="10"/>
  <c r="B283" i="10"/>
  <c r="B487" i="10"/>
  <c r="B45" i="10"/>
  <c r="B230" i="10"/>
  <c r="B52" i="10"/>
  <c r="B409" i="10"/>
  <c r="B24" i="10"/>
  <c r="B558" i="10"/>
  <c r="B254" i="10"/>
  <c r="B585" i="10"/>
  <c r="B4" i="10"/>
  <c r="B301" i="10"/>
  <c r="B299" i="10"/>
  <c r="B639" i="10"/>
  <c r="B291" i="10"/>
  <c r="B583" i="10"/>
  <c r="B138" i="10"/>
  <c r="B47" i="10"/>
  <c r="B302" i="10"/>
  <c r="B213" i="10"/>
  <c r="B635" i="10"/>
  <c r="B236" i="10"/>
  <c r="B399" i="10"/>
  <c r="B297" i="10"/>
  <c r="B26" i="10"/>
  <c r="B650" i="10"/>
  <c r="B132" i="10"/>
  <c r="B595" i="10"/>
  <c r="B431" i="10"/>
  <c r="B729" i="10"/>
  <c r="B380" i="10"/>
  <c r="B711" i="10"/>
  <c r="B477" i="10"/>
  <c r="B629" i="10"/>
  <c r="B537" i="10"/>
  <c r="B675" i="10"/>
  <c r="B593" i="10"/>
  <c r="B601" i="10"/>
  <c r="B656" i="10"/>
  <c r="B687" i="10"/>
  <c r="B552" i="10"/>
  <c r="B701" i="10"/>
  <c r="B397" i="10"/>
  <c r="B519" i="10"/>
  <c r="B143" i="10"/>
  <c r="B413" i="10"/>
  <c r="B307" i="10"/>
  <c r="B126" i="10"/>
  <c r="B534" i="10"/>
  <c r="B40" i="10"/>
  <c r="B646" i="10"/>
  <c r="B255" i="10"/>
  <c r="B461" i="10"/>
  <c r="B387" i="10"/>
  <c r="B101" i="10"/>
  <c r="B388" i="10"/>
  <c r="B246" i="10"/>
  <c r="B642" i="10"/>
  <c r="B171" i="10"/>
  <c r="B580" i="10"/>
  <c r="B111" i="10"/>
  <c r="B69" i="10"/>
  <c r="B381" i="10"/>
  <c r="B110" i="10"/>
  <c r="B623" i="10"/>
  <c r="B276" i="10"/>
  <c r="B451" i="10"/>
  <c r="B196" i="10"/>
  <c r="B162" i="10"/>
  <c r="B320" i="10"/>
  <c r="B259" i="10"/>
  <c r="B619" i="10"/>
  <c r="B240" i="10"/>
  <c r="B571" i="10"/>
  <c r="B374" i="10"/>
  <c r="B252" i="10"/>
  <c r="B713" i="10"/>
  <c r="B776" i="10"/>
  <c r="B353" i="10"/>
  <c r="B695" i="10"/>
  <c r="B507" i="10"/>
  <c r="B342" i="10"/>
  <c r="B475" i="10"/>
  <c r="B659" i="10"/>
  <c r="B464" i="10"/>
  <c r="B505" i="10"/>
  <c r="B603" i="10"/>
  <c r="B671" i="10"/>
  <c r="B473" i="10"/>
  <c r="B685" i="10"/>
  <c r="B368" i="10"/>
  <c r="B649" i="10"/>
  <c r="B121" i="10"/>
  <c r="B430" i="10"/>
  <c r="B321" i="10"/>
  <c r="B28" i="10"/>
  <c r="B384" i="10"/>
  <c r="B133" i="10"/>
  <c r="B630" i="10"/>
  <c r="B330" i="10"/>
  <c r="B495" i="10"/>
  <c r="B258" i="10"/>
  <c r="B172" i="10"/>
  <c r="B279" i="10"/>
  <c r="B90" i="10"/>
  <c r="B626" i="10"/>
  <c r="B100" i="10"/>
  <c r="B575" i="10"/>
  <c r="B152" i="10"/>
  <c r="B16" i="10"/>
  <c r="B260" i="10"/>
  <c r="B161" i="10"/>
  <c r="B607" i="10"/>
  <c r="B144" i="10"/>
  <c r="B446" i="10"/>
  <c r="B535" i="10"/>
  <c r="B7" i="10"/>
  <c r="B204" i="10"/>
  <c r="B113" i="10"/>
  <c r="B418" i="10"/>
  <c r="B10" i="10"/>
  <c r="B567" i="10"/>
  <c r="B191" i="10"/>
  <c r="B683" i="10"/>
  <c r="B697" i="10"/>
  <c r="B760" i="10"/>
  <c r="B66" i="10"/>
  <c r="B679" i="10"/>
  <c r="B546" i="10"/>
  <c r="B773" i="10"/>
  <c r="B185" i="10"/>
  <c r="B597" i="10"/>
  <c r="B604" i="10"/>
  <c r="B458" i="10"/>
  <c r="B503" i="10"/>
  <c r="B402" i="10"/>
  <c r="B655" i="10"/>
  <c r="B592" i="10"/>
  <c r="B669" i="10"/>
  <c r="B780" i="10"/>
  <c r="B73" i="10"/>
  <c r="B633" i="10"/>
  <c r="B178" i="10"/>
  <c r="B449" i="10"/>
  <c r="B300" i="10"/>
  <c r="B106" i="10"/>
  <c r="B356" i="10"/>
  <c r="B99" i="10"/>
  <c r="B614" i="10"/>
  <c r="B448" i="10"/>
  <c r="B285" i="10"/>
  <c r="B201" i="10"/>
  <c r="B249" i="10"/>
  <c r="B251" i="10"/>
  <c r="B610" i="10"/>
  <c r="B200" i="10"/>
  <c r="B569" i="10"/>
  <c r="B175" i="10"/>
  <c r="B363" i="10"/>
  <c r="B116" i="10"/>
  <c r="B340" i="10"/>
  <c r="B63" i="10"/>
  <c r="B428" i="10"/>
  <c r="B163" i="10"/>
  <c r="B193" i="10"/>
  <c r="B198" i="10"/>
  <c r="B543" i="10"/>
  <c r="B124" i="10"/>
  <c r="B488" i="10"/>
  <c r="B179" i="10"/>
  <c r="B762" i="10"/>
  <c r="B746" i="10"/>
  <c r="B714" i="10"/>
  <c r="B441" i="10"/>
  <c r="B681" i="10"/>
  <c r="B744" i="10"/>
  <c r="B663" i="10"/>
  <c r="B432" i="10"/>
  <c r="B757" i="10"/>
  <c r="B145" i="10"/>
  <c r="B471" i="10"/>
  <c r="B474" i="10"/>
  <c r="B39" i="10"/>
  <c r="B463" i="10"/>
  <c r="B434" i="10"/>
  <c r="B510" i="10"/>
  <c r="B500" i="10"/>
  <c r="B653" i="10"/>
  <c r="B764" i="10"/>
  <c r="B182" i="10"/>
  <c r="B617" i="10"/>
  <c r="B25" i="10"/>
  <c r="B492" i="10"/>
  <c r="B284" i="10"/>
  <c r="B256" i="10"/>
  <c r="B228" i="10"/>
  <c r="B398" i="10"/>
  <c r="B81" i="10"/>
  <c r="B517" i="10"/>
  <c r="B29" i="10"/>
  <c r="B332" i="10"/>
  <c r="B170" i="10"/>
  <c r="B425" i="10"/>
  <c r="B51" i="10"/>
  <c r="B563" i="10"/>
  <c r="B232" i="10"/>
  <c r="B288" i="10"/>
  <c r="B62" i="10"/>
  <c r="B396" i="10"/>
  <c r="B150" i="10"/>
  <c r="B426" i="10"/>
  <c r="B54" i="10"/>
  <c r="B269" i="10"/>
  <c r="B80" i="10"/>
  <c r="B532" i="10"/>
  <c r="B199" i="10"/>
  <c r="B484" i="10"/>
  <c r="B234" i="10"/>
  <c r="B730" i="10"/>
  <c r="B414" i="10"/>
  <c r="B526" i="10"/>
  <c r="B665" i="10"/>
  <c r="B728" i="10"/>
  <c r="B605" i="10"/>
  <c r="B498" i="10"/>
  <c r="B741" i="10"/>
  <c r="B502" i="10"/>
  <c r="B596" i="10"/>
  <c r="B310" i="10"/>
  <c r="B454" i="10"/>
  <c r="B469" i="10"/>
  <c r="B424" i="10"/>
  <c r="B521" i="10"/>
  <c r="B412" i="10"/>
  <c r="B748" i="10"/>
  <c r="B403" i="10"/>
  <c r="B77" i="10"/>
  <c r="B566" i="10"/>
  <c r="B326" i="10"/>
  <c r="B370" i="10"/>
  <c r="B206" i="10"/>
  <c r="B539" i="10"/>
  <c r="B95" i="10"/>
  <c r="B440" i="10"/>
  <c r="B183" i="10"/>
  <c r="B194" i="10"/>
  <c r="B263" i="10"/>
  <c r="B406" i="10"/>
  <c r="B248" i="10"/>
  <c r="B486" i="10"/>
  <c r="B293" i="10"/>
  <c r="B584" i="10"/>
  <c r="B266" i="10"/>
  <c r="B59" i="10"/>
  <c r="B129" i="10"/>
  <c r="B187" i="10"/>
  <c r="B541" i="10"/>
  <c r="B355" i="10"/>
  <c r="B497" i="10"/>
  <c r="B93" i="10"/>
  <c r="B35" i="10"/>
  <c r="B317" i="10"/>
  <c r="B167" i="10"/>
  <c r="B634" i="10"/>
  <c r="B386" i="10"/>
  <c r="B778" i="10"/>
  <c r="B606" i="10"/>
  <c r="B712" i="10"/>
  <c r="B478" i="10"/>
  <c r="B638" i="10"/>
  <c r="B725" i="10"/>
  <c r="B19" i="10"/>
  <c r="B470" i="10"/>
  <c r="B770" i="10"/>
  <c r="B72" i="10"/>
  <c r="B9" i="10"/>
  <c r="B157" i="10"/>
  <c r="B589" i="10"/>
  <c r="B529" i="10"/>
  <c r="B513" i="10"/>
  <c r="B423" i="10"/>
  <c r="B732" i="10"/>
  <c r="B407" i="10"/>
  <c r="B329" i="10"/>
  <c r="B562" i="10"/>
  <c r="B48" i="10"/>
  <c r="B416" i="10"/>
  <c r="B281" i="10"/>
  <c r="B242" i="10"/>
  <c r="B123" i="10"/>
  <c r="B189" i="10"/>
  <c r="B560" i="10"/>
  <c r="B136" i="10"/>
  <c r="B460" i="10"/>
  <c r="B328" i="10"/>
  <c r="B44" i="10"/>
  <c r="B393" i="10"/>
  <c r="B159" i="10"/>
  <c r="B641" i="10"/>
  <c r="B280" i="10"/>
  <c r="B429" i="10"/>
  <c r="B290" i="10"/>
  <c r="B32" i="10"/>
  <c r="B373" i="10"/>
  <c r="B104" i="10"/>
  <c r="B637" i="10"/>
  <c r="B41" i="10"/>
  <c r="B579" i="10"/>
  <c r="B361" i="10"/>
  <c r="B181" i="10"/>
  <c r="B372" i="10"/>
  <c r="B57" i="10"/>
  <c r="B618" i="10"/>
  <c r="B233" i="10"/>
  <c r="B480" i="10"/>
  <c r="B696" i="10"/>
  <c r="B599" i="10"/>
  <c r="B108" i="10"/>
  <c r="B709" i="10"/>
  <c r="B622" i="10"/>
  <c r="B545" i="10"/>
  <c r="B754" i="10"/>
  <c r="B134" i="10"/>
  <c r="B277" i="10"/>
  <c r="B452" i="10"/>
  <c r="B468" i="10"/>
  <c r="B334" i="10"/>
  <c r="B528" i="10"/>
  <c r="B716" i="10"/>
  <c r="B531" i="10"/>
  <c r="B349" i="10"/>
  <c r="B648" i="10"/>
  <c r="B289" i="10"/>
  <c r="B582" i="10"/>
  <c r="B46" i="10"/>
  <c r="B192" i="10"/>
  <c r="B385" i="10"/>
  <c r="B305" i="10"/>
  <c r="B644" i="10"/>
  <c r="B308" i="10"/>
  <c r="B453" i="10"/>
  <c r="B287" i="10"/>
  <c r="B202" i="10"/>
  <c r="B369" i="10"/>
  <c r="B74" i="10"/>
  <c r="B625" i="10"/>
  <c r="B313" i="10"/>
  <c r="B574" i="10"/>
  <c r="B295" i="10"/>
  <c r="B12" i="10"/>
  <c r="B382" i="10"/>
  <c r="B155" i="10"/>
  <c r="B621" i="10"/>
  <c r="B261" i="10"/>
  <c r="B572" i="10"/>
  <c r="B360" i="10"/>
  <c r="B6" i="10"/>
  <c r="B352" i="10"/>
  <c r="B244" i="10"/>
  <c r="B554" i="10"/>
  <c r="B151" i="10"/>
  <c r="B763" i="10"/>
  <c r="B747" i="10"/>
  <c r="B715" i="10"/>
  <c r="B666" i="10"/>
  <c r="B435" i="10"/>
  <c r="B680" i="10"/>
  <c r="B433" i="10"/>
  <c r="B774" i="10"/>
  <c r="B141" i="10"/>
  <c r="B693" i="10"/>
  <c r="B79" i="10"/>
  <c r="B523" i="10"/>
  <c r="B738" i="10"/>
  <c r="B769" i="10"/>
  <c r="B85" i="10"/>
  <c r="B553" i="10"/>
  <c r="B501" i="10"/>
  <c r="B766" i="10"/>
  <c r="B176" i="10"/>
  <c r="B34" i="10"/>
  <c r="B700" i="10"/>
  <c r="B343" i="10"/>
  <c r="B224" i="10"/>
  <c r="B632" i="10"/>
  <c r="B174" i="10"/>
  <c r="B577" i="10"/>
  <c r="B92" i="10"/>
  <c r="B5" i="10"/>
  <c r="B367" i="10"/>
  <c r="B166" i="10"/>
  <c r="B628" i="10"/>
  <c r="B97" i="10"/>
  <c r="B447" i="10"/>
  <c r="B325" i="10"/>
  <c r="B21" i="10"/>
  <c r="B354" i="10"/>
  <c r="B67" i="10"/>
  <c r="B609" i="10"/>
  <c r="B264" i="10"/>
  <c r="B568" i="10"/>
  <c r="B278" i="10"/>
  <c r="B389" i="10"/>
  <c r="B55" i="10"/>
  <c r="B8" i="10"/>
  <c r="B322" i="10"/>
  <c r="B443" i="10"/>
  <c r="B71" i="10"/>
  <c r="B336" i="10"/>
  <c r="B37" i="10"/>
  <c r="B483" i="10"/>
  <c r="B91" i="10"/>
  <c r="B779" i="10"/>
  <c r="B600" i="10"/>
  <c r="B527" i="10"/>
  <c r="B156" i="10"/>
  <c r="B421" i="10"/>
  <c r="B664" i="10"/>
  <c r="B465" i="10"/>
  <c r="B758" i="10"/>
  <c r="B197" i="10"/>
  <c r="B677" i="10"/>
  <c r="B772" i="10"/>
  <c r="B304" i="10"/>
  <c r="B613" i="10"/>
  <c r="B722" i="10"/>
  <c r="B753" i="10"/>
  <c r="B22" i="10"/>
  <c r="B286" i="10"/>
  <c r="B494" i="10"/>
  <c r="B750" i="10"/>
  <c r="B14" i="10"/>
  <c r="B499" i="10"/>
  <c r="B684" i="10"/>
  <c r="B359" i="10"/>
  <c r="B331" i="10"/>
  <c r="B616" i="10"/>
  <c r="B309" i="10"/>
  <c r="B542" i="10"/>
  <c r="B50" i="10"/>
  <c r="B195" i="10"/>
  <c r="B225" i="10"/>
  <c r="B612" i="10"/>
  <c r="B148" i="10"/>
  <c r="B445" i="10"/>
  <c r="B208" i="10"/>
  <c r="B344" i="10"/>
  <c r="B173" i="10"/>
  <c r="B550" i="10"/>
  <c r="B238" i="10"/>
  <c r="B538" i="10"/>
  <c r="B268" i="10"/>
  <c r="B335" i="10"/>
  <c r="B212" i="10"/>
  <c r="B548" i="10"/>
  <c r="B215" i="10"/>
  <c r="B438" i="10"/>
  <c r="B70" i="10"/>
  <c r="B292" i="10"/>
  <c r="B68" i="10"/>
  <c r="B395" i="10"/>
  <c r="B190" i="10"/>
  <c r="B651" i="10"/>
  <c r="B274" i="10"/>
  <c r="B467" i="10"/>
  <c r="B512" i="10"/>
  <c r="B588" i="10"/>
  <c r="B742" i="10"/>
  <c r="B661" i="10"/>
  <c r="B756" i="10"/>
  <c r="B271" i="10"/>
  <c r="B312" i="10"/>
  <c r="B706" i="10"/>
  <c r="B737" i="10"/>
  <c r="B768" i="10"/>
  <c r="B105" i="10"/>
  <c r="B408" i="10"/>
  <c r="B734" i="10"/>
  <c r="B405" i="10"/>
  <c r="B668" i="10"/>
  <c r="B262" i="10"/>
  <c r="B203" i="10"/>
  <c r="B536" i="10"/>
  <c r="B306" i="10"/>
  <c r="B565" i="10"/>
  <c r="B214" i="10"/>
  <c r="B177" i="10"/>
  <c r="B23" i="10"/>
  <c r="B540" i="10"/>
  <c r="B61" i="10"/>
  <c r="B439" i="10"/>
  <c r="B165" i="10"/>
  <c r="B205" i="10"/>
  <c r="B65" i="10"/>
  <c r="B365" i="10"/>
  <c r="B158" i="10"/>
  <c r="B437" i="10"/>
  <c r="B125" i="10"/>
  <c r="B459" i="10"/>
  <c r="B168" i="10"/>
  <c r="B96" i="10"/>
  <c r="B400" i="10"/>
  <c r="B53" i="10"/>
  <c r="B555" i="10"/>
  <c r="B207" i="10"/>
  <c r="B457" i="10"/>
  <c r="B357" i="10"/>
  <c r="B142" i="10"/>
  <c r="B107" i="10"/>
  <c r="B127" i="10"/>
  <c r="B481" i="10"/>
  <c r="B667" i="10"/>
  <c r="B524" i="10"/>
  <c r="B479" i="10"/>
  <c r="B645" i="10"/>
  <c r="B726" i="10"/>
  <c r="B482" i="10"/>
  <c r="B740" i="10"/>
  <c r="B771" i="10"/>
  <c r="B235" i="10"/>
  <c r="B690" i="10"/>
  <c r="B721" i="10"/>
  <c r="B752" i="10"/>
  <c r="B33" i="10"/>
  <c r="B75" i="10"/>
  <c r="B718" i="10"/>
  <c r="B392" i="10"/>
  <c r="B652" i="10"/>
  <c r="B247" i="10"/>
  <c r="B64" i="10"/>
  <c r="B410" i="10"/>
  <c r="B130" i="10"/>
  <c r="B561" i="10"/>
  <c r="B350" i="10"/>
  <c r="B587" i="10"/>
  <c r="B239" i="10"/>
  <c r="B184" i="10"/>
  <c r="B514" i="10"/>
  <c r="B49" i="10"/>
  <c r="B559" i="10"/>
  <c r="B296" i="10"/>
  <c r="B586" i="10"/>
  <c r="B311" i="10"/>
  <c r="B89" i="10"/>
  <c r="B131" i="10"/>
  <c r="B117" i="10"/>
  <c r="B640" i="10"/>
  <c r="B115" i="10"/>
  <c r="B522" i="10"/>
  <c r="B227" i="10"/>
  <c r="B27" i="10"/>
  <c r="B390" i="10"/>
  <c r="B226" i="10"/>
  <c r="B636" i="10"/>
  <c r="B231" i="10"/>
  <c r="B578" i="10"/>
  <c r="B76" i="10"/>
  <c r="B3" i="10"/>
  <c r="B377" i="10"/>
  <c r="B237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628" i="10"/>
  <c r="F628" i="10" s="1"/>
  <c r="E733" i="10"/>
  <c r="F733" i="10" s="1"/>
  <c r="E714" i="10"/>
  <c r="F714" i="10" s="1"/>
  <c r="E697" i="10"/>
  <c r="F697" i="10" s="1"/>
  <c r="E623" i="10"/>
  <c r="F623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612" i="10"/>
  <c r="F612" i="10" s="1"/>
  <c r="E717" i="10"/>
  <c r="F717" i="10" s="1"/>
  <c r="E643" i="10"/>
  <c r="F643" i="10" s="1"/>
  <c r="E796" i="10"/>
  <c r="F796" i="10" s="1"/>
  <c r="E698" i="10"/>
  <c r="F698" i="10" s="1"/>
  <c r="E624" i="10"/>
  <c r="F624" i="10" s="1"/>
  <c r="E681" i="10"/>
  <c r="F681" i="10" s="1"/>
  <c r="E607" i="10"/>
  <c r="F607" i="10" s="1"/>
  <c r="E727" i="10"/>
  <c r="F727" i="10" s="1"/>
  <c r="E659" i="10"/>
  <c r="F659" i="10" s="1"/>
  <c r="E754" i="10"/>
  <c r="F754" i="10" s="1"/>
  <c r="E753" i="10"/>
  <c r="F753" i="10" s="1"/>
  <c r="E165" i="10"/>
  <c r="F165" i="10" s="1"/>
  <c r="E691" i="10"/>
  <c r="F691" i="10" s="1"/>
  <c r="E629" i="10"/>
  <c r="F629" i="10" s="1"/>
  <c r="E670" i="10"/>
  <c r="F670" i="10" s="1"/>
  <c r="E701" i="10"/>
  <c r="F701" i="10" s="1"/>
  <c r="E627" i="10"/>
  <c r="F627" i="10" s="1"/>
  <c r="E780" i="10"/>
  <c r="F780" i="10" s="1"/>
  <c r="E682" i="10"/>
  <c r="F682" i="10" s="1"/>
  <c r="E608" i="10"/>
  <c r="F608" i="10" s="1"/>
  <c r="E665" i="10"/>
  <c r="F665" i="10" s="1"/>
  <c r="E711" i="10"/>
  <c r="F711" i="10" s="1"/>
  <c r="E637" i="10"/>
  <c r="F637" i="10" s="1"/>
  <c r="E738" i="10"/>
  <c r="F738" i="10" s="1"/>
  <c r="E737" i="10"/>
  <c r="F737" i="10" s="1"/>
  <c r="E786" i="10"/>
  <c r="F786" i="10" s="1"/>
  <c r="E646" i="10"/>
  <c r="F646" i="10" s="1"/>
  <c r="E630" i="10"/>
  <c r="F630" i="10" s="1"/>
  <c r="E614" i="10"/>
  <c r="F614" i="10" s="1"/>
  <c r="E654" i="10"/>
  <c r="F654" i="10" s="1"/>
  <c r="E685" i="10"/>
  <c r="F685" i="10" s="1"/>
  <c r="E611" i="10"/>
  <c r="F611" i="10" s="1"/>
  <c r="E764" i="10"/>
  <c r="F764" i="10" s="1"/>
  <c r="E666" i="10"/>
  <c r="F666" i="10" s="1"/>
  <c r="E695" i="10"/>
  <c r="F695" i="10" s="1"/>
  <c r="E621" i="10"/>
  <c r="F621" i="10" s="1"/>
  <c r="E790" i="10"/>
  <c r="F790" i="10" s="1"/>
  <c r="E722" i="10"/>
  <c r="F722" i="10" s="1"/>
  <c r="E648" i="10"/>
  <c r="F648" i="10" s="1"/>
  <c r="E721" i="10"/>
  <c r="F721" i="10" s="1"/>
  <c r="E647" i="10"/>
  <c r="F647" i="10" s="1"/>
  <c r="E639" i="10"/>
  <c r="F639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632" i="10"/>
  <c r="F632" i="10" s="1"/>
  <c r="E705" i="10"/>
  <c r="F705" i="10" s="1"/>
  <c r="E631" i="10"/>
  <c r="F631" i="10" s="1"/>
  <c r="E760" i="10"/>
  <c r="F760" i="10" s="1"/>
  <c r="E653" i="10"/>
  <c r="F653" i="10" s="1"/>
  <c r="E732" i="10"/>
  <c r="F732" i="10" s="1"/>
  <c r="E663" i="10"/>
  <c r="F663" i="10" s="1"/>
  <c r="E758" i="10"/>
  <c r="F758" i="10" s="1"/>
  <c r="E709" i="10"/>
  <c r="F709" i="10" s="1"/>
  <c r="E635" i="10"/>
  <c r="F635" i="10" s="1"/>
  <c r="E756" i="10"/>
  <c r="F756" i="10" s="1"/>
  <c r="E690" i="10"/>
  <c r="F690" i="10" s="1"/>
  <c r="E616" i="10"/>
  <c r="F616" i="10" s="1"/>
  <c r="E689" i="10"/>
  <c r="F689" i="10" s="1"/>
  <c r="E615" i="10"/>
  <c r="F615" i="10" s="1"/>
  <c r="E800" i="10"/>
  <c r="F800" i="10" s="1"/>
  <c r="E672" i="10"/>
  <c r="F672" i="10" s="1"/>
  <c r="E716" i="10"/>
  <c r="F716" i="10" s="1"/>
  <c r="E642" i="10"/>
  <c r="F642" i="10" s="1"/>
  <c r="E795" i="10"/>
  <c r="F795" i="10" s="1"/>
  <c r="E742" i="10"/>
  <c r="F742" i="10" s="1"/>
  <c r="E693" i="10"/>
  <c r="F693" i="10" s="1"/>
  <c r="E619" i="10"/>
  <c r="F619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626" i="10"/>
  <c r="F626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644" i="10"/>
  <c r="F644" i="10" s="1"/>
  <c r="E671" i="10"/>
  <c r="F671" i="10" s="1"/>
  <c r="E684" i="10"/>
  <c r="F684" i="10" s="1"/>
  <c r="E610" i="10"/>
  <c r="F610" i="10" s="1"/>
  <c r="E763" i="10"/>
  <c r="F763" i="10" s="1"/>
  <c r="E710" i="10"/>
  <c r="F710" i="10" s="1"/>
  <c r="E636" i="10"/>
  <c r="F636" i="10" s="1"/>
  <c r="E661" i="10"/>
  <c r="F661" i="10" s="1"/>
  <c r="E708" i="10"/>
  <c r="F708" i="10" s="1"/>
  <c r="E634" i="10"/>
  <c r="F634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620" i="10"/>
  <c r="F620" i="10" s="1"/>
  <c r="E692" i="10"/>
  <c r="F692" i="10" s="1"/>
  <c r="E618" i="10"/>
  <c r="F618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794" i="10"/>
  <c r="F794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792" i="10"/>
  <c r="F792" i="10" s="1"/>
  <c r="E687" i="10"/>
  <c r="F687" i="10" s="1"/>
  <c r="E766" i="10"/>
  <c r="F766" i="10" s="1"/>
  <c r="E797" i="10"/>
  <c r="F797" i="10" s="1"/>
  <c r="E625" i="10"/>
  <c r="F625" i="10" s="1"/>
  <c r="E778" i="10"/>
  <c r="F778" i="10" s="1"/>
  <c r="E761" i="10"/>
  <c r="F761" i="10" s="1"/>
  <c r="E712" i="10"/>
  <c r="F712" i="10" s="1"/>
  <c r="E638" i="10"/>
  <c r="F638" i="10" s="1"/>
  <c r="E739" i="10"/>
  <c r="F739" i="10" s="1"/>
  <c r="E773" i="10"/>
  <c r="F773" i="10" s="1"/>
  <c r="E617" i="10"/>
  <c r="F617" i="10" s="1"/>
  <c r="E799" i="10"/>
  <c r="F799" i="10" s="1"/>
  <c r="E728" i="10"/>
  <c r="F728" i="10" s="1"/>
  <c r="E645" i="10"/>
  <c r="F645" i="10" s="1"/>
  <c r="E750" i="10"/>
  <c r="F750" i="10" s="1"/>
  <c r="E781" i="10"/>
  <c r="F781" i="10" s="1"/>
  <c r="E683" i="10"/>
  <c r="F683" i="10" s="1"/>
  <c r="E609" i="10"/>
  <c r="F609" i="10" s="1"/>
  <c r="E762" i="10"/>
  <c r="F762" i="10" s="1"/>
  <c r="E745" i="10"/>
  <c r="F745" i="10" s="1"/>
  <c r="E696" i="10"/>
  <c r="F696" i="10" s="1"/>
  <c r="E622" i="10"/>
  <c r="F622" i="10" s="1"/>
  <c r="E791" i="10"/>
  <c r="F791" i="10" s="1"/>
  <c r="E723" i="10"/>
  <c r="F723" i="10" s="1"/>
  <c r="E649" i="10"/>
  <c r="F649" i="10" s="1"/>
  <c r="E749" i="10"/>
  <c r="F749" i="10" s="1"/>
  <c r="E651" i="10"/>
  <c r="F651" i="10" s="1"/>
  <c r="E735" i="10"/>
  <c r="F735" i="10" s="1"/>
  <c r="E613" i="10"/>
  <c r="F613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39" i="10"/>
  <c r="F39" i="10" s="1"/>
  <c r="E775" i="10"/>
  <c r="F775" i="10" s="1"/>
  <c r="E707" i="10"/>
  <c r="F707" i="10" s="1"/>
  <c r="E633" i="10"/>
  <c r="F633" i="10" s="1"/>
  <c r="E312" i="10"/>
  <c r="F312" i="10" s="1"/>
  <c r="E158" i="10"/>
  <c r="F158" i="10" s="1"/>
  <c r="E577" i="10"/>
  <c r="F577" i="10" s="1"/>
  <c r="E441" i="10"/>
  <c r="F441" i="10" s="1"/>
  <c r="E367" i="10"/>
  <c r="F367" i="10" s="1"/>
  <c r="E494" i="10"/>
  <c r="F494" i="10" s="1"/>
  <c r="E97" i="10"/>
  <c r="F97" i="10" s="1"/>
  <c r="E559" i="10"/>
  <c r="F559" i="10" s="1"/>
  <c r="E296" i="10"/>
  <c r="F296" i="10" s="1"/>
  <c r="E586" i="10"/>
  <c r="F586" i="10" s="1"/>
  <c r="E311" i="10"/>
  <c r="F311" i="10" s="1"/>
  <c r="E481" i="10"/>
  <c r="F481" i="10" s="1"/>
  <c r="E131" i="10"/>
  <c r="F131" i="10" s="1"/>
  <c r="E115" i="10"/>
  <c r="F115" i="10" s="1"/>
  <c r="E276" i="10"/>
  <c r="F276" i="10" s="1"/>
  <c r="E512" i="10"/>
  <c r="F512" i="10" s="1"/>
  <c r="E513" i="10"/>
  <c r="F513" i="10" s="1"/>
  <c r="E426" i="10"/>
  <c r="F426" i="10" s="1"/>
  <c r="E54" i="10"/>
  <c r="F54" i="10" s="1"/>
  <c r="E432" i="10"/>
  <c r="F432" i="10" s="1"/>
  <c r="E193" i="10"/>
  <c r="F193" i="10" s="1"/>
  <c r="E578" i="10"/>
  <c r="F578" i="10" s="1"/>
  <c r="E76" i="10"/>
  <c r="F76" i="10" s="1"/>
  <c r="E502" i="10"/>
  <c r="F502" i="10" s="1"/>
  <c r="E339" i="10"/>
  <c r="F339" i="10" s="1"/>
  <c r="E403" i="10"/>
  <c r="F403" i="10" s="1"/>
  <c r="E77" i="10"/>
  <c r="F77" i="10" s="1"/>
  <c r="E492" i="10"/>
  <c r="F492" i="10" s="1"/>
  <c r="E284" i="10"/>
  <c r="F284" i="10" s="1"/>
  <c r="E542" i="10"/>
  <c r="F542" i="10" s="1"/>
  <c r="E50" i="10"/>
  <c r="F50" i="10" s="1"/>
  <c r="E553" i="10"/>
  <c r="F553" i="10" s="1"/>
  <c r="E376" i="10"/>
  <c r="F376" i="10" s="1"/>
  <c r="E45" i="10"/>
  <c r="F45" i="10" s="1"/>
  <c r="E501" i="10"/>
  <c r="F501" i="10" s="1"/>
  <c r="E333" i="10"/>
  <c r="F333" i="10" s="1"/>
  <c r="E408" i="10"/>
  <c r="F408" i="10" s="1"/>
  <c r="E148" i="10"/>
  <c r="F148" i="10" s="1"/>
  <c r="E267" i="10"/>
  <c r="F267" i="10" s="1"/>
  <c r="E581" i="10"/>
  <c r="F581" i="10" s="1"/>
  <c r="E364" i="10"/>
  <c r="F364" i="10" s="1"/>
  <c r="E600" i="10"/>
  <c r="F600" i="10" s="1"/>
  <c r="E375" i="10"/>
  <c r="F375" i="10" s="1"/>
  <c r="E223" i="10"/>
  <c r="F223" i="10" s="1"/>
  <c r="E144" i="10"/>
  <c r="F144" i="10" s="1"/>
  <c r="E479" i="10"/>
  <c r="F479" i="10" s="1"/>
  <c r="E368" i="10"/>
  <c r="F368" i="10" s="1"/>
  <c r="E182" i="10"/>
  <c r="F182" i="10" s="1"/>
  <c r="E541" i="10"/>
  <c r="F541" i="10" s="1"/>
  <c r="E355" i="10"/>
  <c r="F355" i="10" s="1"/>
  <c r="E498" i="10"/>
  <c r="F498" i="10" s="1"/>
  <c r="E269" i="10"/>
  <c r="F269" i="10" s="1"/>
  <c r="E493" i="10"/>
  <c r="F493" i="10" s="1"/>
  <c r="E19" i="10"/>
  <c r="F19" i="10" s="1"/>
  <c r="E84" i="10"/>
  <c r="F84" i="10" s="1"/>
  <c r="E407" i="10"/>
  <c r="F407" i="10" s="1"/>
  <c r="E329" i="10"/>
  <c r="F329" i="10" s="1"/>
  <c r="E566" i="10"/>
  <c r="F566" i="10" s="1"/>
  <c r="E326" i="10"/>
  <c r="F326" i="10" s="1"/>
  <c r="E565" i="10"/>
  <c r="F565" i="10" s="1"/>
  <c r="E214" i="10"/>
  <c r="F214" i="10" s="1"/>
  <c r="E291" i="10"/>
  <c r="F291" i="10" s="1"/>
  <c r="E457" i="10"/>
  <c r="F457" i="10" s="1"/>
  <c r="E252" i="10"/>
  <c r="F252" i="10" s="1"/>
  <c r="E166" i="10"/>
  <c r="F166" i="10" s="1"/>
  <c r="E469" i="10"/>
  <c r="F469" i="10" s="1"/>
  <c r="E589" i="10"/>
  <c r="F589" i="10" s="1"/>
  <c r="E587" i="10"/>
  <c r="F587" i="10" s="1"/>
  <c r="E75" i="10"/>
  <c r="F75" i="10" s="1"/>
  <c r="E540" i="10"/>
  <c r="F540" i="10" s="1"/>
  <c r="E31" i="10"/>
  <c r="F31" i="10" s="1"/>
  <c r="E576" i="10"/>
  <c r="F576" i="10" s="1"/>
  <c r="E346" i="10"/>
  <c r="F346" i="10" s="1"/>
  <c r="E595" i="10"/>
  <c r="F595" i="10" s="1"/>
  <c r="E324" i="10"/>
  <c r="F324" i="10" s="1"/>
  <c r="E218" i="10"/>
  <c r="F218" i="10" s="1"/>
  <c r="E340" i="10"/>
  <c r="F340" i="10" s="1"/>
  <c r="E422" i="10"/>
  <c r="F422" i="10" s="1"/>
  <c r="E156" i="10"/>
  <c r="F156" i="10" s="1"/>
  <c r="E497" i="10"/>
  <c r="F497" i="10" s="1"/>
  <c r="E93" i="10"/>
  <c r="F93" i="10" s="1"/>
  <c r="E442" i="10"/>
  <c r="F442" i="10" s="1"/>
  <c r="E20" i="10"/>
  <c r="F20" i="10" s="1"/>
  <c r="E456" i="10"/>
  <c r="F456" i="10" s="1"/>
  <c r="E257" i="10"/>
  <c r="F257" i="10" s="1"/>
  <c r="E604" i="10"/>
  <c r="F604" i="10" s="1"/>
  <c r="E531" i="10"/>
  <c r="F531" i="10" s="1"/>
  <c r="E562" i="10"/>
  <c r="F562" i="10" s="1"/>
  <c r="E48" i="10"/>
  <c r="F48" i="10" s="1"/>
  <c r="E561" i="10"/>
  <c r="F561" i="10" s="1"/>
  <c r="E350" i="10"/>
  <c r="F350" i="10" s="1"/>
  <c r="E300" i="10"/>
  <c r="F300" i="10" s="1"/>
  <c r="E132" i="10"/>
  <c r="F132" i="10" s="1"/>
  <c r="E342" i="10"/>
  <c r="F342" i="10" s="1"/>
  <c r="E303" i="10"/>
  <c r="F303" i="10" s="1"/>
  <c r="E514" i="10"/>
  <c r="F514" i="10" s="1"/>
  <c r="E169" i="10"/>
  <c r="F169" i="10" s="1"/>
  <c r="E444" i="10"/>
  <c r="F444" i="10" s="1"/>
  <c r="E13" i="10"/>
  <c r="F13" i="10" s="1"/>
  <c r="E527" i="10"/>
  <c r="F527" i="10" s="1"/>
  <c r="E362" i="10"/>
  <c r="F362" i="10" s="1"/>
  <c r="E557" i="10"/>
  <c r="F557" i="10" s="1"/>
  <c r="E606" i="10"/>
  <c r="F606" i="10" s="1"/>
  <c r="E396" i="10"/>
  <c r="F396" i="10" s="1"/>
  <c r="E150" i="10"/>
  <c r="F150" i="10" s="1"/>
  <c r="E417" i="10"/>
  <c r="F417" i="10" s="1"/>
  <c r="E380" i="10"/>
  <c r="F380" i="10" s="1"/>
  <c r="E261" i="10"/>
  <c r="F261" i="10" s="1"/>
  <c r="E579" i="10"/>
  <c r="F579" i="10" s="1"/>
  <c r="E361" i="10"/>
  <c r="F361" i="10" s="1"/>
  <c r="E489" i="10"/>
  <c r="F489" i="10" s="1"/>
  <c r="E245" i="10"/>
  <c r="F245" i="10" s="1"/>
  <c r="E399" i="10"/>
  <c r="F399" i="10" s="1"/>
  <c r="E297" i="10"/>
  <c r="F297" i="10" s="1"/>
  <c r="E474" i="10"/>
  <c r="F474" i="10" s="1"/>
  <c r="E343" i="10"/>
  <c r="F343" i="10" s="1"/>
  <c r="E289" i="10"/>
  <c r="F289" i="10" s="1"/>
  <c r="E109" i="10"/>
  <c r="F109" i="10" s="1"/>
  <c r="E341" i="10"/>
  <c r="F341" i="10" s="1"/>
  <c r="E205" i="10"/>
  <c r="F205" i="10" s="1"/>
  <c r="E357" i="10"/>
  <c r="F357" i="10" s="1"/>
  <c r="E92" i="10"/>
  <c r="F92" i="10" s="1"/>
  <c r="E195" i="10"/>
  <c r="F195" i="10" s="1"/>
  <c r="E177" i="10"/>
  <c r="F177" i="10" s="1"/>
  <c r="E185" i="10"/>
  <c r="F185" i="10" s="1"/>
  <c r="E239" i="10"/>
  <c r="F239" i="10" s="1"/>
  <c r="E509" i="10"/>
  <c r="F509" i="10" s="1"/>
  <c r="E391" i="10"/>
  <c r="F391" i="10" s="1"/>
  <c r="E122" i="10"/>
  <c r="F122" i="10" s="1"/>
  <c r="E411" i="10"/>
  <c r="F411" i="10" s="1"/>
  <c r="E103" i="10"/>
  <c r="F103" i="10" s="1"/>
  <c r="E564" i="10"/>
  <c r="F564" i="10" s="1"/>
  <c r="E164" i="10"/>
  <c r="F164" i="10" s="1"/>
  <c r="E431" i="10"/>
  <c r="F431" i="10" s="1"/>
  <c r="E366" i="10"/>
  <c r="F366" i="10" s="1"/>
  <c r="E401" i="10"/>
  <c r="F401" i="10" s="1"/>
  <c r="E480" i="10"/>
  <c r="F480" i="10" s="1"/>
  <c r="E129" i="10"/>
  <c r="F129" i="10" s="1"/>
  <c r="E187" i="10"/>
  <c r="F187" i="10" s="1"/>
  <c r="E466" i="10"/>
  <c r="F466" i="10" s="1"/>
  <c r="E108" i="10"/>
  <c r="F108" i="10" s="1"/>
  <c r="E8" i="10"/>
  <c r="F8" i="10" s="1"/>
  <c r="E322" i="10"/>
  <c r="F322" i="10" s="1"/>
  <c r="E572" i="10"/>
  <c r="F572" i="10" s="1"/>
  <c r="E360" i="10"/>
  <c r="F360" i="10" s="1"/>
  <c r="E485" i="10"/>
  <c r="F485" i="10" s="1"/>
  <c r="E265" i="10"/>
  <c r="F265" i="10" s="1"/>
  <c r="E571" i="10"/>
  <c r="F571" i="10" s="1"/>
  <c r="E374" i="10"/>
  <c r="F374" i="10" s="1"/>
  <c r="E596" i="10"/>
  <c r="F596" i="10" s="1"/>
  <c r="E359" i="10"/>
  <c r="F359" i="10" s="1"/>
  <c r="E331" i="10"/>
  <c r="F331" i="10" s="1"/>
  <c r="E174" i="10"/>
  <c r="F174" i="10" s="1"/>
  <c r="E229" i="10"/>
  <c r="F229" i="10" s="1"/>
  <c r="E323" i="10"/>
  <c r="F323" i="10" s="1"/>
  <c r="E255" i="10"/>
  <c r="F255" i="10" s="1"/>
  <c r="E544" i="10"/>
  <c r="F544" i="10" s="1"/>
  <c r="E330" i="10"/>
  <c r="F330" i="10" s="1"/>
  <c r="E552" i="10"/>
  <c r="F552" i="10" s="1"/>
  <c r="E378" i="10"/>
  <c r="F378" i="10" s="1"/>
  <c r="E409" i="10"/>
  <c r="F409" i="10" s="1"/>
  <c r="E24" i="10"/>
  <c r="F24" i="10" s="1"/>
  <c r="E558" i="10"/>
  <c r="F558" i="10" s="1"/>
  <c r="E254" i="10"/>
  <c r="F254" i="10" s="1"/>
  <c r="E585" i="10"/>
  <c r="F585" i="10" s="1"/>
  <c r="E118" i="10"/>
  <c r="F118" i="10" s="1"/>
  <c r="E530" i="10"/>
  <c r="F530" i="10" s="1"/>
  <c r="E301" i="10"/>
  <c r="F301" i="10" s="1"/>
  <c r="E299" i="10"/>
  <c r="F299" i="10" s="1"/>
  <c r="E435" i="10"/>
  <c r="F435" i="10" s="1"/>
  <c r="E373" i="10"/>
  <c r="F373" i="10" s="1"/>
  <c r="E419" i="10"/>
  <c r="F419" i="10" s="1"/>
  <c r="E79" i="10"/>
  <c r="F79" i="10" s="1"/>
  <c r="E548" i="10"/>
  <c r="F548" i="10" s="1"/>
  <c r="E215" i="10"/>
  <c r="F215" i="10" s="1"/>
  <c r="E443" i="10"/>
  <c r="F443" i="10" s="1"/>
  <c r="E71" i="10"/>
  <c r="F71" i="10" s="1"/>
  <c r="E236" i="10"/>
  <c r="F236" i="10" s="1"/>
  <c r="E567" i="10"/>
  <c r="F567" i="10" s="1"/>
  <c r="E191" i="10"/>
  <c r="F191" i="10" s="1"/>
  <c r="E470" i="10"/>
  <c r="F470" i="10" s="1"/>
  <c r="E262" i="10"/>
  <c r="F262" i="10" s="1"/>
  <c r="E345" i="10"/>
  <c r="F345" i="10" s="1"/>
  <c r="E439" i="10"/>
  <c r="F439" i="10" s="1"/>
  <c r="E546" i="10"/>
  <c r="F546" i="10" s="1"/>
  <c r="E449" i="10"/>
  <c r="F449" i="10" s="1"/>
  <c r="E315" i="10"/>
  <c r="F315" i="10" s="1"/>
  <c r="E473" i="10"/>
  <c r="F473" i="10" s="1"/>
  <c r="E348" i="10"/>
  <c r="F348" i="10" s="1"/>
  <c r="E216" i="10"/>
  <c r="F216" i="10" s="1"/>
  <c r="E412" i="10"/>
  <c r="F412" i="10" s="1"/>
  <c r="E388" i="10"/>
  <c r="F388" i="10" s="1"/>
  <c r="E246" i="10"/>
  <c r="F246" i="10" s="1"/>
  <c r="E171" i="10"/>
  <c r="F171" i="10" s="1"/>
  <c r="E580" i="10"/>
  <c r="F580" i="10" s="1"/>
  <c r="E111" i="10"/>
  <c r="F111" i="10" s="1"/>
  <c r="E414" i="10"/>
  <c r="F414" i="10" s="1"/>
  <c r="E381" i="10"/>
  <c r="F381" i="10" s="1"/>
  <c r="E421" i="10"/>
  <c r="F421" i="10" s="1"/>
  <c r="E382" i="10"/>
  <c r="F382" i="10" s="1"/>
  <c r="E155" i="10"/>
  <c r="F155" i="10" s="1"/>
  <c r="E458" i="10"/>
  <c r="F458" i="10" s="1"/>
  <c r="E310" i="10"/>
  <c r="F310" i="10" s="1"/>
  <c r="E605" i="10"/>
  <c r="F605" i="10" s="1"/>
  <c r="E400" i="10"/>
  <c r="F400" i="10" s="1"/>
  <c r="E438" i="10"/>
  <c r="F438" i="10" s="1"/>
  <c r="E240" i="10"/>
  <c r="F240" i="10" s="1"/>
  <c r="E488" i="10"/>
  <c r="F488" i="10" s="1"/>
  <c r="E179" i="10"/>
  <c r="F179" i="10" s="1"/>
  <c r="E545" i="10"/>
  <c r="F545" i="10" s="1"/>
  <c r="E247" i="10"/>
  <c r="F247" i="10" s="1"/>
  <c r="E536" i="10"/>
  <c r="F536" i="10" s="1"/>
  <c r="E306" i="10"/>
  <c r="F306" i="10" s="1"/>
  <c r="E415" i="10"/>
  <c r="F415" i="10" s="1"/>
  <c r="E188" i="10"/>
  <c r="F188" i="10" s="1"/>
  <c r="E189" i="10"/>
  <c r="F189" i="10" s="1"/>
  <c r="E123" i="10"/>
  <c r="F123" i="10" s="1"/>
  <c r="E496" i="10"/>
  <c r="F496" i="10" s="1"/>
  <c r="E592" i="10"/>
  <c r="F592" i="10" s="1"/>
  <c r="E379" i="10"/>
  <c r="F379" i="10" s="1"/>
  <c r="E423" i="10"/>
  <c r="F423" i="10" s="1"/>
  <c r="E279" i="10"/>
  <c r="F279" i="10" s="1"/>
  <c r="E100" i="10"/>
  <c r="F100" i="10" s="1"/>
  <c r="E575" i="10"/>
  <c r="F575" i="10" s="1"/>
  <c r="E152" i="10"/>
  <c r="F152" i="10" s="1"/>
  <c r="E504" i="10"/>
  <c r="F504" i="10" s="1"/>
  <c r="E260" i="10"/>
  <c r="F260" i="10" s="1"/>
  <c r="E467" i="10"/>
  <c r="F467" i="10" s="1"/>
  <c r="E389" i="10"/>
  <c r="F389" i="10" s="1"/>
  <c r="E452" i="10"/>
  <c r="F452" i="10" s="1"/>
  <c r="E286" i="10"/>
  <c r="F286" i="10" s="1"/>
  <c r="E478" i="10"/>
  <c r="F478" i="10" s="1"/>
  <c r="E390" i="10"/>
  <c r="F390" i="10" s="1"/>
  <c r="E226" i="10"/>
  <c r="F226" i="10" s="1"/>
  <c r="E555" i="10"/>
  <c r="F555" i="10" s="1"/>
  <c r="E207" i="10"/>
  <c r="F207" i="10" s="1"/>
  <c r="E418" i="10"/>
  <c r="F418" i="10" s="1"/>
  <c r="E484" i="10"/>
  <c r="F484" i="10" s="1"/>
  <c r="E234" i="10"/>
  <c r="F234" i="10" s="1"/>
  <c r="E462" i="10"/>
  <c r="F462" i="10" s="1"/>
  <c r="E319" i="10"/>
  <c r="F319" i="10" s="1"/>
  <c r="E410" i="10"/>
  <c r="F410" i="10" s="1"/>
  <c r="E130" i="10"/>
  <c r="F130" i="10" s="1"/>
  <c r="E327" i="10"/>
  <c r="F327" i="10" s="1"/>
  <c r="E283" i="10"/>
  <c r="F283" i="10" s="1"/>
  <c r="E365" i="10"/>
  <c r="F365" i="10" s="1"/>
  <c r="E471" i="10"/>
  <c r="F471" i="10" s="1"/>
  <c r="E402" i="10"/>
  <c r="F402" i="10" s="1"/>
  <c r="E398" i="10"/>
  <c r="F398" i="10" s="1"/>
  <c r="E500" i="10"/>
  <c r="F500" i="10" s="1"/>
  <c r="E230" i="10"/>
  <c r="F230" i="10" s="1"/>
  <c r="E528" i="10"/>
  <c r="F528" i="10" s="1"/>
  <c r="E249" i="10"/>
  <c r="F249" i="10" s="1"/>
  <c r="E569" i="10"/>
  <c r="F569" i="10" s="1"/>
  <c r="E175" i="10"/>
  <c r="F175" i="10" s="1"/>
  <c r="E526" i="10"/>
  <c r="F526" i="10" s="1"/>
  <c r="E363" i="10"/>
  <c r="F363" i="10" s="1"/>
  <c r="E524" i="10"/>
  <c r="F524" i="10" s="1"/>
  <c r="E335" i="10"/>
  <c r="F335" i="10" s="1"/>
  <c r="E521" i="10"/>
  <c r="F521" i="10" s="1"/>
  <c r="E599" i="10"/>
  <c r="F599" i="10" s="1"/>
  <c r="E222" i="10"/>
  <c r="F222" i="10" s="1"/>
  <c r="E146" i="10"/>
  <c r="F146" i="10" s="1"/>
  <c r="E231" i="10"/>
  <c r="F231" i="10" s="1"/>
  <c r="E543" i="10"/>
  <c r="F543" i="10" s="1"/>
  <c r="E124" i="10"/>
  <c r="F124" i="10" s="1"/>
  <c r="E386" i="10"/>
  <c r="F386" i="10" s="1"/>
  <c r="E455" i="10"/>
  <c r="F455" i="10" s="1"/>
  <c r="E241" i="10"/>
  <c r="F241" i="10" s="1"/>
  <c r="E220" i="10"/>
  <c r="F220" i="10" s="1"/>
  <c r="E394" i="10"/>
  <c r="F394" i="10" s="1"/>
  <c r="E547" i="10"/>
  <c r="F547" i="10" s="1"/>
  <c r="E534" i="10"/>
  <c r="F534" i="10" s="1"/>
  <c r="E420" i="10"/>
  <c r="F420" i="10" s="1"/>
  <c r="E163" i="10"/>
  <c r="F163" i="10" s="1"/>
  <c r="E520" i="10"/>
  <c r="F520" i="10" s="1"/>
  <c r="E351" i="10"/>
  <c r="F351" i="10" s="1"/>
  <c r="E454" i="10"/>
  <c r="F454" i="10" s="1"/>
  <c r="E461" i="10"/>
  <c r="F461" i="10" s="1"/>
  <c r="E387" i="10"/>
  <c r="F387" i="10" s="1"/>
  <c r="E34" i="10"/>
  <c r="F34" i="10" s="1"/>
  <c r="E332" i="10"/>
  <c r="F332" i="10" s="1"/>
  <c r="E425" i="10"/>
  <c r="F425" i="10" s="1"/>
  <c r="E563" i="10"/>
  <c r="F563" i="10" s="1"/>
  <c r="E232" i="10"/>
  <c r="F232" i="10" s="1"/>
  <c r="E525" i="10"/>
  <c r="F525" i="10" s="1"/>
  <c r="E288" i="10"/>
  <c r="F288" i="10" s="1"/>
  <c r="E459" i="10"/>
  <c r="F459" i="10" s="1"/>
  <c r="E168" i="10"/>
  <c r="F168" i="10" s="1"/>
  <c r="E397" i="10"/>
  <c r="F397" i="10" s="1"/>
  <c r="E73" i="10"/>
  <c r="F73" i="10" s="1"/>
  <c r="E433" i="10"/>
  <c r="F433" i="10" s="1"/>
  <c r="E358" i="10"/>
  <c r="F358" i="10" s="1"/>
  <c r="E160" i="10"/>
  <c r="F160" i="10" s="1"/>
  <c r="E482" i="10"/>
  <c r="F482" i="10" s="1"/>
  <c r="E532" i="10"/>
  <c r="F532" i="10" s="1"/>
  <c r="E233" i="10"/>
  <c r="F233" i="10" s="1"/>
  <c r="E450" i="10"/>
  <c r="F450" i="10" s="1"/>
  <c r="E294" i="10"/>
  <c r="F294" i="10" s="1"/>
  <c r="E602" i="10"/>
  <c r="F602" i="10" s="1"/>
  <c r="E601" i="10"/>
  <c r="F601" i="10" s="1"/>
  <c r="E384" i="10"/>
  <c r="F384" i="10" s="1"/>
  <c r="E133" i="10"/>
  <c r="F133" i="10" s="1"/>
  <c r="E424" i="10"/>
  <c r="F424" i="10" s="1"/>
  <c r="E105" i="10"/>
  <c r="F105" i="10" s="1"/>
  <c r="E428" i="10"/>
  <c r="F428" i="10" s="1"/>
  <c r="E25" i="10"/>
  <c r="F25" i="10" s="1"/>
  <c r="E385" i="10"/>
  <c r="F385" i="10" s="1"/>
  <c r="E157" i="10"/>
  <c r="F157" i="10" s="1"/>
  <c r="E495" i="10"/>
  <c r="F495" i="10" s="1"/>
  <c r="E258" i="10"/>
  <c r="F258" i="10" s="1"/>
  <c r="E499" i="10"/>
  <c r="F499" i="10" s="1"/>
  <c r="E194" i="10"/>
  <c r="F194" i="10" s="1"/>
  <c r="E406" i="10"/>
  <c r="F406" i="10" s="1"/>
  <c r="E486" i="10"/>
  <c r="F486" i="10" s="1"/>
  <c r="E293" i="10"/>
  <c r="F293" i="10" s="1"/>
  <c r="E584" i="10"/>
  <c r="F584" i="10" s="1"/>
  <c r="E266" i="10"/>
  <c r="F266" i="10" s="1"/>
  <c r="E522" i="10"/>
  <c r="F522" i="10" s="1"/>
  <c r="E227" i="10"/>
  <c r="F227" i="10" s="1"/>
  <c r="E427" i="10"/>
  <c r="F427" i="10" s="1"/>
  <c r="E274" i="10"/>
  <c r="F274" i="10" s="1"/>
  <c r="E465" i="10"/>
  <c r="F465" i="10" s="1"/>
  <c r="E338" i="10"/>
  <c r="F338" i="10" s="1"/>
  <c r="E404" i="10"/>
  <c r="F404" i="10" s="1"/>
  <c r="E250" i="10"/>
  <c r="F250" i="10" s="1"/>
  <c r="E476" i="10"/>
  <c r="F476" i="10" s="1"/>
  <c r="E317" i="10"/>
  <c r="F317" i="10" s="1"/>
  <c r="E554" i="10"/>
  <c r="F554" i="10" s="1"/>
  <c r="E151" i="10"/>
  <c r="F151" i="10" s="1"/>
  <c r="E570" i="10"/>
  <c r="F570" i="10" s="1"/>
  <c r="E221" i="10"/>
  <c r="F221" i="10" s="1"/>
  <c r="E506" i="10"/>
  <c r="F506" i="10" s="1"/>
  <c r="E347" i="10"/>
  <c r="F347" i="10" s="1"/>
  <c r="E505" i="10"/>
  <c r="F505" i="10" s="1"/>
  <c r="E356" i="10"/>
  <c r="F356" i="10" s="1"/>
  <c r="E58" i="10"/>
  <c r="F58" i="10" s="1"/>
  <c r="E510" i="10"/>
  <c r="F510" i="10" s="1"/>
  <c r="E529" i="10"/>
  <c r="F529" i="10" s="1"/>
  <c r="E603" i="10"/>
  <c r="F603" i="10" s="1"/>
  <c r="E277" i="10"/>
  <c r="F277" i="10" s="1"/>
  <c r="E448" i="10"/>
  <c r="F448" i="10" s="1"/>
  <c r="E285" i="10"/>
  <c r="F285" i="10" s="1"/>
  <c r="E460" i="10"/>
  <c r="F460" i="10" s="1"/>
  <c r="E328" i="10"/>
  <c r="F328" i="10" s="1"/>
  <c r="E436" i="10"/>
  <c r="F436" i="10" s="1"/>
  <c r="E393" i="10"/>
  <c r="F393" i="10" s="1"/>
  <c r="E159" i="10"/>
  <c r="F159" i="10" s="1"/>
  <c r="E280" i="10"/>
  <c r="F280" i="10" s="1"/>
  <c r="E429" i="10"/>
  <c r="F429" i="10" s="1"/>
  <c r="E290" i="10"/>
  <c r="F290" i="10" s="1"/>
  <c r="E573" i="10"/>
  <c r="F573" i="10" s="1"/>
  <c r="E275" i="10"/>
  <c r="F275" i="10" s="1"/>
  <c r="E556" i="10"/>
  <c r="F556" i="10" s="1"/>
  <c r="E353" i="10"/>
  <c r="F353" i="10" s="1"/>
  <c r="E588" i="10"/>
  <c r="F588" i="10" s="1"/>
  <c r="E180" i="10"/>
  <c r="F180" i="10" s="1"/>
  <c r="E515" i="10"/>
  <c r="F515" i="10" s="1"/>
  <c r="E598" i="10"/>
  <c r="F598" i="10" s="1"/>
  <c r="E372" i="10"/>
  <c r="F372" i="10" s="1"/>
  <c r="E483" i="10"/>
  <c r="F483" i="10" s="1"/>
  <c r="E490" i="10"/>
  <c r="F490" i="10" s="1"/>
  <c r="E316" i="10"/>
  <c r="F316" i="10" s="1"/>
  <c r="E593" i="10"/>
  <c r="F593" i="10" s="1"/>
  <c r="E128" i="10"/>
  <c r="F128" i="10" s="1"/>
  <c r="E503" i="10"/>
  <c r="F503" i="10" s="1"/>
  <c r="E487" i="10"/>
  <c r="F487" i="10" s="1"/>
  <c r="E437" i="10"/>
  <c r="F437" i="10" s="1"/>
  <c r="E392" i="10"/>
  <c r="F392" i="10" s="1"/>
  <c r="E305" i="10"/>
  <c r="F305" i="10" s="1"/>
  <c r="E518" i="10"/>
  <c r="F518" i="10" s="1"/>
  <c r="E468" i="10"/>
  <c r="F468" i="10" s="1"/>
  <c r="E85" i="10"/>
  <c r="F85" i="10" s="1"/>
  <c r="E516" i="10"/>
  <c r="F516" i="10" s="1"/>
  <c r="E517" i="10"/>
  <c r="F517" i="10" s="1"/>
  <c r="E29" i="10"/>
  <c r="F29" i="10" s="1"/>
  <c r="E453" i="10"/>
  <c r="F453" i="10" s="1"/>
  <c r="E287" i="10"/>
  <c r="F287" i="10" s="1"/>
  <c r="E508" i="10"/>
  <c r="F508" i="10" s="1"/>
  <c r="E369" i="10"/>
  <c r="F369" i="10" s="1"/>
  <c r="E313" i="10"/>
  <c r="F313" i="10" s="1"/>
  <c r="E574" i="10"/>
  <c r="F574" i="10" s="1"/>
  <c r="E295" i="10"/>
  <c r="F295" i="10" s="1"/>
  <c r="E491" i="10"/>
  <c r="F491" i="10" s="1"/>
  <c r="E270" i="10"/>
  <c r="F270" i="10" s="1"/>
  <c r="E583" i="10"/>
  <c r="F583" i="10" s="1"/>
  <c r="E138" i="10"/>
  <c r="F138" i="10" s="1"/>
  <c r="E511" i="10"/>
  <c r="F511" i="10" s="1"/>
  <c r="E533" i="10"/>
  <c r="F533" i="10" s="1"/>
  <c r="E102" i="10"/>
  <c r="F102" i="10" s="1"/>
  <c r="E594" i="10"/>
  <c r="F594" i="10" s="1"/>
  <c r="E352" i="10"/>
  <c r="F352" i="10" s="1"/>
  <c r="E244" i="10"/>
  <c r="F244" i="10" s="1"/>
  <c r="E537" i="10"/>
  <c r="F537" i="10" s="1"/>
  <c r="E395" i="10"/>
  <c r="F395" i="10" s="1"/>
  <c r="E190" i="10"/>
  <c r="F190" i="10" s="1"/>
  <c r="E519" i="10"/>
  <c r="F519" i="10" s="1"/>
  <c r="E143" i="10"/>
  <c r="F143" i="10" s="1"/>
  <c r="E464" i="10"/>
  <c r="F464" i="10" s="1"/>
  <c r="E147" i="10"/>
  <c r="F147" i="10" s="1"/>
  <c r="E463" i="10"/>
  <c r="F463" i="10" s="1"/>
  <c r="E370" i="10"/>
  <c r="F370" i="10" s="1"/>
  <c r="E308" i="10"/>
  <c r="F308" i="10" s="1"/>
  <c r="E204" i="10"/>
  <c r="F204" i="10" s="1"/>
  <c r="E253" i="10"/>
  <c r="F253" i="10" s="1"/>
  <c r="E282" i="10"/>
  <c r="F282" i="10" s="1"/>
  <c r="E523" i="10"/>
  <c r="F523" i="10" s="1"/>
  <c r="E539" i="10"/>
  <c r="F539" i="10" s="1"/>
  <c r="E440" i="10"/>
  <c r="F440" i="10" s="1"/>
  <c r="E183" i="10"/>
  <c r="F183" i="10" s="1"/>
  <c r="E447" i="10"/>
  <c r="F447" i="10" s="1"/>
  <c r="E325" i="10"/>
  <c r="F325" i="10" s="1"/>
  <c r="E472" i="10"/>
  <c r="F472" i="10" s="1"/>
  <c r="E568" i="10"/>
  <c r="F568" i="10" s="1"/>
  <c r="E278" i="10"/>
  <c r="F278" i="10" s="1"/>
  <c r="E551" i="10"/>
  <c r="F551" i="10" s="1"/>
  <c r="E243" i="10"/>
  <c r="F243" i="10" s="1"/>
  <c r="E304" i="10"/>
  <c r="F304" i="10" s="1"/>
  <c r="E451" i="10"/>
  <c r="F451" i="10" s="1"/>
  <c r="E196" i="10"/>
  <c r="F196" i="10" s="1"/>
  <c r="E477" i="10"/>
  <c r="F477" i="10" s="1"/>
  <c r="E302" i="10"/>
  <c r="F302" i="10" s="1"/>
  <c r="E590" i="10"/>
  <c r="F590" i="10" s="1"/>
  <c r="E336" i="10"/>
  <c r="F336" i="10" s="1"/>
  <c r="E475" i="10"/>
  <c r="F475" i="10" s="1"/>
  <c r="E107" i="10"/>
  <c r="F107" i="10" s="1"/>
  <c r="E121" i="10"/>
  <c r="F121" i="10" s="1"/>
  <c r="E413" i="10"/>
  <c r="F413" i="10" s="1"/>
  <c r="E307" i="10"/>
  <c r="F307" i="10" s="1"/>
  <c r="E416" i="10"/>
  <c r="F416" i="10" s="1"/>
  <c r="E281" i="10"/>
  <c r="F281" i="10" s="1"/>
  <c r="E95" i="10"/>
  <c r="F95" i="10" s="1"/>
  <c r="E125" i="10"/>
  <c r="F125" i="10" s="1"/>
  <c r="E405" i="10"/>
  <c r="F405" i="10" s="1"/>
  <c r="E434" i="10"/>
  <c r="F434" i="10" s="1"/>
  <c r="E114" i="10"/>
  <c r="F114" i="10" s="1"/>
  <c r="E219" i="10"/>
  <c r="F219" i="10" s="1"/>
  <c r="E371" i="10"/>
  <c r="F371" i="10" s="1"/>
  <c r="E560" i="10"/>
  <c r="F560" i="10" s="1"/>
  <c r="E136" i="10"/>
  <c r="F136" i="10" s="1"/>
  <c r="E445" i="10"/>
  <c r="F445" i="10" s="1"/>
  <c r="E208" i="10"/>
  <c r="F208" i="10" s="1"/>
  <c r="E591" i="10"/>
  <c r="F591" i="10" s="1"/>
  <c r="E344" i="10"/>
  <c r="F344" i="10" s="1"/>
  <c r="E173" i="10"/>
  <c r="F173" i="10" s="1"/>
  <c r="E550" i="10"/>
  <c r="F550" i="10" s="1"/>
  <c r="E538" i="10"/>
  <c r="F538" i="10" s="1"/>
  <c r="E268" i="10"/>
  <c r="F268" i="10" s="1"/>
  <c r="E549" i="10"/>
  <c r="F549" i="10" s="1"/>
  <c r="E36" i="10"/>
  <c r="F36" i="10" s="1"/>
  <c r="E72" i="10"/>
  <c r="F72" i="10" s="1"/>
  <c r="E446" i="10"/>
  <c r="F446" i="10" s="1"/>
  <c r="E535" i="10"/>
  <c r="F535" i="10" s="1"/>
  <c r="E507" i="10"/>
  <c r="F507" i="10" s="1"/>
  <c r="E320" i="10"/>
  <c r="F320" i="10" s="1"/>
  <c r="E298" i="10"/>
  <c r="F298" i="10" s="1"/>
  <c r="E292" i="10"/>
  <c r="F292" i="10" s="1"/>
  <c r="E597" i="10"/>
  <c r="F597" i="10" s="1"/>
  <c r="E377" i="10"/>
  <c r="F377" i="10" s="1"/>
  <c r="E178" i="10"/>
  <c r="F178" i="10" s="1"/>
  <c r="E430" i="10"/>
  <c r="F430" i="10" s="1"/>
  <c r="E321" i="10"/>
  <c r="F321" i="10" s="1"/>
  <c r="E582" i="10"/>
  <c r="F582" i="10" s="1"/>
  <c r="E46" i="10"/>
  <c r="F46" i="10" s="1"/>
  <c r="E88" i="10"/>
  <c r="F88" i="10" s="1"/>
  <c r="E22" i="10"/>
  <c r="F22" i="10" s="1"/>
  <c r="E211" i="10"/>
  <c r="F211" i="10" s="1"/>
  <c r="E235" i="10"/>
  <c r="F235" i="10" s="1"/>
  <c r="E4" i="10"/>
  <c r="F4" i="10" s="1"/>
  <c r="E117" i="10"/>
  <c r="F117" i="10" s="1"/>
  <c r="E176" i="10"/>
  <c r="F176" i="10" s="1"/>
  <c r="E198" i="10"/>
  <c r="F198" i="10" s="1"/>
  <c r="E7" i="10"/>
  <c r="F7" i="10" s="1"/>
  <c r="E273" i="10"/>
  <c r="F273" i="10" s="1"/>
  <c r="E181" i="10"/>
  <c r="F181" i="10" s="1"/>
  <c r="E149" i="10"/>
  <c r="F149" i="10" s="1"/>
  <c r="E106" i="10"/>
  <c r="F106" i="10" s="1"/>
  <c r="E82" i="10"/>
  <c r="F82" i="10" s="1"/>
  <c r="E80" i="10"/>
  <c r="F80" i="10" s="1"/>
  <c r="E272" i="10"/>
  <c r="F272" i="10" s="1"/>
  <c r="E56" i="10"/>
  <c r="F56" i="10" s="1"/>
  <c r="E134" i="10"/>
  <c r="F134" i="10" s="1"/>
  <c r="E6" i="10"/>
  <c r="F6" i="10" s="1"/>
  <c r="E61" i="10"/>
  <c r="F61" i="10" s="1"/>
  <c r="E209" i="10"/>
  <c r="F209" i="10" s="1"/>
  <c r="E63" i="10"/>
  <c r="F63" i="10" s="1"/>
  <c r="E112" i="10"/>
  <c r="F112" i="10" s="1"/>
  <c r="E41" i="10"/>
  <c r="F41" i="10" s="1"/>
  <c r="E28" i="10"/>
  <c r="F28" i="10" s="1"/>
  <c r="E172" i="10"/>
  <c r="F172" i="10" s="1"/>
  <c r="E349" i="10"/>
  <c r="F349" i="10" s="1"/>
  <c r="E33" i="10"/>
  <c r="F33" i="10" s="1"/>
  <c r="E49" i="10"/>
  <c r="F49" i="10" s="1"/>
  <c r="E94" i="10"/>
  <c r="F94" i="10" s="1"/>
  <c r="E135" i="10"/>
  <c r="F135" i="10" s="1"/>
  <c r="E66" i="10"/>
  <c r="F66" i="10" s="1"/>
  <c r="E120" i="10"/>
  <c r="F120" i="10" s="1"/>
  <c r="E42" i="10"/>
  <c r="F42" i="10" s="1"/>
  <c r="E224" i="10"/>
  <c r="F224" i="10" s="1"/>
  <c r="E14" i="10"/>
  <c r="F14" i="10" s="1"/>
  <c r="E192" i="10"/>
  <c r="F192" i="10" s="1"/>
  <c r="E87" i="10"/>
  <c r="F87" i="10" s="1"/>
  <c r="E318" i="10"/>
  <c r="F318" i="10" s="1"/>
  <c r="E197" i="10"/>
  <c r="F197" i="10" s="1"/>
  <c r="E5" i="10"/>
  <c r="F5" i="10" s="1"/>
  <c r="E65" i="10"/>
  <c r="F65" i="10" s="1"/>
  <c r="E145" i="10"/>
  <c r="F145" i="10" s="1"/>
  <c r="E217" i="10"/>
  <c r="F217" i="10" s="1"/>
  <c r="E59" i="10"/>
  <c r="F59" i="10" s="1"/>
  <c r="E104" i="10"/>
  <c r="F104" i="10" s="1"/>
  <c r="E271" i="10"/>
  <c r="F271" i="10" s="1"/>
  <c r="E203" i="10"/>
  <c r="F203" i="10" s="1"/>
  <c r="E309" i="10"/>
  <c r="F309" i="10" s="1"/>
  <c r="E225" i="10"/>
  <c r="F225" i="10" s="1"/>
  <c r="E23" i="10"/>
  <c r="F23" i="10" s="1"/>
  <c r="E184" i="10"/>
  <c r="F184" i="10" s="1"/>
  <c r="E38" i="10"/>
  <c r="F38" i="10" s="1"/>
  <c r="E110" i="10"/>
  <c r="F110" i="10" s="1"/>
  <c r="E142" i="10"/>
  <c r="F142" i="10" s="1"/>
  <c r="E53" i="10"/>
  <c r="F53" i="10" s="1"/>
  <c r="E70" i="10"/>
  <c r="F70" i="10" s="1"/>
  <c r="E64" i="10"/>
  <c r="F64" i="10" s="1"/>
  <c r="E30" i="10"/>
  <c r="F30" i="10" s="1"/>
  <c r="E90" i="10"/>
  <c r="F90" i="10" s="1"/>
  <c r="E161" i="10"/>
  <c r="F161" i="10" s="1"/>
  <c r="E55" i="10"/>
  <c r="F55" i="10" s="1"/>
  <c r="E16" i="10"/>
  <c r="F16" i="10" s="1"/>
  <c r="E10" i="10"/>
  <c r="F10" i="10" s="1"/>
  <c r="E15" i="10"/>
  <c r="F15" i="10" s="1"/>
  <c r="E35" i="10"/>
  <c r="F35" i="10" s="1"/>
  <c r="E52" i="10"/>
  <c r="F52" i="10" s="1"/>
  <c r="E251" i="10"/>
  <c r="F251" i="10" s="1"/>
  <c r="E200" i="10"/>
  <c r="F200" i="10" s="1"/>
  <c r="E116" i="10"/>
  <c r="F116" i="10" s="1"/>
  <c r="E212" i="10"/>
  <c r="F212" i="10" s="1"/>
  <c r="E334" i="10"/>
  <c r="F334" i="10" s="1"/>
  <c r="E153" i="10"/>
  <c r="F153" i="10" s="1"/>
  <c r="E314" i="10"/>
  <c r="F314" i="10" s="1"/>
  <c r="E40" i="10"/>
  <c r="F40" i="10" s="1"/>
  <c r="E86" i="10"/>
  <c r="F86" i="10" s="1"/>
  <c r="E140" i="10"/>
  <c r="F140" i="10" s="1"/>
  <c r="E101" i="10"/>
  <c r="F101" i="10" s="1"/>
  <c r="E170" i="10"/>
  <c r="F170" i="10" s="1"/>
  <c r="E51" i="10"/>
  <c r="F51" i="10" s="1"/>
  <c r="E62" i="10"/>
  <c r="F62" i="10" s="1"/>
  <c r="E47" i="10"/>
  <c r="F47" i="10" s="1"/>
  <c r="E137" i="10"/>
  <c r="F137" i="10" s="1"/>
  <c r="E199" i="10"/>
  <c r="F199" i="10" s="1"/>
  <c r="E11" i="10"/>
  <c r="F11" i="10" s="1"/>
  <c r="E383" i="10"/>
  <c r="F383" i="10" s="1"/>
  <c r="E119" i="10"/>
  <c r="F119" i="10" s="1"/>
  <c r="E26" i="10"/>
  <c r="F26" i="10" s="1"/>
  <c r="E60" i="10"/>
  <c r="F60" i="10" s="1"/>
  <c r="E44" i="10"/>
  <c r="F44" i="10" s="1"/>
  <c r="E113" i="10"/>
  <c r="F113" i="10" s="1"/>
  <c r="E154" i="10"/>
  <c r="F154" i="10" s="1"/>
  <c r="E81" i="10"/>
  <c r="F81" i="10" s="1"/>
  <c r="E3" i="10"/>
  <c r="F3" i="10" s="1"/>
  <c r="E263" i="10"/>
  <c r="F263" i="10" s="1"/>
  <c r="E248" i="10"/>
  <c r="F248" i="10" s="1"/>
  <c r="E96" i="10"/>
  <c r="F96" i="10" s="1"/>
  <c r="E17" i="10"/>
  <c r="F17" i="10" s="1"/>
  <c r="E139" i="10"/>
  <c r="F139" i="10" s="1"/>
  <c r="E167" i="10"/>
  <c r="F167" i="10" s="1"/>
  <c r="E18" i="10"/>
  <c r="F18" i="10" s="1"/>
  <c r="E99" i="10"/>
  <c r="F99" i="10" s="1"/>
  <c r="E2" i="10"/>
  <c r="F2" i="10" s="1"/>
  <c r="E202" i="10"/>
  <c r="F202" i="10" s="1"/>
  <c r="E27" i="10"/>
  <c r="F27" i="10" s="1"/>
  <c r="E89" i="10"/>
  <c r="F89" i="10" s="1"/>
  <c r="E201" i="10"/>
  <c r="F201" i="10" s="1"/>
  <c r="E78" i="10"/>
  <c r="F78" i="10" s="1"/>
  <c r="E83" i="10"/>
  <c r="F83" i="10" s="1"/>
  <c r="E57" i="10"/>
  <c r="F57" i="10" s="1"/>
  <c r="E91" i="10"/>
  <c r="F91" i="10" s="1"/>
  <c r="E98" i="10"/>
  <c r="F98" i="10" s="1"/>
  <c r="E256" i="10"/>
  <c r="F256" i="10" s="1"/>
  <c r="E228" i="10"/>
  <c r="F228" i="10" s="1"/>
  <c r="E21" i="10"/>
  <c r="F21" i="10" s="1"/>
  <c r="E43" i="10"/>
  <c r="F43" i="10" s="1"/>
  <c r="E74" i="10"/>
  <c r="F74" i="10" s="1"/>
  <c r="E141" i="10"/>
  <c r="F141" i="10" s="1"/>
  <c r="E186" i="10"/>
  <c r="F186" i="10" s="1"/>
  <c r="E210" i="10"/>
  <c r="F210" i="10" s="1"/>
  <c r="E206" i="10"/>
  <c r="F206" i="10" s="1"/>
  <c r="E162" i="10"/>
  <c r="F162" i="10" s="1"/>
  <c r="E354" i="10"/>
  <c r="F354" i="10" s="1"/>
  <c r="E67" i="10"/>
  <c r="F67" i="10" s="1"/>
  <c r="E264" i="10"/>
  <c r="F264" i="10" s="1"/>
  <c r="E12" i="10"/>
  <c r="F12" i="10" s="1"/>
  <c r="E213" i="10"/>
  <c r="F213" i="10" s="1"/>
  <c r="E37" i="10"/>
  <c r="F37" i="10" s="1"/>
  <c r="E127" i="10"/>
  <c r="F127" i="10" s="1"/>
  <c r="E126" i="10"/>
  <c r="F126" i="10" s="1"/>
  <c r="E242" i="10"/>
  <c r="F242" i="10" s="1"/>
  <c r="E238" i="10"/>
  <c r="F238" i="10" s="1"/>
  <c r="E259" i="10"/>
  <c r="F259" i="10" s="1"/>
  <c r="E68" i="10"/>
  <c r="F68" i="10" s="1"/>
  <c r="E237" i="10"/>
  <c r="F237" i="10" s="1"/>
  <c r="E69" i="10"/>
  <c r="F69" i="10" s="1"/>
  <c r="E9" i="10"/>
  <c r="F9" i="10" s="1"/>
  <c r="E32" i="10"/>
  <c r="F32" i="10" s="1"/>
  <c r="B2" i="10"/>
  <c r="R212" i="10" l="1"/>
  <c r="U212" i="10" s="1"/>
  <c r="H212" i="10"/>
  <c r="K212" i="10" s="1"/>
  <c r="M212" i="10"/>
  <c r="P212" i="10" s="1"/>
  <c r="H194" i="10"/>
  <c r="K194" i="10" s="1"/>
  <c r="R194" i="10"/>
  <c r="U194" i="10" s="1"/>
  <c r="M194" i="10"/>
  <c r="P194" i="10" s="1"/>
  <c r="R631" i="10"/>
  <c r="U631" i="10" s="1"/>
  <c r="M631" i="10"/>
  <c r="P631" i="10" s="1"/>
  <c r="H631" i="10"/>
  <c r="K631" i="10" s="1"/>
  <c r="E640" i="10"/>
  <c r="F640" i="10" s="1"/>
  <c r="H522" i="10"/>
  <c r="K522" i="10" s="1"/>
  <c r="R522" i="10"/>
  <c r="U522" i="10" s="1"/>
  <c r="M522" i="10"/>
  <c r="P522" i="10" s="1"/>
  <c r="R561" i="10"/>
  <c r="U561" i="10" s="1"/>
  <c r="M561" i="10"/>
  <c r="P561" i="10" s="1"/>
  <c r="H561" i="10"/>
  <c r="K561" i="10" s="1"/>
  <c r="H482" i="10"/>
  <c r="K482" i="10" s="1"/>
  <c r="M482" i="10"/>
  <c r="P482" i="10" s="1"/>
  <c r="R482" i="10"/>
  <c r="U482" i="10" s="1"/>
  <c r="R96" i="10"/>
  <c r="U96" i="10" s="1"/>
  <c r="M96" i="10"/>
  <c r="P96" i="10" s="1"/>
  <c r="H96" i="10"/>
  <c r="K96" i="10" s="1"/>
  <c r="M565" i="10"/>
  <c r="P565" i="10" s="1"/>
  <c r="H565" i="10"/>
  <c r="K565" i="10" s="1"/>
  <c r="R565" i="10"/>
  <c r="U565" i="10" s="1"/>
  <c r="H661" i="10"/>
  <c r="K661" i="10" s="1"/>
  <c r="R661" i="10"/>
  <c r="U661" i="10" s="1"/>
  <c r="M661" i="10"/>
  <c r="P661" i="10" s="1"/>
  <c r="H335" i="10"/>
  <c r="K335" i="10" s="1"/>
  <c r="R335" i="10"/>
  <c r="U335" i="10" s="1"/>
  <c r="M335" i="10"/>
  <c r="P335" i="10" s="1"/>
  <c r="R616" i="10"/>
  <c r="U616" i="10" s="1"/>
  <c r="H616" i="10"/>
  <c r="K616" i="10" s="1"/>
  <c r="M616" i="10"/>
  <c r="P616" i="10" s="1"/>
  <c r="M197" i="10"/>
  <c r="P197" i="10" s="1"/>
  <c r="R197" i="10"/>
  <c r="U197" i="10" s="1"/>
  <c r="H197" i="10"/>
  <c r="K197" i="10" s="1"/>
  <c r="H8" i="10"/>
  <c r="K8" i="10" s="1"/>
  <c r="M8" i="10"/>
  <c r="P8" i="10" s="1"/>
  <c r="R8" i="10"/>
  <c r="U8" i="10" s="1"/>
  <c r="R5" i="10"/>
  <c r="U5" i="10" s="1"/>
  <c r="H5" i="10"/>
  <c r="K5" i="10" s="1"/>
  <c r="M5" i="10"/>
  <c r="P5" i="10" s="1"/>
  <c r="R523" i="10"/>
  <c r="U523" i="10" s="1"/>
  <c r="M523" i="10"/>
  <c r="P523" i="10" s="1"/>
  <c r="H523" i="10"/>
  <c r="K523" i="10" s="1"/>
  <c r="H6" i="10"/>
  <c r="K6" i="10" s="1"/>
  <c r="M6" i="10"/>
  <c r="P6" i="10" s="1"/>
  <c r="R6" i="10"/>
  <c r="U6" i="10" s="1"/>
  <c r="R453" i="10"/>
  <c r="U453" i="10" s="1"/>
  <c r="M453" i="10"/>
  <c r="P453" i="10" s="1"/>
  <c r="H453" i="10"/>
  <c r="K453" i="10" s="1"/>
  <c r="R452" i="10"/>
  <c r="U452" i="10" s="1"/>
  <c r="H452" i="10"/>
  <c r="K452" i="10" s="1"/>
  <c r="M452" i="10"/>
  <c r="P452" i="10" s="1"/>
  <c r="H361" i="10"/>
  <c r="K361" i="10" s="1"/>
  <c r="M361" i="10"/>
  <c r="P361" i="10" s="1"/>
  <c r="R361" i="10"/>
  <c r="U361" i="10" s="1"/>
  <c r="H136" i="10"/>
  <c r="K136" i="10" s="1"/>
  <c r="M136" i="10"/>
  <c r="P136" i="10" s="1"/>
  <c r="R136" i="10"/>
  <c r="U136" i="10" s="1"/>
  <c r="H157" i="10"/>
  <c r="K157" i="10" s="1"/>
  <c r="M157" i="10"/>
  <c r="P157" i="10" s="1"/>
  <c r="R157" i="10"/>
  <c r="U157" i="10" s="1"/>
  <c r="M35" i="10"/>
  <c r="P35" i="10" s="1"/>
  <c r="R35" i="10"/>
  <c r="U35" i="10" s="1"/>
  <c r="H35" i="10"/>
  <c r="K35" i="10" s="1"/>
  <c r="R183" i="10"/>
  <c r="U183" i="10" s="1"/>
  <c r="M183" i="10"/>
  <c r="P183" i="10" s="1"/>
  <c r="H183" i="10"/>
  <c r="K183" i="10" s="1"/>
  <c r="R310" i="10"/>
  <c r="U310" i="10" s="1"/>
  <c r="H310" i="10"/>
  <c r="K310" i="10" s="1"/>
  <c r="M310" i="10"/>
  <c r="P310" i="10" s="1"/>
  <c r="H269" i="10"/>
  <c r="K269" i="10" s="1"/>
  <c r="M269" i="10"/>
  <c r="P269" i="10" s="1"/>
  <c r="R269" i="10"/>
  <c r="U269" i="10" s="1"/>
  <c r="R398" i="10"/>
  <c r="U398" i="10" s="1"/>
  <c r="M398" i="10"/>
  <c r="P398" i="10" s="1"/>
  <c r="H398" i="10"/>
  <c r="K398" i="10" s="1"/>
  <c r="H471" i="10"/>
  <c r="K471" i="10" s="1"/>
  <c r="R471" i="10"/>
  <c r="U471" i="10" s="1"/>
  <c r="M471" i="10"/>
  <c r="P471" i="10" s="1"/>
  <c r="M193" i="10"/>
  <c r="P193" i="10" s="1"/>
  <c r="H193" i="10"/>
  <c r="K193" i="10" s="1"/>
  <c r="R193" i="10"/>
  <c r="U193" i="10" s="1"/>
  <c r="R614" i="10"/>
  <c r="U614" i="10" s="1"/>
  <c r="M614" i="10"/>
  <c r="P614" i="10" s="1"/>
  <c r="H614" i="10"/>
  <c r="K614" i="10" s="1"/>
  <c r="H604" i="10"/>
  <c r="K604" i="10" s="1"/>
  <c r="M604" i="10"/>
  <c r="P604" i="10" s="1"/>
  <c r="R604" i="10"/>
  <c r="U604" i="10" s="1"/>
  <c r="M7" i="10"/>
  <c r="P7" i="10" s="1"/>
  <c r="H7" i="10"/>
  <c r="K7" i="10" s="1"/>
  <c r="R7" i="10"/>
  <c r="U7" i="10" s="1"/>
  <c r="H495" i="10"/>
  <c r="K495" i="10" s="1"/>
  <c r="M495" i="10"/>
  <c r="P495" i="10" s="1"/>
  <c r="R495" i="10"/>
  <c r="U495" i="10" s="1"/>
  <c r="H464" i="10"/>
  <c r="K464" i="10" s="1"/>
  <c r="M464" i="10"/>
  <c r="P464" i="10" s="1"/>
  <c r="R464" i="10"/>
  <c r="U464" i="10" s="1"/>
  <c r="M162" i="10"/>
  <c r="P162" i="10" s="1"/>
  <c r="R162" i="10"/>
  <c r="U162" i="10" s="1"/>
  <c r="H162" i="10"/>
  <c r="K162" i="10" s="1"/>
  <c r="R461" i="10"/>
  <c r="U461" i="10" s="1"/>
  <c r="H461" i="10"/>
  <c r="K461" i="10" s="1"/>
  <c r="M461" i="10"/>
  <c r="P461" i="10" s="1"/>
  <c r="R593" i="10"/>
  <c r="U593" i="10" s="1"/>
  <c r="H593" i="10"/>
  <c r="K593" i="10" s="1"/>
  <c r="M593" i="10"/>
  <c r="P593" i="10" s="1"/>
  <c r="R635" i="10"/>
  <c r="U635" i="10" s="1"/>
  <c r="M635" i="10"/>
  <c r="P635" i="10" s="1"/>
  <c r="H635" i="10"/>
  <c r="K635" i="10" s="1"/>
  <c r="M52" i="10"/>
  <c r="P52" i="10" s="1"/>
  <c r="R52" i="10"/>
  <c r="U52" i="10" s="1"/>
  <c r="H52" i="10"/>
  <c r="K52" i="10" s="1"/>
  <c r="M506" i="10"/>
  <c r="P506" i="10" s="1"/>
  <c r="H506" i="10"/>
  <c r="K506" i="10" s="1"/>
  <c r="R506" i="10"/>
  <c r="U506" i="10" s="1"/>
  <c r="H102" i="10"/>
  <c r="K102" i="10" s="1"/>
  <c r="R102" i="10"/>
  <c r="U102" i="10" s="1"/>
  <c r="M102" i="10"/>
  <c r="P102" i="10" s="1"/>
  <c r="M58" i="10"/>
  <c r="P58" i="10" s="1"/>
  <c r="R58" i="10"/>
  <c r="U58" i="10" s="1"/>
  <c r="H58" i="10"/>
  <c r="K58" i="10" s="1"/>
  <c r="H707" i="10"/>
  <c r="K707" i="10" s="1"/>
  <c r="R707" i="10"/>
  <c r="U707" i="10" s="1"/>
  <c r="M707" i="10"/>
  <c r="P707" i="10" s="1"/>
  <c r="R338" i="10"/>
  <c r="U338" i="10" s="1"/>
  <c r="M338" i="10"/>
  <c r="P338" i="10" s="1"/>
  <c r="H338" i="10"/>
  <c r="K338" i="10" s="1"/>
  <c r="H615" i="10"/>
  <c r="K615" i="10" s="1"/>
  <c r="M615" i="10"/>
  <c r="P615" i="10" s="1"/>
  <c r="R615" i="10"/>
  <c r="U615" i="10" s="1"/>
  <c r="M678" i="10"/>
  <c r="P678" i="10" s="1"/>
  <c r="R678" i="10"/>
  <c r="U678" i="10" s="1"/>
  <c r="H678" i="10"/>
  <c r="K678" i="10" s="1"/>
  <c r="H491" i="10"/>
  <c r="K491" i="10" s="1"/>
  <c r="M491" i="10"/>
  <c r="P491" i="10" s="1"/>
  <c r="R491" i="10"/>
  <c r="U491" i="10" s="1"/>
  <c r="H119" i="10"/>
  <c r="K119" i="10" s="1"/>
  <c r="M119" i="10"/>
  <c r="P119" i="10" s="1"/>
  <c r="R119" i="10"/>
  <c r="U119" i="10" s="1"/>
  <c r="H598" i="10"/>
  <c r="K598" i="10" s="1"/>
  <c r="M598" i="10"/>
  <c r="P598" i="10" s="1"/>
  <c r="R598" i="10"/>
  <c r="U598" i="10" s="1"/>
  <c r="R146" i="10"/>
  <c r="U146" i="10" s="1"/>
  <c r="H146" i="10"/>
  <c r="K146" i="10" s="1"/>
  <c r="M146" i="10"/>
  <c r="P146" i="10" s="1"/>
  <c r="R140" i="10"/>
  <c r="U140" i="10" s="1"/>
  <c r="H140" i="10"/>
  <c r="K140" i="10" s="1"/>
  <c r="M140" i="10"/>
  <c r="P140" i="10" s="1"/>
  <c r="H736" i="10"/>
  <c r="K736" i="10" s="1"/>
  <c r="R736" i="10"/>
  <c r="U736" i="10" s="1"/>
  <c r="M736" i="10"/>
  <c r="P736" i="10" s="1"/>
  <c r="M309" i="10"/>
  <c r="P309" i="10" s="1"/>
  <c r="H309" i="10"/>
  <c r="K309" i="10" s="1"/>
  <c r="R309" i="10"/>
  <c r="U309" i="10" s="1"/>
  <c r="H287" i="10"/>
  <c r="K287" i="10" s="1"/>
  <c r="M287" i="10"/>
  <c r="P287" i="10" s="1"/>
  <c r="R287" i="10"/>
  <c r="U287" i="10" s="1"/>
  <c r="M454" i="10"/>
  <c r="P454" i="10" s="1"/>
  <c r="R454" i="10"/>
  <c r="U454" i="10" s="1"/>
  <c r="H454" i="10"/>
  <c r="K454" i="10" s="1"/>
  <c r="M458" i="10"/>
  <c r="P458" i="10" s="1"/>
  <c r="H458" i="10"/>
  <c r="K458" i="10" s="1"/>
  <c r="R458" i="10"/>
  <c r="U458" i="10" s="1"/>
  <c r="M258" i="10"/>
  <c r="P258" i="10" s="1"/>
  <c r="R258" i="10"/>
  <c r="U258" i="10" s="1"/>
  <c r="H258" i="10"/>
  <c r="K258" i="10" s="1"/>
  <c r="R387" i="10"/>
  <c r="U387" i="10" s="1"/>
  <c r="H387" i="10"/>
  <c r="K387" i="10" s="1"/>
  <c r="M387" i="10"/>
  <c r="P387" i="10" s="1"/>
  <c r="H708" i="10"/>
  <c r="K708" i="10" s="1"/>
  <c r="R708" i="10"/>
  <c r="U708" i="10" s="1"/>
  <c r="M708" i="10"/>
  <c r="P708" i="10" s="1"/>
  <c r="E699" i="10"/>
  <c r="F699" i="10" s="1"/>
  <c r="M115" i="10"/>
  <c r="P115" i="10" s="1"/>
  <c r="R115" i="10"/>
  <c r="U115" i="10" s="1"/>
  <c r="H115" i="10"/>
  <c r="K115" i="10" s="1"/>
  <c r="R130" i="10"/>
  <c r="U130" i="10" s="1"/>
  <c r="M130" i="10"/>
  <c r="P130" i="10" s="1"/>
  <c r="H130" i="10"/>
  <c r="K130" i="10" s="1"/>
  <c r="M726" i="10"/>
  <c r="P726" i="10" s="1"/>
  <c r="H726" i="10"/>
  <c r="K726" i="10" s="1"/>
  <c r="R726" i="10"/>
  <c r="U726" i="10" s="1"/>
  <c r="H168" i="10"/>
  <c r="K168" i="10" s="1"/>
  <c r="M168" i="10"/>
  <c r="P168" i="10" s="1"/>
  <c r="R168" i="10"/>
  <c r="U168" i="10" s="1"/>
  <c r="H306" i="10"/>
  <c r="K306" i="10" s="1"/>
  <c r="M306" i="10"/>
  <c r="P306" i="10" s="1"/>
  <c r="R306" i="10"/>
  <c r="U306" i="10" s="1"/>
  <c r="R742" i="10"/>
  <c r="U742" i="10" s="1"/>
  <c r="H742" i="10"/>
  <c r="K742" i="10" s="1"/>
  <c r="M742" i="10"/>
  <c r="P742" i="10" s="1"/>
  <c r="H268" i="10"/>
  <c r="K268" i="10" s="1"/>
  <c r="R268" i="10"/>
  <c r="U268" i="10" s="1"/>
  <c r="M268" i="10"/>
  <c r="P268" i="10" s="1"/>
  <c r="M331" i="10"/>
  <c r="P331" i="10" s="1"/>
  <c r="R331" i="10"/>
  <c r="U331" i="10" s="1"/>
  <c r="H331" i="10"/>
  <c r="K331" i="10" s="1"/>
  <c r="M758" i="10"/>
  <c r="P758" i="10" s="1"/>
  <c r="R758" i="10"/>
  <c r="U758" i="10" s="1"/>
  <c r="H758" i="10"/>
  <c r="K758" i="10" s="1"/>
  <c r="R55" i="10"/>
  <c r="U55" i="10" s="1"/>
  <c r="M55" i="10"/>
  <c r="P55" i="10" s="1"/>
  <c r="H55" i="10"/>
  <c r="K55" i="10" s="1"/>
  <c r="H92" i="10"/>
  <c r="K92" i="10" s="1"/>
  <c r="M92" i="10"/>
  <c r="P92" i="10" s="1"/>
  <c r="R92" i="10"/>
  <c r="U92" i="10" s="1"/>
  <c r="R79" i="10"/>
  <c r="U79" i="10" s="1"/>
  <c r="M79" i="10"/>
  <c r="P79" i="10" s="1"/>
  <c r="H79" i="10"/>
  <c r="K79" i="10" s="1"/>
  <c r="R360" i="10"/>
  <c r="U360" i="10" s="1"/>
  <c r="M360" i="10"/>
  <c r="P360" i="10" s="1"/>
  <c r="H360" i="10"/>
  <c r="K360" i="10" s="1"/>
  <c r="H308" i="10"/>
  <c r="K308" i="10" s="1"/>
  <c r="M308" i="10"/>
  <c r="P308" i="10" s="1"/>
  <c r="R308" i="10"/>
  <c r="U308" i="10" s="1"/>
  <c r="H277" i="10"/>
  <c r="K277" i="10" s="1"/>
  <c r="R277" i="10"/>
  <c r="U277" i="10" s="1"/>
  <c r="M277" i="10"/>
  <c r="P277" i="10" s="1"/>
  <c r="M579" i="10"/>
  <c r="P579" i="10" s="1"/>
  <c r="H579" i="10"/>
  <c r="K579" i="10" s="1"/>
  <c r="R579" i="10"/>
  <c r="U579" i="10" s="1"/>
  <c r="H560" i="10"/>
  <c r="K560" i="10" s="1"/>
  <c r="M560" i="10"/>
  <c r="P560" i="10" s="1"/>
  <c r="R560" i="10"/>
  <c r="U560" i="10" s="1"/>
  <c r="H9" i="10"/>
  <c r="K9" i="10" s="1"/>
  <c r="R9" i="10"/>
  <c r="U9" i="10" s="1"/>
  <c r="M9" i="10"/>
  <c r="P9" i="10" s="1"/>
  <c r="M93" i="10"/>
  <c r="P93" i="10" s="1"/>
  <c r="H93" i="10"/>
  <c r="K93" i="10" s="1"/>
  <c r="R93" i="10"/>
  <c r="U93" i="10" s="1"/>
  <c r="R440" i="10"/>
  <c r="U440" i="10" s="1"/>
  <c r="M440" i="10"/>
  <c r="P440" i="10" s="1"/>
  <c r="H440" i="10"/>
  <c r="K440" i="10" s="1"/>
  <c r="H596" i="10"/>
  <c r="K596" i="10" s="1"/>
  <c r="M596" i="10"/>
  <c r="P596" i="10" s="1"/>
  <c r="R596" i="10"/>
  <c r="U596" i="10" s="1"/>
  <c r="H54" i="10"/>
  <c r="K54" i="10" s="1"/>
  <c r="R54" i="10"/>
  <c r="U54" i="10" s="1"/>
  <c r="M54" i="10"/>
  <c r="P54" i="10" s="1"/>
  <c r="H228" i="10"/>
  <c r="K228" i="10" s="1"/>
  <c r="R228" i="10"/>
  <c r="U228" i="10" s="1"/>
  <c r="M228" i="10"/>
  <c r="P228" i="10" s="1"/>
  <c r="H145" i="10"/>
  <c r="K145" i="10" s="1"/>
  <c r="M145" i="10"/>
  <c r="P145" i="10" s="1"/>
  <c r="R145" i="10"/>
  <c r="U145" i="10" s="1"/>
  <c r="H163" i="10"/>
  <c r="K163" i="10" s="1"/>
  <c r="M163" i="10"/>
  <c r="P163" i="10" s="1"/>
  <c r="R163" i="10"/>
  <c r="U163" i="10" s="1"/>
  <c r="R99" i="10"/>
  <c r="U99" i="10" s="1"/>
  <c r="H99" i="10"/>
  <c r="K99" i="10" s="1"/>
  <c r="M99" i="10"/>
  <c r="P99" i="10" s="1"/>
  <c r="M597" i="10"/>
  <c r="P597" i="10" s="1"/>
  <c r="H597" i="10"/>
  <c r="K597" i="10" s="1"/>
  <c r="R597" i="10"/>
  <c r="U597" i="10" s="1"/>
  <c r="M535" i="10"/>
  <c r="P535" i="10" s="1"/>
  <c r="H535" i="10"/>
  <c r="K535" i="10" s="1"/>
  <c r="R535" i="10"/>
  <c r="U535" i="10" s="1"/>
  <c r="H330" i="10"/>
  <c r="K330" i="10" s="1"/>
  <c r="R330" i="10"/>
  <c r="U330" i="10" s="1"/>
  <c r="M330" i="10"/>
  <c r="P330" i="10" s="1"/>
  <c r="H659" i="10"/>
  <c r="K659" i="10" s="1"/>
  <c r="R659" i="10"/>
  <c r="U659" i="10" s="1"/>
  <c r="M659" i="10"/>
  <c r="P659" i="10" s="1"/>
  <c r="H196" i="10"/>
  <c r="K196" i="10" s="1"/>
  <c r="R196" i="10"/>
  <c r="U196" i="10" s="1"/>
  <c r="M196" i="10"/>
  <c r="P196" i="10" s="1"/>
  <c r="R255" i="10"/>
  <c r="U255" i="10" s="1"/>
  <c r="M255" i="10"/>
  <c r="P255" i="10" s="1"/>
  <c r="H255" i="10"/>
  <c r="K255" i="10" s="1"/>
  <c r="H675" i="10"/>
  <c r="K675" i="10" s="1"/>
  <c r="R675" i="10"/>
  <c r="U675" i="10" s="1"/>
  <c r="M675" i="10"/>
  <c r="P675" i="10" s="1"/>
  <c r="M213" i="10"/>
  <c r="P213" i="10" s="1"/>
  <c r="H213" i="10"/>
  <c r="K213" i="10" s="1"/>
  <c r="R213" i="10"/>
  <c r="U213" i="10" s="1"/>
  <c r="M230" i="10"/>
  <c r="P230" i="10" s="1"/>
  <c r="H230" i="10"/>
  <c r="K230" i="10" s="1"/>
  <c r="R230" i="10"/>
  <c r="U230" i="10" s="1"/>
  <c r="H691" i="10"/>
  <c r="K691" i="10" s="1"/>
  <c r="R691" i="10"/>
  <c r="U691" i="10" s="1"/>
  <c r="M691" i="10"/>
  <c r="P691" i="10" s="1"/>
  <c r="M533" i="10"/>
  <c r="P533" i="10" s="1"/>
  <c r="R533" i="10"/>
  <c r="U533" i="10" s="1"/>
  <c r="H533" i="10"/>
  <c r="K533" i="10" s="1"/>
  <c r="H520" i="10"/>
  <c r="K520" i="10" s="1"/>
  <c r="R520" i="10"/>
  <c r="U520" i="10" s="1"/>
  <c r="M520" i="10"/>
  <c r="P520" i="10" s="1"/>
  <c r="H676" i="10"/>
  <c r="K676" i="10" s="1"/>
  <c r="R676" i="10"/>
  <c r="U676" i="10" s="1"/>
  <c r="M676" i="10"/>
  <c r="P676" i="10" s="1"/>
  <c r="H243" i="10"/>
  <c r="K243" i="10" s="1"/>
  <c r="R243" i="10"/>
  <c r="U243" i="10" s="1"/>
  <c r="M243" i="10"/>
  <c r="P243" i="10" s="1"/>
  <c r="R18" i="10"/>
  <c r="U18" i="10" s="1"/>
  <c r="M18" i="10"/>
  <c r="P18" i="10" s="1"/>
  <c r="H18" i="10"/>
  <c r="K18" i="10" s="1"/>
  <c r="M211" i="10"/>
  <c r="P211" i="10" s="1"/>
  <c r="H211" i="10"/>
  <c r="K211" i="10" s="1"/>
  <c r="R211" i="10"/>
  <c r="U211" i="10" s="1"/>
  <c r="M218" i="10"/>
  <c r="P218" i="10" s="1"/>
  <c r="H218" i="10"/>
  <c r="K218" i="10" s="1"/>
  <c r="R218" i="10"/>
  <c r="U218" i="10" s="1"/>
  <c r="R383" i="10"/>
  <c r="U383" i="10" s="1"/>
  <c r="H383" i="10"/>
  <c r="K383" i="10" s="1"/>
  <c r="M383" i="10"/>
  <c r="P383" i="10" s="1"/>
  <c r="H694" i="10"/>
  <c r="K694" i="10" s="1"/>
  <c r="R694" i="10"/>
  <c r="U694" i="10" s="1"/>
  <c r="M694" i="10"/>
  <c r="P694" i="10" s="1"/>
  <c r="M222" i="10"/>
  <c r="P222" i="10" s="1"/>
  <c r="H222" i="10"/>
  <c r="K222" i="10" s="1"/>
  <c r="R222" i="10"/>
  <c r="U222" i="10" s="1"/>
  <c r="M351" i="10"/>
  <c r="P351" i="10" s="1"/>
  <c r="R351" i="10"/>
  <c r="U351" i="10" s="1"/>
  <c r="H351" i="10"/>
  <c r="K351" i="10" s="1"/>
  <c r="R705" i="10"/>
  <c r="U705" i="10" s="1"/>
  <c r="H705" i="10"/>
  <c r="K705" i="10" s="1"/>
  <c r="M705" i="10"/>
  <c r="P705" i="10" s="1"/>
  <c r="R740" i="10"/>
  <c r="U740" i="10" s="1"/>
  <c r="M740" i="10"/>
  <c r="P740" i="10" s="1"/>
  <c r="H740" i="10"/>
  <c r="K740" i="10" s="1"/>
  <c r="M460" i="10"/>
  <c r="P460" i="10" s="1"/>
  <c r="H460" i="10"/>
  <c r="K460" i="10" s="1"/>
  <c r="R460" i="10"/>
  <c r="U460" i="10" s="1"/>
  <c r="H767" i="10"/>
  <c r="K767" i="10" s="1"/>
  <c r="R767" i="10"/>
  <c r="U767" i="10" s="1"/>
  <c r="M767" i="10"/>
  <c r="P767" i="10" s="1"/>
  <c r="R2" i="10"/>
  <c r="U2" i="10" s="1"/>
  <c r="H2" i="10"/>
  <c r="K2" i="10" s="1"/>
  <c r="M2" i="10"/>
  <c r="P2" i="10" s="1"/>
  <c r="H640" i="10"/>
  <c r="K640" i="10" s="1"/>
  <c r="M640" i="10"/>
  <c r="P640" i="10" s="1"/>
  <c r="R640" i="10"/>
  <c r="U640" i="10" s="1"/>
  <c r="M410" i="10"/>
  <c r="P410" i="10" s="1"/>
  <c r="R410" i="10"/>
  <c r="U410" i="10" s="1"/>
  <c r="H410" i="10"/>
  <c r="K410" i="10" s="1"/>
  <c r="H645" i="10"/>
  <c r="K645" i="10" s="1"/>
  <c r="R645" i="10"/>
  <c r="U645" i="10" s="1"/>
  <c r="M645" i="10"/>
  <c r="P645" i="10" s="1"/>
  <c r="H459" i="10"/>
  <c r="K459" i="10" s="1"/>
  <c r="M459" i="10"/>
  <c r="P459" i="10" s="1"/>
  <c r="R459" i="10"/>
  <c r="U459" i="10" s="1"/>
  <c r="R536" i="10"/>
  <c r="U536" i="10" s="1"/>
  <c r="H536" i="10"/>
  <c r="K536" i="10" s="1"/>
  <c r="M536" i="10"/>
  <c r="P536" i="10" s="1"/>
  <c r="M588" i="10"/>
  <c r="P588" i="10" s="1"/>
  <c r="R588" i="10"/>
  <c r="U588" i="10" s="1"/>
  <c r="H588" i="10"/>
  <c r="K588" i="10" s="1"/>
  <c r="M538" i="10"/>
  <c r="P538" i="10" s="1"/>
  <c r="H538" i="10"/>
  <c r="K538" i="10" s="1"/>
  <c r="R538" i="10"/>
  <c r="U538" i="10" s="1"/>
  <c r="R359" i="10"/>
  <c r="U359" i="10" s="1"/>
  <c r="H359" i="10"/>
  <c r="K359" i="10" s="1"/>
  <c r="M359" i="10"/>
  <c r="P359" i="10" s="1"/>
  <c r="R465" i="10"/>
  <c r="U465" i="10" s="1"/>
  <c r="H465" i="10"/>
  <c r="K465" i="10" s="1"/>
  <c r="M465" i="10"/>
  <c r="P465" i="10" s="1"/>
  <c r="M389" i="10"/>
  <c r="P389" i="10" s="1"/>
  <c r="R389" i="10"/>
  <c r="U389" i="10" s="1"/>
  <c r="H389" i="10"/>
  <c r="K389" i="10" s="1"/>
  <c r="H577" i="10"/>
  <c r="K577" i="10" s="1"/>
  <c r="R577" i="10"/>
  <c r="U577" i="10" s="1"/>
  <c r="M577" i="10"/>
  <c r="P577" i="10" s="1"/>
  <c r="R693" i="10"/>
  <c r="U693" i="10" s="1"/>
  <c r="H693" i="10"/>
  <c r="K693" i="10" s="1"/>
  <c r="M693" i="10"/>
  <c r="P693" i="10" s="1"/>
  <c r="M572" i="10"/>
  <c r="P572" i="10" s="1"/>
  <c r="R572" i="10"/>
  <c r="U572" i="10" s="1"/>
  <c r="H572" i="10"/>
  <c r="K572" i="10" s="1"/>
  <c r="R644" i="10"/>
  <c r="U644" i="10" s="1"/>
  <c r="H644" i="10"/>
  <c r="K644" i="10" s="1"/>
  <c r="M644" i="10"/>
  <c r="P644" i="10" s="1"/>
  <c r="H134" i="10"/>
  <c r="K134" i="10" s="1"/>
  <c r="R134" i="10"/>
  <c r="U134" i="10" s="1"/>
  <c r="M134" i="10"/>
  <c r="P134" i="10" s="1"/>
  <c r="M41" i="10"/>
  <c r="P41" i="10" s="1"/>
  <c r="H41" i="10"/>
  <c r="K41" i="10" s="1"/>
  <c r="R41" i="10"/>
  <c r="U41" i="10" s="1"/>
  <c r="H189" i="10"/>
  <c r="K189" i="10" s="1"/>
  <c r="M189" i="10"/>
  <c r="P189" i="10" s="1"/>
  <c r="R189" i="10"/>
  <c r="U189" i="10" s="1"/>
  <c r="R72" i="10"/>
  <c r="U72" i="10" s="1"/>
  <c r="H72" i="10"/>
  <c r="K72" i="10" s="1"/>
  <c r="M72" i="10"/>
  <c r="P72" i="10" s="1"/>
  <c r="H497" i="10"/>
  <c r="K497" i="10" s="1"/>
  <c r="R497" i="10"/>
  <c r="U497" i="10" s="1"/>
  <c r="M497" i="10"/>
  <c r="P497" i="10" s="1"/>
  <c r="H95" i="10"/>
  <c r="K95" i="10" s="1"/>
  <c r="R95" i="10"/>
  <c r="U95" i="10" s="1"/>
  <c r="M95" i="10"/>
  <c r="P95" i="10" s="1"/>
  <c r="H502" i="10"/>
  <c r="K502" i="10" s="1"/>
  <c r="R502" i="10"/>
  <c r="U502" i="10" s="1"/>
  <c r="M502" i="10"/>
  <c r="P502" i="10" s="1"/>
  <c r="M426" i="10"/>
  <c r="P426" i="10" s="1"/>
  <c r="H426" i="10"/>
  <c r="K426" i="10" s="1"/>
  <c r="R426" i="10"/>
  <c r="U426" i="10" s="1"/>
  <c r="M256" i="10"/>
  <c r="P256" i="10" s="1"/>
  <c r="R256" i="10"/>
  <c r="U256" i="10" s="1"/>
  <c r="H256" i="10"/>
  <c r="K256" i="10" s="1"/>
  <c r="R757" i="10"/>
  <c r="U757" i="10" s="1"/>
  <c r="M757" i="10"/>
  <c r="P757" i="10" s="1"/>
  <c r="H757" i="10"/>
  <c r="K757" i="10" s="1"/>
  <c r="H428" i="10"/>
  <c r="K428" i="10" s="1"/>
  <c r="R428" i="10"/>
  <c r="U428" i="10" s="1"/>
  <c r="M428" i="10"/>
  <c r="P428" i="10" s="1"/>
  <c r="H356" i="10"/>
  <c r="K356" i="10" s="1"/>
  <c r="M356" i="10"/>
  <c r="P356" i="10" s="1"/>
  <c r="R356" i="10"/>
  <c r="U356" i="10" s="1"/>
  <c r="H185" i="10"/>
  <c r="K185" i="10" s="1"/>
  <c r="M185" i="10"/>
  <c r="P185" i="10" s="1"/>
  <c r="R185" i="10"/>
  <c r="U185" i="10" s="1"/>
  <c r="H446" i="10"/>
  <c r="K446" i="10" s="1"/>
  <c r="R446" i="10"/>
  <c r="U446" i="10" s="1"/>
  <c r="M446" i="10"/>
  <c r="P446" i="10" s="1"/>
  <c r="R630" i="10"/>
  <c r="U630" i="10" s="1"/>
  <c r="M630" i="10"/>
  <c r="P630" i="10" s="1"/>
  <c r="H630" i="10"/>
  <c r="K630" i="10" s="1"/>
  <c r="M475" i="10"/>
  <c r="P475" i="10" s="1"/>
  <c r="R475" i="10"/>
  <c r="U475" i="10" s="1"/>
  <c r="H475" i="10"/>
  <c r="K475" i="10" s="1"/>
  <c r="R451" i="10"/>
  <c r="U451" i="10" s="1"/>
  <c r="H451" i="10"/>
  <c r="K451" i="10" s="1"/>
  <c r="M451" i="10"/>
  <c r="P451" i="10" s="1"/>
  <c r="H646" i="10"/>
  <c r="K646" i="10" s="1"/>
  <c r="R646" i="10"/>
  <c r="U646" i="10" s="1"/>
  <c r="M646" i="10"/>
  <c r="P646" i="10" s="1"/>
  <c r="H537" i="10"/>
  <c r="K537" i="10" s="1"/>
  <c r="R537" i="10"/>
  <c r="U537" i="10" s="1"/>
  <c r="M537" i="10"/>
  <c r="P537" i="10" s="1"/>
  <c r="R302" i="10"/>
  <c r="U302" i="10" s="1"/>
  <c r="M302" i="10"/>
  <c r="P302" i="10" s="1"/>
  <c r="H302" i="10"/>
  <c r="K302" i="10" s="1"/>
  <c r="H45" i="10"/>
  <c r="K45" i="10" s="1"/>
  <c r="R45" i="10"/>
  <c r="U45" i="10" s="1"/>
  <c r="M45" i="10"/>
  <c r="P45" i="10" s="1"/>
  <c r="M660" i="10"/>
  <c r="P660" i="10" s="1"/>
  <c r="R660" i="10"/>
  <c r="U660" i="10" s="1"/>
  <c r="H660" i="10"/>
  <c r="K660" i="10" s="1"/>
  <c r="H78" i="10"/>
  <c r="K78" i="10" s="1"/>
  <c r="M78" i="10"/>
  <c r="P78" i="10" s="1"/>
  <c r="R78" i="10"/>
  <c r="U78" i="10" s="1"/>
  <c r="M188" i="10"/>
  <c r="P188" i="10" s="1"/>
  <c r="R188" i="10"/>
  <c r="U188" i="10" s="1"/>
  <c r="H188" i="10"/>
  <c r="K188" i="10" s="1"/>
  <c r="R590" i="10"/>
  <c r="U590" i="10" s="1"/>
  <c r="H590" i="10"/>
  <c r="K590" i="10" s="1"/>
  <c r="M590" i="10"/>
  <c r="P590" i="10" s="1"/>
  <c r="M551" i="10"/>
  <c r="P551" i="10" s="1"/>
  <c r="H551" i="10"/>
  <c r="K551" i="10" s="1"/>
  <c r="R551" i="10"/>
  <c r="U551" i="10" s="1"/>
  <c r="R347" i="10"/>
  <c r="U347" i="10" s="1"/>
  <c r="H347" i="10"/>
  <c r="K347" i="10" s="1"/>
  <c r="M347" i="10"/>
  <c r="P347" i="10" s="1"/>
  <c r="M759" i="10"/>
  <c r="P759" i="10" s="1"/>
  <c r="R759" i="10"/>
  <c r="U759" i="10" s="1"/>
  <c r="H759" i="10"/>
  <c r="K759" i="10" s="1"/>
  <c r="M608" i="10"/>
  <c r="P608" i="10" s="1"/>
  <c r="R608" i="10"/>
  <c r="U608" i="10" s="1"/>
  <c r="H608" i="10"/>
  <c r="K608" i="10" s="1"/>
  <c r="R186" i="10"/>
  <c r="U186" i="10" s="1"/>
  <c r="M186" i="10"/>
  <c r="P186" i="10" s="1"/>
  <c r="H186" i="10"/>
  <c r="K186" i="10" s="1"/>
  <c r="H341" i="10"/>
  <c r="K341" i="10" s="1"/>
  <c r="R341" i="10"/>
  <c r="U341" i="10" s="1"/>
  <c r="M341" i="10"/>
  <c r="P341" i="10" s="1"/>
  <c r="H120" i="10"/>
  <c r="K120" i="10" s="1"/>
  <c r="R120" i="10"/>
  <c r="U120" i="10" s="1"/>
  <c r="M120" i="10"/>
  <c r="P120" i="10" s="1"/>
  <c r="H496" i="10"/>
  <c r="K496" i="10" s="1"/>
  <c r="M496" i="10"/>
  <c r="P496" i="10" s="1"/>
  <c r="R496" i="10"/>
  <c r="U496" i="10" s="1"/>
  <c r="H674" i="10"/>
  <c r="K674" i="10" s="1"/>
  <c r="M674" i="10"/>
  <c r="P674" i="10" s="1"/>
  <c r="R674" i="10"/>
  <c r="U674" i="10" s="1"/>
  <c r="H756" i="10"/>
  <c r="K756" i="10" s="1"/>
  <c r="M756" i="10"/>
  <c r="P756" i="10" s="1"/>
  <c r="R756" i="10"/>
  <c r="U756" i="10" s="1"/>
  <c r="R589" i="10"/>
  <c r="U589" i="10" s="1"/>
  <c r="H589" i="10"/>
  <c r="K589" i="10" s="1"/>
  <c r="M589" i="10"/>
  <c r="P589" i="10" s="1"/>
  <c r="R620" i="10"/>
  <c r="U620" i="10" s="1"/>
  <c r="M620" i="10"/>
  <c r="P620" i="10" s="1"/>
  <c r="H620" i="10"/>
  <c r="K620" i="10" s="1"/>
  <c r="E788" i="10"/>
  <c r="F788" i="10" s="1"/>
  <c r="R117" i="10"/>
  <c r="U117" i="10" s="1"/>
  <c r="M117" i="10"/>
  <c r="P117" i="10" s="1"/>
  <c r="H117" i="10"/>
  <c r="K117" i="10" s="1"/>
  <c r="M64" i="10"/>
  <c r="P64" i="10" s="1"/>
  <c r="H64" i="10"/>
  <c r="K64" i="10" s="1"/>
  <c r="R64" i="10"/>
  <c r="U64" i="10" s="1"/>
  <c r="R479" i="10"/>
  <c r="U479" i="10" s="1"/>
  <c r="H479" i="10"/>
  <c r="K479" i="10" s="1"/>
  <c r="M479" i="10"/>
  <c r="P479" i="10" s="1"/>
  <c r="R125" i="10"/>
  <c r="U125" i="10" s="1"/>
  <c r="H125" i="10"/>
  <c r="K125" i="10" s="1"/>
  <c r="M125" i="10"/>
  <c r="P125" i="10" s="1"/>
  <c r="M203" i="10"/>
  <c r="P203" i="10" s="1"/>
  <c r="H203" i="10"/>
  <c r="K203" i="10" s="1"/>
  <c r="R203" i="10"/>
  <c r="U203" i="10" s="1"/>
  <c r="H512" i="10"/>
  <c r="K512" i="10" s="1"/>
  <c r="R512" i="10"/>
  <c r="U512" i="10" s="1"/>
  <c r="M512" i="10"/>
  <c r="P512" i="10" s="1"/>
  <c r="M238" i="10"/>
  <c r="P238" i="10" s="1"/>
  <c r="R238" i="10"/>
  <c r="U238" i="10" s="1"/>
  <c r="H238" i="10"/>
  <c r="K238" i="10" s="1"/>
  <c r="H684" i="10"/>
  <c r="K684" i="10" s="1"/>
  <c r="M684" i="10"/>
  <c r="P684" i="10" s="1"/>
  <c r="R684" i="10"/>
  <c r="U684" i="10" s="1"/>
  <c r="H664" i="10"/>
  <c r="K664" i="10" s="1"/>
  <c r="M664" i="10"/>
  <c r="P664" i="10" s="1"/>
  <c r="R664" i="10"/>
  <c r="U664" i="10" s="1"/>
  <c r="H278" i="10"/>
  <c r="K278" i="10" s="1"/>
  <c r="R278" i="10"/>
  <c r="U278" i="10" s="1"/>
  <c r="M278" i="10"/>
  <c r="P278" i="10" s="1"/>
  <c r="R174" i="10"/>
  <c r="U174" i="10" s="1"/>
  <c r="M174" i="10"/>
  <c r="P174" i="10" s="1"/>
  <c r="H174" i="10"/>
  <c r="K174" i="10" s="1"/>
  <c r="H141" i="10"/>
  <c r="K141" i="10" s="1"/>
  <c r="M141" i="10"/>
  <c r="P141" i="10" s="1"/>
  <c r="R141" i="10"/>
  <c r="U141" i="10" s="1"/>
  <c r="M261" i="10"/>
  <c r="P261" i="10" s="1"/>
  <c r="H261" i="10"/>
  <c r="K261" i="10" s="1"/>
  <c r="R261" i="10"/>
  <c r="U261" i="10" s="1"/>
  <c r="H305" i="10"/>
  <c r="K305" i="10" s="1"/>
  <c r="M305" i="10"/>
  <c r="P305" i="10" s="1"/>
  <c r="R305" i="10"/>
  <c r="U305" i="10" s="1"/>
  <c r="H754" i="10"/>
  <c r="K754" i="10" s="1"/>
  <c r="M754" i="10"/>
  <c r="P754" i="10" s="1"/>
  <c r="R754" i="10"/>
  <c r="U754" i="10" s="1"/>
  <c r="R637" i="10"/>
  <c r="U637" i="10" s="1"/>
  <c r="H637" i="10"/>
  <c r="K637" i="10" s="1"/>
  <c r="M637" i="10"/>
  <c r="P637" i="10" s="1"/>
  <c r="R123" i="10"/>
  <c r="U123" i="10" s="1"/>
  <c r="H123" i="10"/>
  <c r="K123" i="10" s="1"/>
  <c r="M123" i="10"/>
  <c r="P123" i="10" s="1"/>
  <c r="M770" i="10"/>
  <c r="P770" i="10" s="1"/>
  <c r="R770" i="10"/>
  <c r="U770" i="10" s="1"/>
  <c r="H770" i="10"/>
  <c r="K770" i="10" s="1"/>
  <c r="M355" i="10"/>
  <c r="P355" i="10" s="1"/>
  <c r="R355" i="10"/>
  <c r="U355" i="10" s="1"/>
  <c r="H355" i="10"/>
  <c r="K355" i="10" s="1"/>
  <c r="R539" i="10"/>
  <c r="U539" i="10" s="1"/>
  <c r="H539" i="10"/>
  <c r="K539" i="10" s="1"/>
  <c r="M539" i="10"/>
  <c r="P539" i="10" s="1"/>
  <c r="R741" i="10"/>
  <c r="U741" i="10" s="1"/>
  <c r="M741" i="10"/>
  <c r="P741" i="10" s="1"/>
  <c r="H741" i="10"/>
  <c r="K741" i="10" s="1"/>
  <c r="H150" i="10"/>
  <c r="K150" i="10" s="1"/>
  <c r="R150" i="10"/>
  <c r="U150" i="10" s="1"/>
  <c r="M150" i="10"/>
  <c r="P150" i="10" s="1"/>
  <c r="M284" i="10"/>
  <c r="P284" i="10" s="1"/>
  <c r="R284" i="10"/>
  <c r="U284" i="10" s="1"/>
  <c r="H284" i="10"/>
  <c r="K284" i="10" s="1"/>
  <c r="M432" i="10"/>
  <c r="P432" i="10" s="1"/>
  <c r="H432" i="10"/>
  <c r="K432" i="10" s="1"/>
  <c r="R432" i="10"/>
  <c r="U432" i="10" s="1"/>
  <c r="H63" i="10"/>
  <c r="K63" i="10" s="1"/>
  <c r="R63" i="10"/>
  <c r="U63" i="10" s="1"/>
  <c r="M63" i="10"/>
  <c r="P63" i="10" s="1"/>
  <c r="H106" i="10"/>
  <c r="K106" i="10" s="1"/>
  <c r="M106" i="10"/>
  <c r="P106" i="10" s="1"/>
  <c r="R106" i="10"/>
  <c r="U106" i="10" s="1"/>
  <c r="H773" i="10"/>
  <c r="K773" i="10" s="1"/>
  <c r="R773" i="10"/>
  <c r="U773" i="10" s="1"/>
  <c r="M773" i="10"/>
  <c r="P773" i="10" s="1"/>
  <c r="M144" i="10"/>
  <c r="P144" i="10" s="1"/>
  <c r="H144" i="10"/>
  <c r="K144" i="10" s="1"/>
  <c r="R144" i="10"/>
  <c r="U144" i="10" s="1"/>
  <c r="M133" i="10"/>
  <c r="P133" i="10" s="1"/>
  <c r="H133" i="10"/>
  <c r="K133" i="10" s="1"/>
  <c r="R133" i="10"/>
  <c r="U133" i="10" s="1"/>
  <c r="M342" i="10"/>
  <c r="P342" i="10" s="1"/>
  <c r="H342" i="10"/>
  <c r="K342" i="10" s="1"/>
  <c r="R342" i="10"/>
  <c r="U342" i="10" s="1"/>
  <c r="M276" i="10"/>
  <c r="P276" i="10" s="1"/>
  <c r="H276" i="10"/>
  <c r="K276" i="10" s="1"/>
  <c r="R276" i="10"/>
  <c r="U276" i="10" s="1"/>
  <c r="R40" i="10"/>
  <c r="U40" i="10" s="1"/>
  <c r="H40" i="10"/>
  <c r="K40" i="10" s="1"/>
  <c r="M40" i="10"/>
  <c r="P40" i="10" s="1"/>
  <c r="M629" i="10"/>
  <c r="P629" i="10" s="1"/>
  <c r="R629" i="10"/>
  <c r="U629" i="10" s="1"/>
  <c r="H629" i="10"/>
  <c r="K629" i="10" s="1"/>
  <c r="R47" i="10"/>
  <c r="U47" i="10" s="1"/>
  <c r="H47" i="10"/>
  <c r="K47" i="10" s="1"/>
  <c r="M47" i="10"/>
  <c r="P47" i="10" s="1"/>
  <c r="M487" i="10"/>
  <c r="P487" i="10" s="1"/>
  <c r="R487" i="10"/>
  <c r="U487" i="10" s="1"/>
  <c r="H487" i="10"/>
  <c r="K487" i="10" s="1"/>
  <c r="H298" i="10"/>
  <c r="K298" i="10" s="1"/>
  <c r="M298" i="10"/>
  <c r="P298" i="10" s="1"/>
  <c r="R298" i="10"/>
  <c r="U298" i="10" s="1"/>
  <c r="M180" i="10"/>
  <c r="P180" i="10" s="1"/>
  <c r="R180" i="10"/>
  <c r="U180" i="10" s="1"/>
  <c r="H180" i="10"/>
  <c r="K180" i="10" s="1"/>
  <c r="H415" i="10"/>
  <c r="K415" i="10" s="1"/>
  <c r="R415" i="10"/>
  <c r="U415" i="10" s="1"/>
  <c r="M415" i="10"/>
  <c r="P415" i="10" s="1"/>
  <c r="H662" i="10"/>
  <c r="K662" i="10" s="1"/>
  <c r="M662" i="10"/>
  <c r="P662" i="10" s="1"/>
  <c r="R662" i="10"/>
  <c r="U662" i="10" s="1"/>
  <c r="H135" i="10"/>
  <c r="K135" i="10" s="1"/>
  <c r="R135" i="10"/>
  <c r="U135" i="10" s="1"/>
  <c r="M135" i="10"/>
  <c r="P135" i="10" s="1"/>
  <c r="M43" i="10"/>
  <c r="P43" i="10" s="1"/>
  <c r="R43" i="10"/>
  <c r="U43" i="10" s="1"/>
  <c r="H43" i="10"/>
  <c r="K43" i="10" s="1"/>
  <c r="R466" i="10"/>
  <c r="U466" i="10" s="1"/>
  <c r="H466" i="10"/>
  <c r="K466" i="10" s="1"/>
  <c r="M466" i="10"/>
  <c r="P466" i="10" s="1"/>
  <c r="M209" i="10"/>
  <c r="P209" i="10" s="1"/>
  <c r="R209" i="10"/>
  <c r="U209" i="10" s="1"/>
  <c r="H209" i="10"/>
  <c r="K209" i="10" s="1"/>
  <c r="R241" i="10"/>
  <c r="U241" i="10" s="1"/>
  <c r="M241" i="10"/>
  <c r="P241" i="10" s="1"/>
  <c r="H241" i="10"/>
  <c r="K241" i="10" s="1"/>
  <c r="M775" i="10"/>
  <c r="P775" i="10" s="1"/>
  <c r="R775" i="10"/>
  <c r="U775" i="10" s="1"/>
  <c r="H775" i="10"/>
  <c r="K775" i="10" s="1"/>
  <c r="R275" i="10"/>
  <c r="U275" i="10" s="1"/>
  <c r="M275" i="10"/>
  <c r="P275" i="10" s="1"/>
  <c r="H275" i="10"/>
  <c r="K275" i="10" s="1"/>
  <c r="R109" i="10"/>
  <c r="U109" i="10" s="1"/>
  <c r="M109" i="10"/>
  <c r="P109" i="10" s="1"/>
  <c r="H109" i="10"/>
  <c r="K109" i="10" s="1"/>
  <c r="H149" i="10"/>
  <c r="K149" i="10" s="1"/>
  <c r="M149" i="10"/>
  <c r="P149" i="10" s="1"/>
  <c r="R149" i="10"/>
  <c r="U149" i="10" s="1"/>
  <c r="R400" i="10"/>
  <c r="U400" i="10" s="1"/>
  <c r="M400" i="10"/>
  <c r="P400" i="10" s="1"/>
  <c r="H400" i="10"/>
  <c r="K400" i="10" s="1"/>
  <c r="M181" i="10"/>
  <c r="P181" i="10" s="1"/>
  <c r="H181" i="10"/>
  <c r="K181" i="10" s="1"/>
  <c r="R181" i="10"/>
  <c r="U181" i="10" s="1"/>
  <c r="R391" i="10"/>
  <c r="U391" i="10" s="1"/>
  <c r="H391" i="10"/>
  <c r="K391" i="10" s="1"/>
  <c r="M391" i="10"/>
  <c r="P391" i="10" s="1"/>
  <c r="E641" i="10"/>
  <c r="F641" i="10" s="1"/>
  <c r="E740" i="10"/>
  <c r="F740" i="10" s="1"/>
  <c r="H131" i="10"/>
  <c r="K131" i="10" s="1"/>
  <c r="R131" i="10"/>
  <c r="U131" i="10" s="1"/>
  <c r="M131" i="10"/>
  <c r="P131" i="10" s="1"/>
  <c r="R247" i="10"/>
  <c r="U247" i="10" s="1"/>
  <c r="H247" i="10"/>
  <c r="K247" i="10" s="1"/>
  <c r="M247" i="10"/>
  <c r="P247" i="10" s="1"/>
  <c r="H524" i="10"/>
  <c r="K524" i="10" s="1"/>
  <c r="R524" i="10"/>
  <c r="U524" i="10" s="1"/>
  <c r="M524" i="10"/>
  <c r="P524" i="10" s="1"/>
  <c r="H437" i="10"/>
  <c r="K437" i="10" s="1"/>
  <c r="M437" i="10"/>
  <c r="P437" i="10" s="1"/>
  <c r="R437" i="10"/>
  <c r="U437" i="10" s="1"/>
  <c r="M262" i="10"/>
  <c r="P262" i="10" s="1"/>
  <c r="R262" i="10"/>
  <c r="U262" i="10" s="1"/>
  <c r="H262" i="10"/>
  <c r="K262" i="10" s="1"/>
  <c r="R467" i="10"/>
  <c r="U467" i="10" s="1"/>
  <c r="M467" i="10"/>
  <c r="P467" i="10" s="1"/>
  <c r="H467" i="10"/>
  <c r="K467" i="10" s="1"/>
  <c r="M550" i="10"/>
  <c r="P550" i="10" s="1"/>
  <c r="R550" i="10"/>
  <c r="U550" i="10" s="1"/>
  <c r="H550" i="10"/>
  <c r="K550" i="10" s="1"/>
  <c r="H499" i="10"/>
  <c r="K499" i="10" s="1"/>
  <c r="R499" i="10"/>
  <c r="U499" i="10" s="1"/>
  <c r="M499" i="10"/>
  <c r="P499" i="10" s="1"/>
  <c r="M421" i="10"/>
  <c r="P421" i="10" s="1"/>
  <c r="R421" i="10"/>
  <c r="U421" i="10" s="1"/>
  <c r="H421" i="10"/>
  <c r="K421" i="10" s="1"/>
  <c r="R568" i="10"/>
  <c r="U568" i="10" s="1"/>
  <c r="H568" i="10"/>
  <c r="K568" i="10" s="1"/>
  <c r="M568" i="10"/>
  <c r="P568" i="10" s="1"/>
  <c r="H632" i="10"/>
  <c r="K632" i="10" s="1"/>
  <c r="M632" i="10"/>
  <c r="P632" i="10" s="1"/>
  <c r="R632" i="10"/>
  <c r="U632" i="10" s="1"/>
  <c r="M774" i="10"/>
  <c r="P774" i="10" s="1"/>
  <c r="H774" i="10"/>
  <c r="K774" i="10" s="1"/>
  <c r="R774" i="10"/>
  <c r="U774" i="10" s="1"/>
  <c r="R621" i="10"/>
  <c r="U621" i="10" s="1"/>
  <c r="H621" i="10"/>
  <c r="K621" i="10" s="1"/>
  <c r="M621" i="10"/>
  <c r="P621" i="10" s="1"/>
  <c r="M385" i="10"/>
  <c r="P385" i="10" s="1"/>
  <c r="H385" i="10"/>
  <c r="K385" i="10" s="1"/>
  <c r="R385" i="10"/>
  <c r="U385" i="10" s="1"/>
  <c r="H545" i="10"/>
  <c r="K545" i="10" s="1"/>
  <c r="R545" i="10"/>
  <c r="U545" i="10" s="1"/>
  <c r="M545" i="10"/>
  <c r="P545" i="10" s="1"/>
  <c r="M104" i="10"/>
  <c r="P104" i="10" s="1"/>
  <c r="H104" i="10"/>
  <c r="K104" i="10" s="1"/>
  <c r="R104" i="10"/>
  <c r="U104" i="10" s="1"/>
  <c r="R242" i="10"/>
  <c r="U242" i="10" s="1"/>
  <c r="H242" i="10"/>
  <c r="K242" i="10" s="1"/>
  <c r="M242" i="10"/>
  <c r="P242" i="10" s="1"/>
  <c r="H470" i="10"/>
  <c r="K470" i="10" s="1"/>
  <c r="R470" i="10"/>
  <c r="U470" i="10" s="1"/>
  <c r="M470" i="10"/>
  <c r="P470" i="10" s="1"/>
  <c r="H541" i="10"/>
  <c r="K541" i="10" s="1"/>
  <c r="R541" i="10"/>
  <c r="U541" i="10" s="1"/>
  <c r="M541" i="10"/>
  <c r="P541" i="10" s="1"/>
  <c r="R206" i="10"/>
  <c r="U206" i="10" s="1"/>
  <c r="M206" i="10"/>
  <c r="P206" i="10" s="1"/>
  <c r="H206" i="10"/>
  <c r="K206" i="10" s="1"/>
  <c r="M498" i="10"/>
  <c r="P498" i="10" s="1"/>
  <c r="H498" i="10"/>
  <c r="K498" i="10" s="1"/>
  <c r="R498" i="10"/>
  <c r="U498" i="10" s="1"/>
  <c r="M396" i="10"/>
  <c r="P396" i="10" s="1"/>
  <c r="H396" i="10"/>
  <c r="K396" i="10" s="1"/>
  <c r="R396" i="10"/>
  <c r="U396" i="10" s="1"/>
  <c r="H492" i="10"/>
  <c r="K492" i="10" s="1"/>
  <c r="R492" i="10"/>
  <c r="U492" i="10" s="1"/>
  <c r="M492" i="10"/>
  <c r="P492" i="10" s="1"/>
  <c r="H663" i="10"/>
  <c r="K663" i="10" s="1"/>
  <c r="R663" i="10"/>
  <c r="U663" i="10" s="1"/>
  <c r="M663" i="10"/>
  <c r="P663" i="10" s="1"/>
  <c r="H340" i="10"/>
  <c r="K340" i="10" s="1"/>
  <c r="R340" i="10"/>
  <c r="U340" i="10" s="1"/>
  <c r="M340" i="10"/>
  <c r="P340" i="10" s="1"/>
  <c r="H300" i="10"/>
  <c r="K300" i="10" s="1"/>
  <c r="M300" i="10"/>
  <c r="P300" i="10" s="1"/>
  <c r="R300" i="10"/>
  <c r="U300" i="10" s="1"/>
  <c r="H546" i="10"/>
  <c r="K546" i="10" s="1"/>
  <c r="M546" i="10"/>
  <c r="P546" i="10" s="1"/>
  <c r="R546" i="10"/>
  <c r="U546" i="10" s="1"/>
  <c r="M607" i="10"/>
  <c r="P607" i="10" s="1"/>
  <c r="H607" i="10"/>
  <c r="K607" i="10" s="1"/>
  <c r="R607" i="10"/>
  <c r="U607" i="10" s="1"/>
  <c r="M384" i="10"/>
  <c r="P384" i="10" s="1"/>
  <c r="R384" i="10"/>
  <c r="U384" i="10" s="1"/>
  <c r="H384" i="10"/>
  <c r="K384" i="10" s="1"/>
  <c r="H507" i="10"/>
  <c r="K507" i="10" s="1"/>
  <c r="R507" i="10"/>
  <c r="U507" i="10" s="1"/>
  <c r="M507" i="10"/>
  <c r="P507" i="10" s="1"/>
  <c r="R623" i="10"/>
  <c r="U623" i="10" s="1"/>
  <c r="H623" i="10"/>
  <c r="K623" i="10" s="1"/>
  <c r="M623" i="10"/>
  <c r="P623" i="10" s="1"/>
  <c r="H534" i="10"/>
  <c r="K534" i="10" s="1"/>
  <c r="R534" i="10"/>
  <c r="U534" i="10" s="1"/>
  <c r="M534" i="10"/>
  <c r="P534" i="10" s="1"/>
  <c r="H477" i="10"/>
  <c r="K477" i="10" s="1"/>
  <c r="M477" i="10"/>
  <c r="P477" i="10" s="1"/>
  <c r="R477" i="10"/>
  <c r="U477" i="10" s="1"/>
  <c r="H138" i="10"/>
  <c r="K138" i="10" s="1"/>
  <c r="R138" i="10"/>
  <c r="U138" i="10" s="1"/>
  <c r="M138" i="10"/>
  <c r="P138" i="10" s="1"/>
  <c r="H283" i="10"/>
  <c r="K283" i="10" s="1"/>
  <c r="R283" i="10"/>
  <c r="U283" i="10" s="1"/>
  <c r="M283" i="10"/>
  <c r="P283" i="10" s="1"/>
  <c r="H511" i="10"/>
  <c r="K511" i="10" s="1"/>
  <c r="M511" i="10"/>
  <c r="P511" i="10" s="1"/>
  <c r="R511" i="10"/>
  <c r="U511" i="10" s="1"/>
  <c r="R36" i="10"/>
  <c r="U36" i="10" s="1"/>
  <c r="H36" i="10"/>
  <c r="K36" i="10" s="1"/>
  <c r="M36" i="10"/>
  <c r="P36" i="10" s="1"/>
  <c r="H98" i="10"/>
  <c r="K98" i="10" s="1"/>
  <c r="R98" i="10"/>
  <c r="U98" i="10" s="1"/>
  <c r="M98" i="10"/>
  <c r="P98" i="10" s="1"/>
  <c r="H743" i="10"/>
  <c r="K743" i="10" s="1"/>
  <c r="M743" i="10"/>
  <c r="P743" i="10" s="1"/>
  <c r="R743" i="10"/>
  <c r="U743" i="10" s="1"/>
  <c r="M557" i="10"/>
  <c r="P557" i="10" s="1"/>
  <c r="H557" i="10"/>
  <c r="K557" i="10" s="1"/>
  <c r="R557" i="10"/>
  <c r="U557" i="10" s="1"/>
  <c r="H294" i="10"/>
  <c r="K294" i="10" s="1"/>
  <c r="R294" i="10"/>
  <c r="U294" i="10" s="1"/>
  <c r="M294" i="10"/>
  <c r="P294" i="10" s="1"/>
  <c r="R114" i="10"/>
  <c r="U114" i="10" s="1"/>
  <c r="H114" i="10"/>
  <c r="K114" i="10" s="1"/>
  <c r="M114" i="10"/>
  <c r="P114" i="10" s="1"/>
  <c r="R17" i="10"/>
  <c r="U17" i="10" s="1"/>
  <c r="H17" i="10"/>
  <c r="K17" i="10" s="1"/>
  <c r="M17" i="10"/>
  <c r="P17" i="10" s="1"/>
  <c r="R455" i="10"/>
  <c r="U455" i="10" s="1"/>
  <c r="M455" i="10"/>
  <c r="P455" i="10" s="1"/>
  <c r="H455" i="10"/>
  <c r="K455" i="10" s="1"/>
  <c r="R417" i="10"/>
  <c r="U417" i="10" s="1"/>
  <c r="H417" i="10"/>
  <c r="K417" i="10" s="1"/>
  <c r="M417" i="10"/>
  <c r="P417" i="10" s="1"/>
  <c r="H573" i="10"/>
  <c r="K573" i="10" s="1"/>
  <c r="M573" i="10"/>
  <c r="P573" i="10" s="1"/>
  <c r="R573" i="10"/>
  <c r="U573" i="10" s="1"/>
  <c r="M647" i="10"/>
  <c r="P647" i="10" s="1"/>
  <c r="R647" i="10"/>
  <c r="U647" i="10" s="1"/>
  <c r="H647" i="10"/>
  <c r="K647" i="10" s="1"/>
  <c r="M755" i="10"/>
  <c r="P755" i="10" s="1"/>
  <c r="R755" i="10"/>
  <c r="U755" i="10" s="1"/>
  <c r="H755" i="10"/>
  <c r="K755" i="10" s="1"/>
  <c r="R236" i="10"/>
  <c r="U236" i="10" s="1"/>
  <c r="M236" i="10"/>
  <c r="P236" i="10" s="1"/>
  <c r="H236" i="10"/>
  <c r="K236" i="10" s="1"/>
  <c r="H237" i="10"/>
  <c r="K237" i="10" s="1"/>
  <c r="R237" i="10"/>
  <c r="U237" i="10" s="1"/>
  <c r="M237" i="10"/>
  <c r="P237" i="10" s="1"/>
  <c r="M89" i="10"/>
  <c r="P89" i="10" s="1"/>
  <c r="H89" i="10"/>
  <c r="K89" i="10" s="1"/>
  <c r="R89" i="10"/>
  <c r="U89" i="10" s="1"/>
  <c r="R652" i="10"/>
  <c r="U652" i="10" s="1"/>
  <c r="M652" i="10"/>
  <c r="P652" i="10" s="1"/>
  <c r="H652" i="10"/>
  <c r="K652" i="10" s="1"/>
  <c r="R667" i="10"/>
  <c r="U667" i="10" s="1"/>
  <c r="H667" i="10"/>
  <c r="K667" i="10" s="1"/>
  <c r="M667" i="10"/>
  <c r="P667" i="10" s="1"/>
  <c r="R158" i="10"/>
  <c r="U158" i="10" s="1"/>
  <c r="H158" i="10"/>
  <c r="K158" i="10" s="1"/>
  <c r="M158" i="10"/>
  <c r="P158" i="10" s="1"/>
  <c r="R668" i="10"/>
  <c r="U668" i="10" s="1"/>
  <c r="M668" i="10"/>
  <c r="P668" i="10" s="1"/>
  <c r="H668" i="10"/>
  <c r="K668" i="10" s="1"/>
  <c r="M274" i="10"/>
  <c r="P274" i="10" s="1"/>
  <c r="R274" i="10"/>
  <c r="U274" i="10" s="1"/>
  <c r="H274" i="10"/>
  <c r="K274" i="10" s="1"/>
  <c r="H173" i="10"/>
  <c r="K173" i="10" s="1"/>
  <c r="M173" i="10"/>
  <c r="P173" i="10" s="1"/>
  <c r="R173" i="10"/>
  <c r="U173" i="10" s="1"/>
  <c r="R14" i="10"/>
  <c r="U14" i="10" s="1"/>
  <c r="M14" i="10"/>
  <c r="P14" i="10" s="1"/>
  <c r="H14" i="10"/>
  <c r="K14" i="10" s="1"/>
  <c r="M156" i="10"/>
  <c r="P156" i="10" s="1"/>
  <c r="H156" i="10"/>
  <c r="K156" i="10" s="1"/>
  <c r="R156" i="10"/>
  <c r="U156" i="10" s="1"/>
  <c r="R264" i="10"/>
  <c r="U264" i="10" s="1"/>
  <c r="H264" i="10"/>
  <c r="K264" i="10" s="1"/>
  <c r="M264" i="10"/>
  <c r="P264" i="10" s="1"/>
  <c r="R224" i="10"/>
  <c r="U224" i="10" s="1"/>
  <c r="H224" i="10"/>
  <c r="K224" i="10" s="1"/>
  <c r="M224" i="10"/>
  <c r="P224" i="10" s="1"/>
  <c r="R433" i="10"/>
  <c r="U433" i="10" s="1"/>
  <c r="H433" i="10"/>
  <c r="K433" i="10" s="1"/>
  <c r="M433" i="10"/>
  <c r="P433" i="10" s="1"/>
  <c r="H155" i="10"/>
  <c r="K155" i="10" s="1"/>
  <c r="M155" i="10"/>
  <c r="P155" i="10" s="1"/>
  <c r="R155" i="10"/>
  <c r="U155" i="10" s="1"/>
  <c r="M192" i="10"/>
  <c r="P192" i="10" s="1"/>
  <c r="H192" i="10"/>
  <c r="K192" i="10" s="1"/>
  <c r="R192" i="10"/>
  <c r="U192" i="10" s="1"/>
  <c r="M622" i="10"/>
  <c r="P622" i="10" s="1"/>
  <c r="R622" i="10"/>
  <c r="U622" i="10" s="1"/>
  <c r="H622" i="10"/>
  <c r="K622" i="10" s="1"/>
  <c r="R373" i="10"/>
  <c r="U373" i="10" s="1"/>
  <c r="M373" i="10"/>
  <c r="P373" i="10" s="1"/>
  <c r="H373" i="10"/>
  <c r="K373" i="10" s="1"/>
  <c r="M281" i="10"/>
  <c r="P281" i="10" s="1"/>
  <c r="H281" i="10"/>
  <c r="K281" i="10" s="1"/>
  <c r="R281" i="10"/>
  <c r="U281" i="10" s="1"/>
  <c r="R19" i="10"/>
  <c r="U19" i="10" s="1"/>
  <c r="H19" i="10"/>
  <c r="K19" i="10" s="1"/>
  <c r="M19" i="10"/>
  <c r="P19" i="10" s="1"/>
  <c r="H187" i="10"/>
  <c r="K187" i="10" s="1"/>
  <c r="R187" i="10"/>
  <c r="U187" i="10" s="1"/>
  <c r="M187" i="10"/>
  <c r="P187" i="10" s="1"/>
  <c r="H370" i="10"/>
  <c r="K370" i="10" s="1"/>
  <c r="M370" i="10"/>
  <c r="P370" i="10" s="1"/>
  <c r="R370" i="10"/>
  <c r="U370" i="10" s="1"/>
  <c r="R605" i="10"/>
  <c r="U605" i="10" s="1"/>
  <c r="M605" i="10"/>
  <c r="P605" i="10" s="1"/>
  <c r="H605" i="10"/>
  <c r="K605" i="10" s="1"/>
  <c r="H62" i="10"/>
  <c r="K62" i="10" s="1"/>
  <c r="M62" i="10"/>
  <c r="P62" i="10" s="1"/>
  <c r="R62" i="10"/>
  <c r="U62" i="10" s="1"/>
  <c r="R25" i="10"/>
  <c r="U25" i="10" s="1"/>
  <c r="H25" i="10"/>
  <c r="K25" i="10" s="1"/>
  <c r="M25" i="10"/>
  <c r="P25" i="10" s="1"/>
  <c r="H744" i="10"/>
  <c r="K744" i="10" s="1"/>
  <c r="R744" i="10"/>
  <c r="U744" i="10" s="1"/>
  <c r="M744" i="10"/>
  <c r="P744" i="10" s="1"/>
  <c r="R116" i="10"/>
  <c r="U116" i="10" s="1"/>
  <c r="M116" i="10"/>
  <c r="P116" i="10" s="1"/>
  <c r="H116" i="10"/>
  <c r="K116" i="10" s="1"/>
  <c r="H449" i="10"/>
  <c r="K449" i="10" s="1"/>
  <c r="M449" i="10"/>
  <c r="P449" i="10" s="1"/>
  <c r="R449" i="10"/>
  <c r="U449" i="10" s="1"/>
  <c r="M679" i="10"/>
  <c r="P679" i="10" s="1"/>
  <c r="H679" i="10"/>
  <c r="K679" i="10" s="1"/>
  <c r="R679" i="10"/>
  <c r="U679" i="10" s="1"/>
  <c r="R161" i="10"/>
  <c r="U161" i="10" s="1"/>
  <c r="H161" i="10"/>
  <c r="K161" i="10" s="1"/>
  <c r="M161" i="10"/>
  <c r="P161" i="10" s="1"/>
  <c r="H28" i="10"/>
  <c r="K28" i="10" s="1"/>
  <c r="M28" i="10"/>
  <c r="P28" i="10" s="1"/>
  <c r="R28" i="10"/>
  <c r="U28" i="10" s="1"/>
  <c r="R695" i="10"/>
  <c r="U695" i="10" s="1"/>
  <c r="M695" i="10"/>
  <c r="P695" i="10" s="1"/>
  <c r="H695" i="10"/>
  <c r="K695" i="10" s="1"/>
  <c r="H110" i="10"/>
  <c r="K110" i="10" s="1"/>
  <c r="M110" i="10"/>
  <c r="P110" i="10" s="1"/>
  <c r="R110" i="10"/>
  <c r="U110" i="10" s="1"/>
  <c r="H126" i="10"/>
  <c r="K126" i="10" s="1"/>
  <c r="M126" i="10"/>
  <c r="P126" i="10" s="1"/>
  <c r="R126" i="10"/>
  <c r="U126" i="10" s="1"/>
  <c r="R711" i="10"/>
  <c r="U711" i="10" s="1"/>
  <c r="H711" i="10"/>
  <c r="K711" i="10" s="1"/>
  <c r="M711" i="10"/>
  <c r="P711" i="10" s="1"/>
  <c r="M583" i="10"/>
  <c r="P583" i="10" s="1"/>
  <c r="H583" i="10"/>
  <c r="K583" i="10" s="1"/>
  <c r="R583" i="10"/>
  <c r="U583" i="10" s="1"/>
  <c r="M327" i="10"/>
  <c r="P327" i="10" s="1"/>
  <c r="R327" i="10"/>
  <c r="U327" i="10" s="1"/>
  <c r="H327" i="10"/>
  <c r="K327" i="10" s="1"/>
  <c r="R727" i="10"/>
  <c r="U727" i="10" s="1"/>
  <c r="M727" i="10"/>
  <c r="P727" i="10" s="1"/>
  <c r="H727" i="10"/>
  <c r="K727" i="10" s="1"/>
  <c r="R549" i="10"/>
  <c r="U549" i="10" s="1"/>
  <c r="M549" i="10"/>
  <c r="P549" i="10" s="1"/>
  <c r="H549" i="10"/>
  <c r="K549" i="10" s="1"/>
  <c r="H128" i="10"/>
  <c r="K128" i="10" s="1"/>
  <c r="M128" i="10"/>
  <c r="P128" i="10" s="1"/>
  <c r="R128" i="10"/>
  <c r="U128" i="10" s="1"/>
  <c r="M419" i="10"/>
  <c r="P419" i="10" s="1"/>
  <c r="R419" i="10"/>
  <c r="U419" i="10" s="1"/>
  <c r="H419" i="10"/>
  <c r="K419" i="10" s="1"/>
  <c r="M94" i="10"/>
  <c r="P94" i="10" s="1"/>
  <c r="H94" i="10"/>
  <c r="K94" i="10" s="1"/>
  <c r="R94" i="10"/>
  <c r="U94" i="10" s="1"/>
  <c r="H450" i="10"/>
  <c r="K450" i="10" s="1"/>
  <c r="M450" i="10"/>
  <c r="P450" i="10" s="1"/>
  <c r="R450" i="10"/>
  <c r="U450" i="10" s="1"/>
  <c r="M777" i="10"/>
  <c r="P777" i="10" s="1"/>
  <c r="H777" i="10"/>
  <c r="K777" i="10" s="1"/>
  <c r="R777" i="10"/>
  <c r="U777" i="10" s="1"/>
  <c r="M346" i="10"/>
  <c r="P346" i="10" s="1"/>
  <c r="H346" i="10"/>
  <c r="K346" i="10" s="1"/>
  <c r="R346" i="10"/>
  <c r="U346" i="10" s="1"/>
  <c r="R508" i="10"/>
  <c r="U508" i="10" s="1"/>
  <c r="M508" i="10"/>
  <c r="P508" i="10" s="1"/>
  <c r="H508" i="10"/>
  <c r="K508" i="10" s="1"/>
  <c r="M282" i="10"/>
  <c r="P282" i="10" s="1"/>
  <c r="R282" i="10"/>
  <c r="U282" i="10" s="1"/>
  <c r="H282" i="10"/>
  <c r="K282" i="10" s="1"/>
  <c r="R223" i="10"/>
  <c r="U223" i="10" s="1"/>
  <c r="M223" i="10"/>
  <c r="P223" i="10" s="1"/>
  <c r="H223" i="10"/>
  <c r="K223" i="10" s="1"/>
  <c r="H314" i="10"/>
  <c r="K314" i="10" s="1"/>
  <c r="M314" i="10"/>
  <c r="P314" i="10" s="1"/>
  <c r="R314" i="10"/>
  <c r="U314" i="10" s="1"/>
  <c r="M724" i="10"/>
  <c r="P724" i="10" s="1"/>
  <c r="R724" i="10"/>
  <c r="U724" i="10" s="1"/>
  <c r="H724" i="10"/>
  <c r="K724" i="10" s="1"/>
  <c r="H594" i="10"/>
  <c r="K594" i="10" s="1"/>
  <c r="R594" i="10"/>
  <c r="U594" i="10" s="1"/>
  <c r="M594" i="10"/>
  <c r="P594" i="10" s="1"/>
  <c r="M377" i="10"/>
  <c r="P377" i="10" s="1"/>
  <c r="R377" i="10"/>
  <c r="U377" i="10" s="1"/>
  <c r="H377" i="10"/>
  <c r="K377" i="10" s="1"/>
  <c r="R311" i="10"/>
  <c r="U311" i="10" s="1"/>
  <c r="H311" i="10"/>
  <c r="K311" i="10" s="1"/>
  <c r="M311" i="10"/>
  <c r="P311" i="10" s="1"/>
  <c r="R392" i="10"/>
  <c r="U392" i="10" s="1"/>
  <c r="M392" i="10"/>
  <c r="P392" i="10" s="1"/>
  <c r="H392" i="10"/>
  <c r="K392" i="10" s="1"/>
  <c r="R481" i="10"/>
  <c r="U481" i="10" s="1"/>
  <c r="M481" i="10"/>
  <c r="P481" i="10" s="1"/>
  <c r="H481" i="10"/>
  <c r="K481" i="10" s="1"/>
  <c r="H365" i="10"/>
  <c r="K365" i="10" s="1"/>
  <c r="R365" i="10"/>
  <c r="U365" i="10" s="1"/>
  <c r="M365" i="10"/>
  <c r="P365" i="10" s="1"/>
  <c r="H405" i="10"/>
  <c r="K405" i="10" s="1"/>
  <c r="M405" i="10"/>
  <c r="P405" i="10" s="1"/>
  <c r="R405" i="10"/>
  <c r="U405" i="10" s="1"/>
  <c r="M651" i="10"/>
  <c r="P651" i="10" s="1"/>
  <c r="R651" i="10"/>
  <c r="U651" i="10" s="1"/>
  <c r="H651" i="10"/>
  <c r="K651" i="10" s="1"/>
  <c r="R344" i="10"/>
  <c r="U344" i="10" s="1"/>
  <c r="M344" i="10"/>
  <c r="P344" i="10" s="1"/>
  <c r="H344" i="10"/>
  <c r="K344" i="10" s="1"/>
  <c r="H750" i="10"/>
  <c r="K750" i="10" s="1"/>
  <c r="M750" i="10"/>
  <c r="P750" i="10" s="1"/>
  <c r="R750" i="10"/>
  <c r="U750" i="10" s="1"/>
  <c r="H527" i="10"/>
  <c r="K527" i="10" s="1"/>
  <c r="M527" i="10"/>
  <c r="P527" i="10" s="1"/>
  <c r="R527" i="10"/>
  <c r="U527" i="10" s="1"/>
  <c r="H609" i="10"/>
  <c r="K609" i="10" s="1"/>
  <c r="M609" i="10"/>
  <c r="P609" i="10" s="1"/>
  <c r="R609" i="10"/>
  <c r="U609" i="10" s="1"/>
  <c r="R343" i="10"/>
  <c r="U343" i="10" s="1"/>
  <c r="H343" i="10"/>
  <c r="K343" i="10" s="1"/>
  <c r="M343" i="10"/>
  <c r="P343" i="10" s="1"/>
  <c r="M680" i="10"/>
  <c r="P680" i="10" s="1"/>
  <c r="H680" i="10"/>
  <c r="K680" i="10" s="1"/>
  <c r="R680" i="10"/>
  <c r="U680" i="10" s="1"/>
  <c r="R382" i="10"/>
  <c r="U382" i="10" s="1"/>
  <c r="H382" i="10"/>
  <c r="K382" i="10" s="1"/>
  <c r="M382" i="10"/>
  <c r="P382" i="10" s="1"/>
  <c r="M46" i="10"/>
  <c r="P46" i="10" s="1"/>
  <c r="R46" i="10"/>
  <c r="U46" i="10" s="1"/>
  <c r="H46" i="10"/>
  <c r="K46" i="10" s="1"/>
  <c r="H709" i="10"/>
  <c r="K709" i="10" s="1"/>
  <c r="R709" i="10"/>
  <c r="U709" i="10" s="1"/>
  <c r="M709" i="10"/>
  <c r="P709" i="10" s="1"/>
  <c r="H32" i="10"/>
  <c r="K32" i="10" s="1"/>
  <c r="M32" i="10"/>
  <c r="P32" i="10" s="1"/>
  <c r="R32" i="10"/>
  <c r="U32" i="10" s="1"/>
  <c r="H416" i="10"/>
  <c r="K416" i="10" s="1"/>
  <c r="R416" i="10"/>
  <c r="U416" i="10" s="1"/>
  <c r="M416" i="10"/>
  <c r="P416" i="10" s="1"/>
  <c r="H725" i="10"/>
  <c r="K725" i="10" s="1"/>
  <c r="R725" i="10"/>
  <c r="U725" i="10" s="1"/>
  <c r="M725" i="10"/>
  <c r="P725" i="10" s="1"/>
  <c r="R129" i="10"/>
  <c r="U129" i="10" s="1"/>
  <c r="H129" i="10"/>
  <c r="K129" i="10" s="1"/>
  <c r="M129" i="10"/>
  <c r="P129" i="10" s="1"/>
  <c r="M326" i="10"/>
  <c r="P326" i="10" s="1"/>
  <c r="H326" i="10"/>
  <c r="K326" i="10" s="1"/>
  <c r="R326" i="10"/>
  <c r="U326" i="10" s="1"/>
  <c r="H728" i="10"/>
  <c r="K728" i="10" s="1"/>
  <c r="R728" i="10"/>
  <c r="U728" i="10" s="1"/>
  <c r="M728" i="10"/>
  <c r="P728" i="10" s="1"/>
  <c r="H288" i="10"/>
  <c r="K288" i="10" s="1"/>
  <c r="R288" i="10"/>
  <c r="U288" i="10" s="1"/>
  <c r="M288" i="10"/>
  <c r="P288" i="10" s="1"/>
  <c r="H617" i="10"/>
  <c r="K617" i="10" s="1"/>
  <c r="M617" i="10"/>
  <c r="P617" i="10" s="1"/>
  <c r="R617" i="10"/>
  <c r="U617" i="10" s="1"/>
  <c r="R681" i="10"/>
  <c r="U681" i="10" s="1"/>
  <c r="H681" i="10"/>
  <c r="K681" i="10" s="1"/>
  <c r="M681" i="10"/>
  <c r="P681" i="10" s="1"/>
  <c r="R363" i="10"/>
  <c r="U363" i="10" s="1"/>
  <c r="H363" i="10"/>
  <c r="K363" i="10" s="1"/>
  <c r="M363" i="10"/>
  <c r="P363" i="10" s="1"/>
  <c r="R178" i="10"/>
  <c r="U178" i="10" s="1"/>
  <c r="M178" i="10"/>
  <c r="P178" i="10" s="1"/>
  <c r="H178" i="10"/>
  <c r="K178" i="10" s="1"/>
  <c r="H66" i="10"/>
  <c r="K66" i="10" s="1"/>
  <c r="M66" i="10"/>
  <c r="P66" i="10" s="1"/>
  <c r="R66" i="10"/>
  <c r="U66" i="10" s="1"/>
  <c r="H260" i="10"/>
  <c r="K260" i="10" s="1"/>
  <c r="R260" i="10"/>
  <c r="U260" i="10" s="1"/>
  <c r="M260" i="10"/>
  <c r="P260" i="10" s="1"/>
  <c r="M321" i="10"/>
  <c r="P321" i="10" s="1"/>
  <c r="H321" i="10"/>
  <c r="K321" i="10" s="1"/>
  <c r="R321" i="10"/>
  <c r="U321" i="10" s="1"/>
  <c r="R353" i="10"/>
  <c r="U353" i="10" s="1"/>
  <c r="H353" i="10"/>
  <c r="K353" i="10" s="1"/>
  <c r="M353" i="10"/>
  <c r="P353" i="10" s="1"/>
  <c r="H381" i="10"/>
  <c r="K381" i="10" s="1"/>
  <c r="R381" i="10"/>
  <c r="U381" i="10" s="1"/>
  <c r="M381" i="10"/>
  <c r="P381" i="10" s="1"/>
  <c r="H307" i="10"/>
  <c r="K307" i="10" s="1"/>
  <c r="R307" i="10"/>
  <c r="U307" i="10" s="1"/>
  <c r="M307" i="10"/>
  <c r="P307" i="10" s="1"/>
  <c r="H380" i="10"/>
  <c r="K380" i="10" s="1"/>
  <c r="R380" i="10"/>
  <c r="U380" i="10" s="1"/>
  <c r="M380" i="10"/>
  <c r="P380" i="10" s="1"/>
  <c r="M291" i="10"/>
  <c r="P291" i="10" s="1"/>
  <c r="R291" i="10"/>
  <c r="U291" i="10" s="1"/>
  <c r="H291" i="10"/>
  <c r="K291" i="10" s="1"/>
  <c r="R210" i="10"/>
  <c r="U210" i="10" s="1"/>
  <c r="H210" i="10"/>
  <c r="K210" i="10" s="1"/>
  <c r="M210" i="10"/>
  <c r="P210" i="10" s="1"/>
  <c r="H556" i="10"/>
  <c r="K556" i="10" s="1"/>
  <c r="R556" i="10"/>
  <c r="U556" i="10" s="1"/>
  <c r="M556" i="10"/>
  <c r="P556" i="10" s="1"/>
  <c r="M318" i="10"/>
  <c r="P318" i="10" s="1"/>
  <c r="R318" i="10"/>
  <c r="U318" i="10" s="1"/>
  <c r="H318" i="10"/>
  <c r="K318" i="10" s="1"/>
  <c r="R11" i="10"/>
  <c r="U11" i="10" s="1"/>
  <c r="M11" i="10"/>
  <c r="P11" i="10" s="1"/>
  <c r="H11" i="10"/>
  <c r="K11" i="10" s="1"/>
  <c r="M88" i="10"/>
  <c r="P88" i="10" s="1"/>
  <c r="H88" i="10"/>
  <c r="K88" i="10" s="1"/>
  <c r="R88" i="10"/>
  <c r="U88" i="10" s="1"/>
  <c r="M362" i="10"/>
  <c r="P362" i="10" s="1"/>
  <c r="H362" i="10"/>
  <c r="K362" i="10" s="1"/>
  <c r="R362" i="10"/>
  <c r="U362" i="10" s="1"/>
  <c r="R472" i="10"/>
  <c r="U472" i="10" s="1"/>
  <c r="M472" i="10"/>
  <c r="P472" i="10" s="1"/>
  <c r="H472" i="10"/>
  <c r="K472" i="10" s="1"/>
  <c r="H112" i="10"/>
  <c r="K112" i="10" s="1"/>
  <c r="R112" i="10"/>
  <c r="U112" i="10" s="1"/>
  <c r="M112" i="10"/>
  <c r="P112" i="10" s="1"/>
  <c r="R576" i="10"/>
  <c r="U576" i="10" s="1"/>
  <c r="M576" i="10"/>
  <c r="P576" i="10" s="1"/>
  <c r="H576" i="10"/>
  <c r="K576" i="10" s="1"/>
  <c r="H253" i="10"/>
  <c r="K253" i="10" s="1"/>
  <c r="R253" i="10"/>
  <c r="U253" i="10" s="1"/>
  <c r="M253" i="10"/>
  <c r="P253" i="10" s="1"/>
  <c r="H525" i="10"/>
  <c r="K525" i="10" s="1"/>
  <c r="R525" i="10"/>
  <c r="U525" i="10" s="1"/>
  <c r="M525" i="10"/>
  <c r="P525" i="10" s="1"/>
  <c r="H624" i="10"/>
  <c r="K624" i="10" s="1"/>
  <c r="M624" i="10"/>
  <c r="P624" i="10" s="1"/>
  <c r="R624" i="10"/>
  <c r="U624" i="10" s="1"/>
  <c r="M394" i="10"/>
  <c r="P394" i="10" s="1"/>
  <c r="H394" i="10"/>
  <c r="K394" i="10" s="1"/>
  <c r="R394" i="10"/>
  <c r="U394" i="10" s="1"/>
  <c r="R476" i="10"/>
  <c r="U476" i="10" s="1"/>
  <c r="H476" i="10"/>
  <c r="K476" i="10" s="1"/>
  <c r="M476" i="10"/>
  <c r="P476" i="10" s="1"/>
  <c r="M139" i="10"/>
  <c r="P139" i="10" s="1"/>
  <c r="H139" i="10"/>
  <c r="K139" i="10" s="1"/>
  <c r="R139" i="10"/>
  <c r="U139" i="10" s="1"/>
  <c r="R3" i="10"/>
  <c r="U3" i="10" s="1"/>
  <c r="H3" i="10"/>
  <c r="K3" i="10" s="1"/>
  <c r="M3" i="10"/>
  <c r="P3" i="10" s="1"/>
  <c r="M586" i="10"/>
  <c r="P586" i="10" s="1"/>
  <c r="R586" i="10"/>
  <c r="U586" i="10" s="1"/>
  <c r="H586" i="10"/>
  <c r="K586" i="10" s="1"/>
  <c r="R718" i="10"/>
  <c r="U718" i="10" s="1"/>
  <c r="M718" i="10"/>
  <c r="P718" i="10" s="1"/>
  <c r="H718" i="10"/>
  <c r="K718" i="10" s="1"/>
  <c r="M127" i="10"/>
  <c r="P127" i="10" s="1"/>
  <c r="H127" i="10"/>
  <c r="K127" i="10" s="1"/>
  <c r="R127" i="10"/>
  <c r="U127" i="10" s="1"/>
  <c r="M65" i="10"/>
  <c r="P65" i="10" s="1"/>
  <c r="H65" i="10"/>
  <c r="K65" i="10" s="1"/>
  <c r="R65" i="10"/>
  <c r="U65" i="10" s="1"/>
  <c r="R734" i="10"/>
  <c r="U734" i="10" s="1"/>
  <c r="M734" i="10"/>
  <c r="P734" i="10" s="1"/>
  <c r="H734" i="10"/>
  <c r="K734" i="10" s="1"/>
  <c r="H190" i="10"/>
  <c r="K190" i="10" s="1"/>
  <c r="R190" i="10"/>
  <c r="U190" i="10" s="1"/>
  <c r="M190" i="10"/>
  <c r="P190" i="10" s="1"/>
  <c r="H208" i="10"/>
  <c r="K208" i="10" s="1"/>
  <c r="M208" i="10"/>
  <c r="P208" i="10" s="1"/>
  <c r="R208" i="10"/>
  <c r="U208" i="10" s="1"/>
  <c r="H494" i="10"/>
  <c r="K494" i="10" s="1"/>
  <c r="R494" i="10"/>
  <c r="U494" i="10" s="1"/>
  <c r="M494" i="10"/>
  <c r="P494" i="10" s="1"/>
  <c r="H600" i="10"/>
  <c r="K600" i="10" s="1"/>
  <c r="M600" i="10"/>
  <c r="P600" i="10" s="1"/>
  <c r="R600" i="10"/>
  <c r="U600" i="10" s="1"/>
  <c r="M67" i="10"/>
  <c r="P67" i="10" s="1"/>
  <c r="R67" i="10"/>
  <c r="U67" i="10" s="1"/>
  <c r="H67" i="10"/>
  <c r="K67" i="10" s="1"/>
  <c r="R700" i="10"/>
  <c r="U700" i="10" s="1"/>
  <c r="M700" i="10"/>
  <c r="P700" i="10" s="1"/>
  <c r="H700" i="10"/>
  <c r="K700" i="10" s="1"/>
  <c r="H435" i="10"/>
  <c r="K435" i="10" s="1"/>
  <c r="R435" i="10"/>
  <c r="U435" i="10" s="1"/>
  <c r="M435" i="10"/>
  <c r="P435" i="10" s="1"/>
  <c r="M12" i="10"/>
  <c r="P12" i="10" s="1"/>
  <c r="R12" i="10"/>
  <c r="U12" i="10" s="1"/>
  <c r="H12" i="10"/>
  <c r="K12" i="10" s="1"/>
  <c r="R582" i="10"/>
  <c r="U582" i="10" s="1"/>
  <c r="M582" i="10"/>
  <c r="P582" i="10" s="1"/>
  <c r="H582" i="10"/>
  <c r="K582" i="10" s="1"/>
  <c r="H108" i="10"/>
  <c r="K108" i="10" s="1"/>
  <c r="R108" i="10"/>
  <c r="U108" i="10" s="1"/>
  <c r="M108" i="10"/>
  <c r="P108" i="10" s="1"/>
  <c r="R290" i="10"/>
  <c r="U290" i="10" s="1"/>
  <c r="M290" i="10"/>
  <c r="P290" i="10" s="1"/>
  <c r="H290" i="10"/>
  <c r="K290" i="10" s="1"/>
  <c r="M48" i="10"/>
  <c r="P48" i="10" s="1"/>
  <c r="R48" i="10"/>
  <c r="U48" i="10" s="1"/>
  <c r="H48" i="10"/>
  <c r="K48" i="10" s="1"/>
  <c r="R638" i="10"/>
  <c r="U638" i="10" s="1"/>
  <c r="H638" i="10"/>
  <c r="K638" i="10" s="1"/>
  <c r="M638" i="10"/>
  <c r="P638" i="10" s="1"/>
  <c r="M59" i="10"/>
  <c r="P59" i="10" s="1"/>
  <c r="H59" i="10"/>
  <c r="K59" i="10" s="1"/>
  <c r="R59" i="10"/>
  <c r="U59" i="10" s="1"/>
  <c r="M566" i="10"/>
  <c r="P566" i="10" s="1"/>
  <c r="R566" i="10"/>
  <c r="U566" i="10" s="1"/>
  <c r="H566" i="10"/>
  <c r="K566" i="10" s="1"/>
  <c r="M665" i="10"/>
  <c r="P665" i="10" s="1"/>
  <c r="H665" i="10"/>
  <c r="K665" i="10" s="1"/>
  <c r="R665" i="10"/>
  <c r="U665" i="10" s="1"/>
  <c r="H232" i="10"/>
  <c r="K232" i="10" s="1"/>
  <c r="M232" i="10"/>
  <c r="P232" i="10" s="1"/>
  <c r="R232" i="10"/>
  <c r="U232" i="10" s="1"/>
  <c r="H182" i="10"/>
  <c r="K182" i="10" s="1"/>
  <c r="R182" i="10"/>
  <c r="U182" i="10" s="1"/>
  <c r="M182" i="10"/>
  <c r="P182" i="10" s="1"/>
  <c r="M441" i="10"/>
  <c r="P441" i="10" s="1"/>
  <c r="H441" i="10"/>
  <c r="K441" i="10" s="1"/>
  <c r="R441" i="10"/>
  <c r="U441" i="10" s="1"/>
  <c r="R175" i="10"/>
  <c r="U175" i="10" s="1"/>
  <c r="M175" i="10"/>
  <c r="P175" i="10" s="1"/>
  <c r="H175" i="10"/>
  <c r="K175" i="10" s="1"/>
  <c r="H633" i="10"/>
  <c r="K633" i="10" s="1"/>
  <c r="M633" i="10"/>
  <c r="P633" i="10" s="1"/>
  <c r="R633" i="10"/>
  <c r="U633" i="10" s="1"/>
  <c r="M760" i="10"/>
  <c r="P760" i="10" s="1"/>
  <c r="R760" i="10"/>
  <c r="U760" i="10" s="1"/>
  <c r="H760" i="10"/>
  <c r="K760" i="10" s="1"/>
  <c r="M16" i="10"/>
  <c r="P16" i="10" s="1"/>
  <c r="R16" i="10"/>
  <c r="U16" i="10" s="1"/>
  <c r="H16" i="10"/>
  <c r="K16" i="10" s="1"/>
  <c r="H430" i="10"/>
  <c r="K430" i="10" s="1"/>
  <c r="R430" i="10"/>
  <c r="U430" i="10" s="1"/>
  <c r="M430" i="10"/>
  <c r="P430" i="10" s="1"/>
  <c r="M776" i="10"/>
  <c r="P776" i="10" s="1"/>
  <c r="R776" i="10"/>
  <c r="U776" i="10" s="1"/>
  <c r="H776" i="10"/>
  <c r="K776" i="10" s="1"/>
  <c r="R69" i="10"/>
  <c r="U69" i="10" s="1"/>
  <c r="H69" i="10"/>
  <c r="K69" i="10" s="1"/>
  <c r="M69" i="10"/>
  <c r="P69" i="10" s="1"/>
  <c r="R413" i="10"/>
  <c r="U413" i="10" s="1"/>
  <c r="M413" i="10"/>
  <c r="P413" i="10" s="1"/>
  <c r="H413" i="10"/>
  <c r="K413" i="10" s="1"/>
  <c r="M729" i="10"/>
  <c r="P729" i="10" s="1"/>
  <c r="H729" i="10"/>
  <c r="K729" i="10" s="1"/>
  <c r="R729" i="10"/>
  <c r="U729" i="10" s="1"/>
  <c r="M639" i="10"/>
  <c r="P639" i="10" s="1"/>
  <c r="H639" i="10"/>
  <c r="K639" i="10" s="1"/>
  <c r="R639" i="10"/>
  <c r="U639" i="10" s="1"/>
  <c r="H147" i="10"/>
  <c r="K147" i="10" s="1"/>
  <c r="M147" i="10"/>
  <c r="P147" i="10" s="1"/>
  <c r="R147" i="10"/>
  <c r="U147" i="10" s="1"/>
  <c r="M745" i="10"/>
  <c r="P745" i="10" s="1"/>
  <c r="R745" i="10"/>
  <c r="U745" i="10" s="1"/>
  <c r="H745" i="10"/>
  <c r="K745" i="10" s="1"/>
  <c r="R401" i="10"/>
  <c r="U401" i="10" s="1"/>
  <c r="M401" i="10"/>
  <c r="P401" i="10" s="1"/>
  <c r="H401" i="10"/>
  <c r="K401" i="10" s="1"/>
  <c r="M221" i="10"/>
  <c r="P221" i="10" s="1"/>
  <c r="R221" i="10"/>
  <c r="U221" i="10" s="1"/>
  <c r="H221" i="10"/>
  <c r="K221" i="10" s="1"/>
  <c r="H761" i="10"/>
  <c r="K761" i="10" s="1"/>
  <c r="R761" i="10"/>
  <c r="U761" i="10" s="1"/>
  <c r="M761" i="10"/>
  <c r="P761" i="10" s="1"/>
  <c r="R13" i="10"/>
  <c r="U13" i="10" s="1"/>
  <c r="H13" i="10"/>
  <c r="K13" i="10" s="1"/>
  <c r="M13" i="10"/>
  <c r="P13" i="10" s="1"/>
  <c r="R749" i="10"/>
  <c r="U749" i="10" s="1"/>
  <c r="H749" i="10"/>
  <c r="K749" i="10" s="1"/>
  <c r="M749" i="10"/>
  <c r="P749" i="10" s="1"/>
  <c r="M273" i="10"/>
  <c r="P273" i="10" s="1"/>
  <c r="H273" i="10"/>
  <c r="K273" i="10" s="1"/>
  <c r="R273" i="10"/>
  <c r="U273" i="10" s="1"/>
  <c r="M31" i="10"/>
  <c r="P31" i="10" s="1"/>
  <c r="R31" i="10"/>
  <c r="U31" i="10" s="1"/>
  <c r="H31" i="10"/>
  <c r="K31" i="10" s="1"/>
  <c r="M765" i="10"/>
  <c r="P765" i="10" s="1"/>
  <c r="R765" i="10"/>
  <c r="U765" i="10" s="1"/>
  <c r="H765" i="10"/>
  <c r="K765" i="10" s="1"/>
  <c r="M504" i="10"/>
  <c r="P504" i="10" s="1"/>
  <c r="H504" i="10"/>
  <c r="K504" i="10" s="1"/>
  <c r="R504" i="10"/>
  <c r="U504" i="10" s="1"/>
  <c r="R82" i="10"/>
  <c r="U82" i="10" s="1"/>
  <c r="M82" i="10"/>
  <c r="P82" i="10" s="1"/>
  <c r="H82" i="10"/>
  <c r="K82" i="10" s="1"/>
  <c r="R15" i="10"/>
  <c r="U15" i="10" s="1"/>
  <c r="H15" i="10"/>
  <c r="K15" i="10" s="1"/>
  <c r="M15" i="10"/>
  <c r="P15" i="10" s="1"/>
  <c r="H710" i="10"/>
  <c r="K710" i="10" s="1"/>
  <c r="M710" i="10"/>
  <c r="P710" i="10" s="1"/>
  <c r="R710" i="10"/>
  <c r="U710" i="10" s="1"/>
  <c r="M214" i="10"/>
  <c r="P214" i="10" s="1"/>
  <c r="R214" i="10"/>
  <c r="U214" i="10" s="1"/>
  <c r="H214" i="10"/>
  <c r="K214" i="10" s="1"/>
  <c r="H352" i="10"/>
  <c r="K352" i="10" s="1"/>
  <c r="M352" i="10"/>
  <c r="P352" i="10" s="1"/>
  <c r="R352" i="10"/>
  <c r="U352" i="10" s="1"/>
  <c r="R198" i="10"/>
  <c r="U198" i="10" s="1"/>
  <c r="H198" i="10"/>
  <c r="K198" i="10" s="1"/>
  <c r="M198" i="10"/>
  <c r="P198" i="10" s="1"/>
  <c r="M547" i="10"/>
  <c r="P547" i="10" s="1"/>
  <c r="R547" i="10"/>
  <c r="U547" i="10" s="1"/>
  <c r="H547" i="10"/>
  <c r="K547" i="10" s="1"/>
  <c r="R76" i="10"/>
  <c r="U76" i="10" s="1"/>
  <c r="M76" i="10"/>
  <c r="P76" i="10" s="1"/>
  <c r="H76" i="10"/>
  <c r="K76" i="10" s="1"/>
  <c r="H296" i="10"/>
  <c r="K296" i="10" s="1"/>
  <c r="M296" i="10"/>
  <c r="P296" i="10" s="1"/>
  <c r="R296" i="10"/>
  <c r="U296" i="10" s="1"/>
  <c r="M75" i="10"/>
  <c r="P75" i="10" s="1"/>
  <c r="R75" i="10"/>
  <c r="U75" i="10" s="1"/>
  <c r="H75" i="10"/>
  <c r="K75" i="10" s="1"/>
  <c r="R107" i="10"/>
  <c r="U107" i="10" s="1"/>
  <c r="H107" i="10"/>
  <c r="K107" i="10" s="1"/>
  <c r="M107" i="10"/>
  <c r="P107" i="10" s="1"/>
  <c r="R205" i="10"/>
  <c r="U205" i="10" s="1"/>
  <c r="H205" i="10"/>
  <c r="K205" i="10" s="1"/>
  <c r="M205" i="10"/>
  <c r="P205" i="10" s="1"/>
  <c r="H408" i="10"/>
  <c r="K408" i="10" s="1"/>
  <c r="M408" i="10"/>
  <c r="P408" i="10" s="1"/>
  <c r="R408" i="10"/>
  <c r="U408" i="10" s="1"/>
  <c r="M395" i="10"/>
  <c r="P395" i="10" s="1"/>
  <c r="R395" i="10"/>
  <c r="U395" i="10" s="1"/>
  <c r="H395" i="10"/>
  <c r="K395" i="10" s="1"/>
  <c r="M445" i="10"/>
  <c r="P445" i="10" s="1"/>
  <c r="R445" i="10"/>
  <c r="U445" i="10" s="1"/>
  <c r="H445" i="10"/>
  <c r="K445" i="10" s="1"/>
  <c r="R286" i="10"/>
  <c r="U286" i="10" s="1"/>
  <c r="M286" i="10"/>
  <c r="P286" i="10" s="1"/>
  <c r="H286" i="10"/>
  <c r="K286" i="10" s="1"/>
  <c r="R779" i="10"/>
  <c r="U779" i="10" s="1"/>
  <c r="M779" i="10"/>
  <c r="P779" i="10" s="1"/>
  <c r="H779" i="10"/>
  <c r="K779" i="10" s="1"/>
  <c r="M354" i="10"/>
  <c r="P354" i="10" s="1"/>
  <c r="H354" i="10"/>
  <c r="K354" i="10" s="1"/>
  <c r="R354" i="10"/>
  <c r="U354" i="10" s="1"/>
  <c r="H34" i="10"/>
  <c r="K34" i="10" s="1"/>
  <c r="M34" i="10"/>
  <c r="P34" i="10" s="1"/>
  <c r="R34" i="10"/>
  <c r="U34" i="10" s="1"/>
  <c r="R666" i="10"/>
  <c r="U666" i="10" s="1"/>
  <c r="M666" i="10"/>
  <c r="P666" i="10" s="1"/>
  <c r="H666" i="10"/>
  <c r="K666" i="10" s="1"/>
  <c r="M295" i="10"/>
  <c r="P295" i="10" s="1"/>
  <c r="H295" i="10"/>
  <c r="K295" i="10" s="1"/>
  <c r="R295" i="10"/>
  <c r="U295" i="10" s="1"/>
  <c r="R289" i="10"/>
  <c r="U289" i="10" s="1"/>
  <c r="M289" i="10"/>
  <c r="P289" i="10" s="1"/>
  <c r="H289" i="10"/>
  <c r="K289" i="10" s="1"/>
  <c r="H599" i="10"/>
  <c r="K599" i="10" s="1"/>
  <c r="R599" i="10"/>
  <c r="U599" i="10" s="1"/>
  <c r="M599" i="10"/>
  <c r="P599" i="10" s="1"/>
  <c r="R429" i="10"/>
  <c r="U429" i="10" s="1"/>
  <c r="H429" i="10"/>
  <c r="K429" i="10" s="1"/>
  <c r="M429" i="10"/>
  <c r="P429" i="10" s="1"/>
  <c r="M562" i="10"/>
  <c r="P562" i="10" s="1"/>
  <c r="H562" i="10"/>
  <c r="K562" i="10" s="1"/>
  <c r="R562" i="10"/>
  <c r="U562" i="10" s="1"/>
  <c r="M478" i="10"/>
  <c r="P478" i="10" s="1"/>
  <c r="H478" i="10"/>
  <c r="K478" i="10" s="1"/>
  <c r="R478" i="10"/>
  <c r="U478" i="10" s="1"/>
  <c r="R266" i="10"/>
  <c r="U266" i="10" s="1"/>
  <c r="H266" i="10"/>
  <c r="K266" i="10" s="1"/>
  <c r="M266" i="10"/>
  <c r="P266" i="10" s="1"/>
  <c r="R77" i="10"/>
  <c r="U77" i="10" s="1"/>
  <c r="M77" i="10"/>
  <c r="P77" i="10" s="1"/>
  <c r="H77" i="10"/>
  <c r="K77" i="10" s="1"/>
  <c r="R526" i="10"/>
  <c r="U526" i="10" s="1"/>
  <c r="M526" i="10"/>
  <c r="P526" i="10" s="1"/>
  <c r="H526" i="10"/>
  <c r="K526" i="10" s="1"/>
  <c r="R563" i="10"/>
  <c r="U563" i="10" s="1"/>
  <c r="H563" i="10"/>
  <c r="K563" i="10" s="1"/>
  <c r="M563" i="10"/>
  <c r="P563" i="10" s="1"/>
  <c r="R764" i="10"/>
  <c r="U764" i="10" s="1"/>
  <c r="M764" i="10"/>
  <c r="P764" i="10" s="1"/>
  <c r="H764" i="10"/>
  <c r="K764" i="10" s="1"/>
  <c r="R714" i="10"/>
  <c r="U714" i="10" s="1"/>
  <c r="H714" i="10"/>
  <c r="K714" i="10" s="1"/>
  <c r="M714" i="10"/>
  <c r="P714" i="10" s="1"/>
  <c r="M569" i="10"/>
  <c r="P569" i="10" s="1"/>
  <c r="R569" i="10"/>
  <c r="U569" i="10" s="1"/>
  <c r="H569" i="10"/>
  <c r="K569" i="10" s="1"/>
  <c r="H73" i="10"/>
  <c r="K73" i="10" s="1"/>
  <c r="R73" i="10"/>
  <c r="U73" i="10" s="1"/>
  <c r="M73" i="10"/>
  <c r="P73" i="10" s="1"/>
  <c r="H697" i="10"/>
  <c r="K697" i="10" s="1"/>
  <c r="M697" i="10"/>
  <c r="P697" i="10" s="1"/>
  <c r="R697" i="10"/>
  <c r="U697" i="10" s="1"/>
  <c r="H152" i="10"/>
  <c r="K152" i="10" s="1"/>
  <c r="R152" i="10"/>
  <c r="U152" i="10" s="1"/>
  <c r="M152" i="10"/>
  <c r="P152" i="10" s="1"/>
  <c r="H121" i="10"/>
  <c r="K121" i="10" s="1"/>
  <c r="M121" i="10"/>
  <c r="P121" i="10" s="1"/>
  <c r="R121" i="10"/>
  <c r="U121" i="10" s="1"/>
  <c r="H713" i="10"/>
  <c r="K713" i="10" s="1"/>
  <c r="M713" i="10"/>
  <c r="P713" i="10" s="1"/>
  <c r="R713" i="10"/>
  <c r="U713" i="10" s="1"/>
  <c r="H111" i="10"/>
  <c r="K111" i="10" s="1"/>
  <c r="R111" i="10"/>
  <c r="U111" i="10" s="1"/>
  <c r="M111" i="10"/>
  <c r="P111" i="10" s="1"/>
  <c r="H143" i="10"/>
  <c r="K143" i="10" s="1"/>
  <c r="R143" i="10"/>
  <c r="U143" i="10" s="1"/>
  <c r="M143" i="10"/>
  <c r="P143" i="10" s="1"/>
  <c r="H431" i="10"/>
  <c r="K431" i="10" s="1"/>
  <c r="M431" i="10"/>
  <c r="P431" i="10" s="1"/>
  <c r="R431" i="10"/>
  <c r="U431" i="10" s="1"/>
  <c r="R299" i="10"/>
  <c r="U299" i="10" s="1"/>
  <c r="H299" i="10"/>
  <c r="K299" i="10" s="1"/>
  <c r="M299" i="10"/>
  <c r="P299" i="10" s="1"/>
  <c r="R316" i="10"/>
  <c r="U316" i="10" s="1"/>
  <c r="M316" i="10"/>
  <c r="P316" i="10" s="1"/>
  <c r="H316" i="10"/>
  <c r="K316" i="10" s="1"/>
  <c r="M427" i="10"/>
  <c r="P427" i="10" s="1"/>
  <c r="H427" i="10"/>
  <c r="K427" i="10" s="1"/>
  <c r="R427" i="10"/>
  <c r="U427" i="10" s="1"/>
  <c r="R87" i="10"/>
  <c r="U87" i="10" s="1"/>
  <c r="M87" i="10"/>
  <c r="P87" i="10" s="1"/>
  <c r="H87" i="10"/>
  <c r="K87" i="10" s="1"/>
  <c r="M570" i="10"/>
  <c r="P570" i="10" s="1"/>
  <c r="R570" i="10"/>
  <c r="U570" i="10" s="1"/>
  <c r="H570" i="10"/>
  <c r="K570" i="10" s="1"/>
  <c r="H682" i="10"/>
  <c r="K682" i="10" s="1"/>
  <c r="M682" i="10"/>
  <c r="P682" i="10" s="1"/>
  <c r="R682" i="10"/>
  <c r="U682" i="10" s="1"/>
  <c r="R444" i="10"/>
  <c r="U444" i="10" s="1"/>
  <c r="H444" i="10"/>
  <c r="K444" i="10" s="1"/>
  <c r="M444" i="10"/>
  <c r="P444" i="10" s="1"/>
  <c r="R670" i="10"/>
  <c r="U670" i="10" s="1"/>
  <c r="H670" i="10"/>
  <c r="K670" i="10" s="1"/>
  <c r="M670" i="10"/>
  <c r="P670" i="10" s="1"/>
  <c r="M339" i="10"/>
  <c r="P339" i="10" s="1"/>
  <c r="H339" i="10"/>
  <c r="K339" i="10" s="1"/>
  <c r="R339" i="10"/>
  <c r="U339" i="10" s="1"/>
  <c r="R627" i="10"/>
  <c r="U627" i="10" s="1"/>
  <c r="M627" i="10"/>
  <c r="P627" i="10" s="1"/>
  <c r="H627" i="10"/>
  <c r="K627" i="10" s="1"/>
  <c r="H686" i="10"/>
  <c r="K686" i="10" s="1"/>
  <c r="M686" i="10"/>
  <c r="P686" i="10" s="1"/>
  <c r="R686" i="10"/>
  <c r="U686" i="10" s="1"/>
  <c r="R530" i="10"/>
  <c r="U530" i="10" s="1"/>
  <c r="M530" i="10"/>
  <c r="P530" i="10" s="1"/>
  <c r="H530" i="10"/>
  <c r="K530" i="10" s="1"/>
  <c r="M375" i="10"/>
  <c r="P375" i="10" s="1"/>
  <c r="H375" i="10"/>
  <c r="K375" i="10" s="1"/>
  <c r="R375" i="10"/>
  <c r="U375" i="10" s="1"/>
  <c r="H319" i="10"/>
  <c r="K319" i="10" s="1"/>
  <c r="R319" i="10"/>
  <c r="U319" i="10" s="1"/>
  <c r="M319" i="10"/>
  <c r="P319" i="10" s="1"/>
  <c r="M219" i="10"/>
  <c r="P219" i="10" s="1"/>
  <c r="R219" i="10"/>
  <c r="U219" i="10" s="1"/>
  <c r="H219" i="10"/>
  <c r="K219" i="10" s="1"/>
  <c r="H345" i="10"/>
  <c r="K345" i="10" s="1"/>
  <c r="R345" i="10"/>
  <c r="U345" i="10" s="1"/>
  <c r="M345" i="10"/>
  <c r="P345" i="10" s="1"/>
  <c r="M578" i="10"/>
  <c r="P578" i="10" s="1"/>
  <c r="H578" i="10"/>
  <c r="K578" i="10" s="1"/>
  <c r="R578" i="10"/>
  <c r="U578" i="10" s="1"/>
  <c r="H559" i="10"/>
  <c r="K559" i="10" s="1"/>
  <c r="M559" i="10"/>
  <c r="P559" i="10" s="1"/>
  <c r="R559" i="10"/>
  <c r="U559" i="10" s="1"/>
  <c r="M33" i="10"/>
  <c r="P33" i="10" s="1"/>
  <c r="R33" i="10"/>
  <c r="U33" i="10" s="1"/>
  <c r="H33" i="10"/>
  <c r="K33" i="10" s="1"/>
  <c r="R142" i="10"/>
  <c r="U142" i="10" s="1"/>
  <c r="H142" i="10"/>
  <c r="K142" i="10" s="1"/>
  <c r="M142" i="10"/>
  <c r="P142" i="10" s="1"/>
  <c r="R165" i="10"/>
  <c r="U165" i="10" s="1"/>
  <c r="M165" i="10"/>
  <c r="P165" i="10" s="1"/>
  <c r="H165" i="10"/>
  <c r="K165" i="10" s="1"/>
  <c r="M105" i="10"/>
  <c r="P105" i="10" s="1"/>
  <c r="H105" i="10"/>
  <c r="K105" i="10" s="1"/>
  <c r="R105" i="10"/>
  <c r="U105" i="10" s="1"/>
  <c r="R68" i="10"/>
  <c r="U68" i="10" s="1"/>
  <c r="M68" i="10"/>
  <c r="P68" i="10" s="1"/>
  <c r="H68" i="10"/>
  <c r="K68" i="10" s="1"/>
  <c r="R148" i="10"/>
  <c r="U148" i="10" s="1"/>
  <c r="M148" i="10"/>
  <c r="P148" i="10" s="1"/>
  <c r="H148" i="10"/>
  <c r="K148" i="10" s="1"/>
  <c r="M22" i="10"/>
  <c r="P22" i="10" s="1"/>
  <c r="R22" i="10"/>
  <c r="U22" i="10" s="1"/>
  <c r="H22" i="10"/>
  <c r="K22" i="10" s="1"/>
  <c r="H91" i="10"/>
  <c r="K91" i="10" s="1"/>
  <c r="M91" i="10"/>
  <c r="P91" i="10" s="1"/>
  <c r="R91" i="10"/>
  <c r="U91" i="10" s="1"/>
  <c r="H21" i="10"/>
  <c r="K21" i="10" s="1"/>
  <c r="R21" i="10"/>
  <c r="U21" i="10" s="1"/>
  <c r="M21" i="10"/>
  <c r="P21" i="10" s="1"/>
  <c r="H176" i="10"/>
  <c r="K176" i="10" s="1"/>
  <c r="R176" i="10"/>
  <c r="U176" i="10" s="1"/>
  <c r="M176" i="10"/>
  <c r="P176" i="10" s="1"/>
  <c r="M715" i="10"/>
  <c r="P715" i="10" s="1"/>
  <c r="R715" i="10"/>
  <c r="U715" i="10" s="1"/>
  <c r="H715" i="10"/>
  <c r="K715" i="10" s="1"/>
  <c r="R574" i="10"/>
  <c r="U574" i="10" s="1"/>
  <c r="H574" i="10"/>
  <c r="K574" i="10" s="1"/>
  <c r="M574" i="10"/>
  <c r="P574" i="10" s="1"/>
  <c r="R648" i="10"/>
  <c r="U648" i="10" s="1"/>
  <c r="H648" i="10"/>
  <c r="K648" i="10" s="1"/>
  <c r="M648" i="10"/>
  <c r="P648" i="10" s="1"/>
  <c r="H696" i="10"/>
  <c r="K696" i="10" s="1"/>
  <c r="M696" i="10"/>
  <c r="P696" i="10" s="1"/>
  <c r="R696" i="10"/>
  <c r="U696" i="10" s="1"/>
  <c r="M280" i="10"/>
  <c r="P280" i="10" s="1"/>
  <c r="H280" i="10"/>
  <c r="K280" i="10" s="1"/>
  <c r="R280" i="10"/>
  <c r="U280" i="10" s="1"/>
  <c r="M329" i="10"/>
  <c r="P329" i="10" s="1"/>
  <c r="R329" i="10"/>
  <c r="U329" i="10" s="1"/>
  <c r="H329" i="10"/>
  <c r="K329" i="10" s="1"/>
  <c r="H712" i="10"/>
  <c r="K712" i="10" s="1"/>
  <c r="M712" i="10"/>
  <c r="P712" i="10" s="1"/>
  <c r="R712" i="10"/>
  <c r="U712" i="10" s="1"/>
  <c r="H584" i="10"/>
  <c r="K584" i="10" s="1"/>
  <c r="M584" i="10"/>
  <c r="P584" i="10" s="1"/>
  <c r="R584" i="10"/>
  <c r="U584" i="10" s="1"/>
  <c r="M403" i="10"/>
  <c r="P403" i="10" s="1"/>
  <c r="R403" i="10"/>
  <c r="U403" i="10" s="1"/>
  <c r="H403" i="10"/>
  <c r="K403" i="10" s="1"/>
  <c r="H414" i="10"/>
  <c r="K414" i="10" s="1"/>
  <c r="R414" i="10"/>
  <c r="U414" i="10" s="1"/>
  <c r="M414" i="10"/>
  <c r="P414" i="10" s="1"/>
  <c r="H51" i="10"/>
  <c r="K51" i="10" s="1"/>
  <c r="R51" i="10"/>
  <c r="U51" i="10" s="1"/>
  <c r="M51" i="10"/>
  <c r="P51" i="10" s="1"/>
  <c r="R653" i="10"/>
  <c r="U653" i="10" s="1"/>
  <c r="H653" i="10"/>
  <c r="K653" i="10" s="1"/>
  <c r="M653" i="10"/>
  <c r="P653" i="10" s="1"/>
  <c r="R746" i="10"/>
  <c r="U746" i="10" s="1"/>
  <c r="M746" i="10"/>
  <c r="P746" i="10" s="1"/>
  <c r="H746" i="10"/>
  <c r="K746" i="10" s="1"/>
  <c r="M200" i="10"/>
  <c r="P200" i="10" s="1"/>
  <c r="R200" i="10"/>
  <c r="U200" i="10" s="1"/>
  <c r="H200" i="10"/>
  <c r="K200" i="10" s="1"/>
  <c r="M780" i="10"/>
  <c r="P780" i="10" s="1"/>
  <c r="R780" i="10"/>
  <c r="U780" i="10" s="1"/>
  <c r="H780" i="10"/>
  <c r="K780" i="10" s="1"/>
  <c r="R683" i="10"/>
  <c r="U683" i="10" s="1"/>
  <c r="H683" i="10"/>
  <c r="K683" i="10" s="1"/>
  <c r="M683" i="10"/>
  <c r="P683" i="10" s="1"/>
  <c r="M575" i="10"/>
  <c r="P575" i="10" s="1"/>
  <c r="R575" i="10"/>
  <c r="U575" i="10" s="1"/>
  <c r="H575" i="10"/>
  <c r="K575" i="10" s="1"/>
  <c r="H649" i="10"/>
  <c r="K649" i="10" s="1"/>
  <c r="M649" i="10"/>
  <c r="P649" i="10" s="1"/>
  <c r="R649" i="10"/>
  <c r="U649" i="10" s="1"/>
  <c r="R252" i="10"/>
  <c r="U252" i="10" s="1"/>
  <c r="M252" i="10"/>
  <c r="P252" i="10" s="1"/>
  <c r="H252" i="10"/>
  <c r="K252" i="10" s="1"/>
  <c r="M580" i="10"/>
  <c r="P580" i="10" s="1"/>
  <c r="R580" i="10"/>
  <c r="U580" i="10" s="1"/>
  <c r="H580" i="10"/>
  <c r="K580" i="10" s="1"/>
  <c r="M519" i="10"/>
  <c r="P519" i="10" s="1"/>
  <c r="H519" i="10"/>
  <c r="K519" i="10" s="1"/>
  <c r="R519" i="10"/>
  <c r="U519" i="10" s="1"/>
  <c r="M595" i="10"/>
  <c r="P595" i="10" s="1"/>
  <c r="R595" i="10"/>
  <c r="U595" i="10" s="1"/>
  <c r="H595" i="10"/>
  <c r="K595" i="10" s="1"/>
  <c r="R301" i="10"/>
  <c r="U301" i="10" s="1"/>
  <c r="M301" i="10"/>
  <c r="P301" i="10" s="1"/>
  <c r="H301" i="10"/>
  <c r="K301" i="10" s="1"/>
  <c r="M490" i="10"/>
  <c r="P490" i="10" s="1"/>
  <c r="H490" i="10"/>
  <c r="K490" i="10" s="1"/>
  <c r="R490" i="10"/>
  <c r="U490" i="10" s="1"/>
  <c r="H699" i="10"/>
  <c r="K699" i="10" s="1"/>
  <c r="M699" i="10"/>
  <c r="P699" i="10" s="1"/>
  <c r="R699" i="10"/>
  <c r="U699" i="10" s="1"/>
  <c r="M366" i="10"/>
  <c r="P366" i="10" s="1"/>
  <c r="R366" i="10"/>
  <c r="U366" i="10" s="1"/>
  <c r="H366" i="10"/>
  <c r="K366" i="10" s="1"/>
  <c r="H591" i="10"/>
  <c r="K591" i="10" s="1"/>
  <c r="R591" i="10"/>
  <c r="U591" i="10" s="1"/>
  <c r="M591" i="10"/>
  <c r="P591" i="10" s="1"/>
  <c r="H56" i="10"/>
  <c r="K56" i="10" s="1"/>
  <c r="M56" i="10"/>
  <c r="P56" i="10" s="1"/>
  <c r="R56" i="10"/>
  <c r="U56" i="10" s="1"/>
  <c r="R169" i="10"/>
  <c r="U169" i="10" s="1"/>
  <c r="H169" i="10"/>
  <c r="K169" i="10" s="1"/>
  <c r="M169" i="10"/>
  <c r="P169" i="10" s="1"/>
  <c r="M735" i="10"/>
  <c r="P735" i="10" s="1"/>
  <c r="H735" i="10"/>
  <c r="K735" i="10" s="1"/>
  <c r="R735" i="10"/>
  <c r="U735" i="10" s="1"/>
  <c r="H20" i="10"/>
  <c r="K20" i="10" s="1"/>
  <c r="M20" i="10"/>
  <c r="P20" i="10" s="1"/>
  <c r="R20" i="10"/>
  <c r="U20" i="10" s="1"/>
  <c r="R217" i="10"/>
  <c r="U217" i="10" s="1"/>
  <c r="M217" i="10"/>
  <c r="P217" i="10" s="1"/>
  <c r="H217" i="10"/>
  <c r="K217" i="10" s="1"/>
  <c r="R38" i="10"/>
  <c r="U38" i="10" s="1"/>
  <c r="H38" i="10"/>
  <c r="K38" i="10" s="1"/>
  <c r="M38" i="10"/>
  <c r="P38" i="10" s="1"/>
  <c r="M154" i="10"/>
  <c r="P154" i="10" s="1"/>
  <c r="R154" i="10"/>
  <c r="U154" i="10" s="1"/>
  <c r="H154" i="10"/>
  <c r="K154" i="10" s="1"/>
  <c r="M153" i="10"/>
  <c r="P153" i="10" s="1"/>
  <c r="R153" i="10"/>
  <c r="U153" i="10" s="1"/>
  <c r="H153" i="10"/>
  <c r="K153" i="10" s="1"/>
  <c r="R462" i="10"/>
  <c r="U462" i="10" s="1"/>
  <c r="H462" i="10"/>
  <c r="K462" i="10" s="1"/>
  <c r="M462" i="10"/>
  <c r="P462" i="10" s="1"/>
  <c r="H422" i="10"/>
  <c r="K422" i="10" s="1"/>
  <c r="R422" i="10"/>
  <c r="U422" i="10" s="1"/>
  <c r="M422" i="10"/>
  <c r="P422" i="10" s="1"/>
  <c r="H350" i="10"/>
  <c r="K350" i="10" s="1"/>
  <c r="R350" i="10"/>
  <c r="U350" i="10" s="1"/>
  <c r="M350" i="10"/>
  <c r="P350" i="10" s="1"/>
  <c r="H738" i="10"/>
  <c r="K738" i="10" s="1"/>
  <c r="M738" i="10"/>
  <c r="P738" i="10" s="1"/>
  <c r="R738" i="10"/>
  <c r="U738" i="10" s="1"/>
  <c r="M474" i="10"/>
  <c r="P474" i="10" s="1"/>
  <c r="H474" i="10"/>
  <c r="K474" i="10" s="1"/>
  <c r="R474" i="10"/>
  <c r="U474" i="10" s="1"/>
  <c r="R485" i="10"/>
  <c r="U485" i="10" s="1"/>
  <c r="H485" i="10"/>
  <c r="K485" i="10" s="1"/>
  <c r="M485" i="10"/>
  <c r="P485" i="10" s="1"/>
  <c r="M231" i="10"/>
  <c r="P231" i="10" s="1"/>
  <c r="H231" i="10"/>
  <c r="K231" i="10" s="1"/>
  <c r="R231" i="10"/>
  <c r="U231" i="10" s="1"/>
  <c r="H49" i="10"/>
  <c r="K49" i="10" s="1"/>
  <c r="M49" i="10"/>
  <c r="P49" i="10" s="1"/>
  <c r="R49" i="10"/>
  <c r="U49" i="10" s="1"/>
  <c r="H752" i="10"/>
  <c r="K752" i="10" s="1"/>
  <c r="R752" i="10"/>
  <c r="U752" i="10" s="1"/>
  <c r="M752" i="10"/>
  <c r="P752" i="10" s="1"/>
  <c r="H357" i="10"/>
  <c r="K357" i="10" s="1"/>
  <c r="R357" i="10"/>
  <c r="U357" i="10" s="1"/>
  <c r="M357" i="10"/>
  <c r="P357" i="10" s="1"/>
  <c r="H439" i="10"/>
  <c r="K439" i="10" s="1"/>
  <c r="R439" i="10"/>
  <c r="U439" i="10" s="1"/>
  <c r="M439" i="10"/>
  <c r="P439" i="10" s="1"/>
  <c r="R768" i="10"/>
  <c r="U768" i="10" s="1"/>
  <c r="M768" i="10"/>
  <c r="P768" i="10" s="1"/>
  <c r="H768" i="10"/>
  <c r="K768" i="10" s="1"/>
  <c r="R292" i="10"/>
  <c r="U292" i="10" s="1"/>
  <c r="H292" i="10"/>
  <c r="K292" i="10" s="1"/>
  <c r="M292" i="10"/>
  <c r="P292" i="10" s="1"/>
  <c r="H612" i="10"/>
  <c r="K612" i="10" s="1"/>
  <c r="R612" i="10"/>
  <c r="U612" i="10" s="1"/>
  <c r="M612" i="10"/>
  <c r="P612" i="10" s="1"/>
  <c r="H753" i="10"/>
  <c r="K753" i="10" s="1"/>
  <c r="M753" i="10"/>
  <c r="P753" i="10" s="1"/>
  <c r="R753" i="10"/>
  <c r="U753" i="10" s="1"/>
  <c r="R483" i="10"/>
  <c r="U483" i="10" s="1"/>
  <c r="H483" i="10"/>
  <c r="K483" i="10" s="1"/>
  <c r="M483" i="10"/>
  <c r="P483" i="10" s="1"/>
  <c r="R325" i="10"/>
  <c r="U325" i="10" s="1"/>
  <c r="H325" i="10"/>
  <c r="K325" i="10" s="1"/>
  <c r="M325" i="10"/>
  <c r="P325" i="10" s="1"/>
  <c r="M766" i="10"/>
  <c r="P766" i="10" s="1"/>
  <c r="H766" i="10"/>
  <c r="K766" i="10" s="1"/>
  <c r="R766" i="10"/>
  <c r="U766" i="10" s="1"/>
  <c r="R747" i="10"/>
  <c r="U747" i="10" s="1"/>
  <c r="M747" i="10"/>
  <c r="P747" i="10" s="1"/>
  <c r="H747" i="10"/>
  <c r="K747" i="10" s="1"/>
  <c r="H313" i="10"/>
  <c r="K313" i="10" s="1"/>
  <c r="M313" i="10"/>
  <c r="P313" i="10" s="1"/>
  <c r="R313" i="10"/>
  <c r="U313" i="10" s="1"/>
  <c r="H349" i="10"/>
  <c r="K349" i="10" s="1"/>
  <c r="R349" i="10"/>
  <c r="U349" i="10" s="1"/>
  <c r="M349" i="10"/>
  <c r="P349" i="10" s="1"/>
  <c r="M480" i="10"/>
  <c r="P480" i="10" s="1"/>
  <c r="R480" i="10"/>
  <c r="U480" i="10" s="1"/>
  <c r="H480" i="10"/>
  <c r="K480" i="10" s="1"/>
  <c r="H641" i="10"/>
  <c r="K641" i="10" s="1"/>
  <c r="M641" i="10"/>
  <c r="P641" i="10" s="1"/>
  <c r="R641" i="10"/>
  <c r="U641" i="10" s="1"/>
  <c r="M407" i="10"/>
  <c r="P407" i="10" s="1"/>
  <c r="H407" i="10"/>
  <c r="K407" i="10" s="1"/>
  <c r="R407" i="10"/>
  <c r="U407" i="10" s="1"/>
  <c r="M606" i="10"/>
  <c r="P606" i="10" s="1"/>
  <c r="H606" i="10"/>
  <c r="K606" i="10" s="1"/>
  <c r="R606" i="10"/>
  <c r="U606" i="10" s="1"/>
  <c r="R293" i="10"/>
  <c r="U293" i="10" s="1"/>
  <c r="M293" i="10"/>
  <c r="P293" i="10" s="1"/>
  <c r="H293" i="10"/>
  <c r="K293" i="10" s="1"/>
  <c r="H748" i="10"/>
  <c r="K748" i="10" s="1"/>
  <c r="M748" i="10"/>
  <c r="P748" i="10" s="1"/>
  <c r="R748" i="10"/>
  <c r="U748" i="10" s="1"/>
  <c r="M730" i="10"/>
  <c r="P730" i="10" s="1"/>
  <c r="H730" i="10"/>
  <c r="K730" i="10" s="1"/>
  <c r="R730" i="10"/>
  <c r="U730" i="10" s="1"/>
  <c r="R425" i="10"/>
  <c r="U425" i="10" s="1"/>
  <c r="M425" i="10"/>
  <c r="P425" i="10" s="1"/>
  <c r="H425" i="10"/>
  <c r="K425" i="10" s="1"/>
  <c r="M500" i="10"/>
  <c r="P500" i="10" s="1"/>
  <c r="H500" i="10"/>
  <c r="K500" i="10" s="1"/>
  <c r="R500" i="10"/>
  <c r="U500" i="10" s="1"/>
  <c r="H762" i="10"/>
  <c r="K762" i="10" s="1"/>
  <c r="R762" i="10"/>
  <c r="U762" i="10" s="1"/>
  <c r="M762" i="10"/>
  <c r="P762" i="10" s="1"/>
  <c r="H610" i="10"/>
  <c r="K610" i="10" s="1"/>
  <c r="R610" i="10"/>
  <c r="U610" i="10" s="1"/>
  <c r="M610" i="10"/>
  <c r="P610" i="10" s="1"/>
  <c r="H669" i="10"/>
  <c r="K669" i="10" s="1"/>
  <c r="R669" i="10"/>
  <c r="U669" i="10" s="1"/>
  <c r="M669" i="10"/>
  <c r="P669" i="10" s="1"/>
  <c r="H191" i="10"/>
  <c r="K191" i="10" s="1"/>
  <c r="M191" i="10"/>
  <c r="P191" i="10" s="1"/>
  <c r="R191" i="10"/>
  <c r="U191" i="10" s="1"/>
  <c r="R100" i="10"/>
  <c r="U100" i="10" s="1"/>
  <c r="M100" i="10"/>
  <c r="P100" i="10" s="1"/>
  <c r="H100" i="10"/>
  <c r="K100" i="10" s="1"/>
  <c r="R368" i="10"/>
  <c r="U368" i="10" s="1"/>
  <c r="H368" i="10"/>
  <c r="K368" i="10" s="1"/>
  <c r="M368" i="10"/>
  <c r="P368" i="10" s="1"/>
  <c r="M374" i="10"/>
  <c r="P374" i="10" s="1"/>
  <c r="R374" i="10"/>
  <c r="U374" i="10" s="1"/>
  <c r="H374" i="10"/>
  <c r="K374" i="10" s="1"/>
  <c r="R171" i="10"/>
  <c r="U171" i="10" s="1"/>
  <c r="M171" i="10"/>
  <c r="P171" i="10" s="1"/>
  <c r="H171" i="10"/>
  <c r="K171" i="10" s="1"/>
  <c r="M397" i="10"/>
  <c r="P397" i="10" s="1"/>
  <c r="R397" i="10"/>
  <c r="U397" i="10" s="1"/>
  <c r="H397" i="10"/>
  <c r="K397" i="10" s="1"/>
  <c r="H132" i="10"/>
  <c r="K132" i="10" s="1"/>
  <c r="R132" i="10"/>
  <c r="U132" i="10" s="1"/>
  <c r="M132" i="10"/>
  <c r="P132" i="10" s="1"/>
  <c r="H4" i="10"/>
  <c r="K4" i="10" s="1"/>
  <c r="M4" i="10"/>
  <c r="P4" i="10" s="1"/>
  <c r="R4" i="10"/>
  <c r="U4" i="10" s="1"/>
  <c r="H420" i="10"/>
  <c r="K420" i="10" s="1"/>
  <c r="R420" i="10"/>
  <c r="U420" i="10" s="1"/>
  <c r="M420" i="10"/>
  <c r="P420" i="10" s="1"/>
  <c r="H731" i="10"/>
  <c r="K731" i="10" s="1"/>
  <c r="M731" i="10"/>
  <c r="P731" i="10" s="1"/>
  <c r="R731" i="10"/>
  <c r="U731" i="10" s="1"/>
  <c r="M164" i="10"/>
  <c r="P164" i="10" s="1"/>
  <c r="R164" i="10"/>
  <c r="U164" i="10" s="1"/>
  <c r="H164" i="10"/>
  <c r="K164" i="10" s="1"/>
  <c r="M733" i="10"/>
  <c r="P733" i="10" s="1"/>
  <c r="H733" i="10"/>
  <c r="K733" i="10" s="1"/>
  <c r="R733" i="10"/>
  <c r="U733" i="10" s="1"/>
  <c r="H84" i="10"/>
  <c r="K84" i="10" s="1"/>
  <c r="R84" i="10"/>
  <c r="U84" i="10" s="1"/>
  <c r="M84" i="10"/>
  <c r="P84" i="10" s="1"/>
  <c r="H611" i="10"/>
  <c r="K611" i="10" s="1"/>
  <c r="M611" i="10"/>
  <c r="P611" i="10" s="1"/>
  <c r="R611" i="10"/>
  <c r="U611" i="10" s="1"/>
  <c r="H704" i="10"/>
  <c r="K704" i="10" s="1"/>
  <c r="R704" i="10"/>
  <c r="U704" i="10" s="1"/>
  <c r="M704" i="10"/>
  <c r="P704" i="10" s="1"/>
  <c r="M442" i="10"/>
  <c r="P442" i="10" s="1"/>
  <c r="H442" i="10"/>
  <c r="K442" i="10" s="1"/>
  <c r="R442" i="10"/>
  <c r="U442" i="10" s="1"/>
  <c r="M378" i="10"/>
  <c r="P378" i="10" s="1"/>
  <c r="R378" i="10"/>
  <c r="U378" i="10" s="1"/>
  <c r="H378" i="10"/>
  <c r="K378" i="10" s="1"/>
  <c r="M751" i="10"/>
  <c r="P751" i="10" s="1"/>
  <c r="R751" i="10"/>
  <c r="U751" i="10" s="1"/>
  <c r="H751" i="10"/>
  <c r="K751" i="10" s="1"/>
  <c r="M323" i="10"/>
  <c r="P323" i="10" s="1"/>
  <c r="R323" i="10"/>
  <c r="U323" i="10" s="1"/>
  <c r="H323" i="10"/>
  <c r="K323" i="10" s="1"/>
  <c r="H364" i="10"/>
  <c r="K364" i="10" s="1"/>
  <c r="R364" i="10"/>
  <c r="U364" i="10" s="1"/>
  <c r="M364" i="10"/>
  <c r="P364" i="10" s="1"/>
  <c r="M436" i="10"/>
  <c r="P436" i="10" s="1"/>
  <c r="R436" i="10"/>
  <c r="U436" i="10" s="1"/>
  <c r="H436" i="10"/>
  <c r="K436" i="10" s="1"/>
  <c r="R518" i="10"/>
  <c r="U518" i="10" s="1"/>
  <c r="H518" i="10"/>
  <c r="K518" i="10" s="1"/>
  <c r="M518" i="10"/>
  <c r="P518" i="10" s="1"/>
  <c r="R367" i="10"/>
  <c r="U367" i="10" s="1"/>
  <c r="M367" i="10"/>
  <c r="P367" i="10" s="1"/>
  <c r="H367" i="10"/>
  <c r="K367" i="10" s="1"/>
  <c r="M81" i="10"/>
  <c r="P81" i="10" s="1"/>
  <c r="H81" i="10"/>
  <c r="K81" i="10" s="1"/>
  <c r="R81" i="10"/>
  <c r="U81" i="10" s="1"/>
  <c r="M379" i="10"/>
  <c r="P379" i="10" s="1"/>
  <c r="R379" i="10"/>
  <c r="U379" i="10" s="1"/>
  <c r="H379" i="10"/>
  <c r="K379" i="10" s="1"/>
  <c r="M636" i="10"/>
  <c r="P636" i="10" s="1"/>
  <c r="R636" i="10"/>
  <c r="U636" i="10" s="1"/>
  <c r="H636" i="10"/>
  <c r="K636" i="10" s="1"/>
  <c r="M514" i="10"/>
  <c r="P514" i="10" s="1"/>
  <c r="H514" i="10"/>
  <c r="K514" i="10" s="1"/>
  <c r="R514" i="10"/>
  <c r="U514" i="10" s="1"/>
  <c r="M721" i="10"/>
  <c r="P721" i="10" s="1"/>
  <c r="H721" i="10"/>
  <c r="K721" i="10" s="1"/>
  <c r="R721" i="10"/>
  <c r="U721" i="10" s="1"/>
  <c r="R457" i="10"/>
  <c r="U457" i="10" s="1"/>
  <c r="M457" i="10"/>
  <c r="P457" i="10" s="1"/>
  <c r="H457" i="10"/>
  <c r="K457" i="10" s="1"/>
  <c r="R61" i="10"/>
  <c r="U61" i="10" s="1"/>
  <c r="H61" i="10"/>
  <c r="K61" i="10" s="1"/>
  <c r="M61" i="10"/>
  <c r="P61" i="10" s="1"/>
  <c r="R737" i="10"/>
  <c r="U737" i="10" s="1"/>
  <c r="H737" i="10"/>
  <c r="K737" i="10" s="1"/>
  <c r="M737" i="10"/>
  <c r="P737" i="10" s="1"/>
  <c r="M70" i="10"/>
  <c r="P70" i="10" s="1"/>
  <c r="R70" i="10"/>
  <c r="U70" i="10" s="1"/>
  <c r="H70" i="10"/>
  <c r="K70" i="10" s="1"/>
  <c r="M225" i="10"/>
  <c r="P225" i="10" s="1"/>
  <c r="H225" i="10"/>
  <c r="K225" i="10" s="1"/>
  <c r="R225" i="10"/>
  <c r="U225" i="10" s="1"/>
  <c r="M722" i="10"/>
  <c r="P722" i="10" s="1"/>
  <c r="H722" i="10"/>
  <c r="K722" i="10" s="1"/>
  <c r="R722" i="10"/>
  <c r="U722" i="10" s="1"/>
  <c r="R37" i="10"/>
  <c r="U37" i="10" s="1"/>
  <c r="H37" i="10"/>
  <c r="K37" i="10" s="1"/>
  <c r="M37" i="10"/>
  <c r="P37" i="10" s="1"/>
  <c r="M447" i="10"/>
  <c r="P447" i="10" s="1"/>
  <c r="H447" i="10"/>
  <c r="K447" i="10" s="1"/>
  <c r="R447" i="10"/>
  <c r="U447" i="10" s="1"/>
  <c r="H501" i="10"/>
  <c r="K501" i="10" s="1"/>
  <c r="R501" i="10"/>
  <c r="U501" i="10" s="1"/>
  <c r="M501" i="10"/>
  <c r="P501" i="10" s="1"/>
  <c r="M763" i="10"/>
  <c r="P763" i="10" s="1"/>
  <c r="H763" i="10"/>
  <c r="K763" i="10" s="1"/>
  <c r="R763" i="10"/>
  <c r="U763" i="10" s="1"/>
  <c r="R625" i="10"/>
  <c r="U625" i="10" s="1"/>
  <c r="M625" i="10"/>
  <c r="P625" i="10" s="1"/>
  <c r="H625" i="10"/>
  <c r="K625" i="10" s="1"/>
  <c r="R531" i="10"/>
  <c r="U531" i="10" s="1"/>
  <c r="M531" i="10"/>
  <c r="P531" i="10" s="1"/>
  <c r="H531" i="10"/>
  <c r="K531" i="10" s="1"/>
  <c r="M233" i="10"/>
  <c r="P233" i="10" s="1"/>
  <c r="H233" i="10"/>
  <c r="K233" i="10" s="1"/>
  <c r="R233" i="10"/>
  <c r="U233" i="10" s="1"/>
  <c r="H159" i="10"/>
  <c r="K159" i="10" s="1"/>
  <c r="M159" i="10"/>
  <c r="P159" i="10" s="1"/>
  <c r="R159" i="10"/>
  <c r="U159" i="10" s="1"/>
  <c r="M732" i="10"/>
  <c r="P732" i="10" s="1"/>
  <c r="H732" i="10"/>
  <c r="K732" i="10" s="1"/>
  <c r="R732" i="10"/>
  <c r="U732" i="10" s="1"/>
  <c r="R778" i="10"/>
  <c r="U778" i="10" s="1"/>
  <c r="H778" i="10"/>
  <c r="K778" i="10" s="1"/>
  <c r="M778" i="10"/>
  <c r="P778" i="10" s="1"/>
  <c r="H486" i="10"/>
  <c r="K486" i="10" s="1"/>
  <c r="R486" i="10"/>
  <c r="U486" i="10" s="1"/>
  <c r="M486" i="10"/>
  <c r="P486" i="10" s="1"/>
  <c r="H412" i="10"/>
  <c r="K412" i="10" s="1"/>
  <c r="R412" i="10"/>
  <c r="U412" i="10" s="1"/>
  <c r="M412" i="10"/>
  <c r="P412" i="10" s="1"/>
  <c r="R234" i="10"/>
  <c r="U234" i="10" s="1"/>
  <c r="M234" i="10"/>
  <c r="P234" i="10" s="1"/>
  <c r="H234" i="10"/>
  <c r="K234" i="10" s="1"/>
  <c r="R170" i="10"/>
  <c r="U170" i="10" s="1"/>
  <c r="M170" i="10"/>
  <c r="P170" i="10" s="1"/>
  <c r="H170" i="10"/>
  <c r="K170" i="10" s="1"/>
  <c r="R510" i="10"/>
  <c r="U510" i="10" s="1"/>
  <c r="H510" i="10"/>
  <c r="K510" i="10" s="1"/>
  <c r="M510" i="10"/>
  <c r="P510" i="10" s="1"/>
  <c r="R179" i="10"/>
  <c r="U179" i="10" s="1"/>
  <c r="M179" i="10"/>
  <c r="P179" i="10" s="1"/>
  <c r="H179" i="10"/>
  <c r="K179" i="10" s="1"/>
  <c r="R251" i="10"/>
  <c r="U251" i="10" s="1"/>
  <c r="M251" i="10"/>
  <c r="P251" i="10" s="1"/>
  <c r="H251" i="10"/>
  <c r="K251" i="10" s="1"/>
  <c r="H592" i="10"/>
  <c r="K592" i="10" s="1"/>
  <c r="R592" i="10"/>
  <c r="U592" i="10" s="1"/>
  <c r="M592" i="10"/>
  <c r="P592" i="10" s="1"/>
  <c r="H567" i="10"/>
  <c r="K567" i="10" s="1"/>
  <c r="R567" i="10"/>
  <c r="U567" i="10" s="1"/>
  <c r="M567" i="10"/>
  <c r="P567" i="10" s="1"/>
  <c r="H626" i="10"/>
  <c r="K626" i="10" s="1"/>
  <c r="R626" i="10"/>
  <c r="U626" i="10" s="1"/>
  <c r="M626" i="10"/>
  <c r="P626" i="10" s="1"/>
  <c r="H685" i="10"/>
  <c r="K685" i="10" s="1"/>
  <c r="R685" i="10"/>
  <c r="U685" i="10" s="1"/>
  <c r="M685" i="10"/>
  <c r="P685" i="10" s="1"/>
  <c r="H571" i="10"/>
  <c r="K571" i="10" s="1"/>
  <c r="M571" i="10"/>
  <c r="P571" i="10" s="1"/>
  <c r="R571" i="10"/>
  <c r="U571" i="10" s="1"/>
  <c r="R642" i="10"/>
  <c r="U642" i="10" s="1"/>
  <c r="H642" i="10"/>
  <c r="K642" i="10" s="1"/>
  <c r="M642" i="10"/>
  <c r="P642" i="10" s="1"/>
  <c r="H701" i="10"/>
  <c r="K701" i="10" s="1"/>
  <c r="M701" i="10"/>
  <c r="P701" i="10" s="1"/>
  <c r="R701" i="10"/>
  <c r="U701" i="10" s="1"/>
  <c r="H650" i="10"/>
  <c r="K650" i="10" s="1"/>
  <c r="M650" i="10"/>
  <c r="P650" i="10" s="1"/>
  <c r="R650" i="10"/>
  <c r="U650" i="10" s="1"/>
  <c r="H585" i="10"/>
  <c r="K585" i="10" s="1"/>
  <c r="M585" i="10"/>
  <c r="P585" i="10" s="1"/>
  <c r="R585" i="10"/>
  <c r="U585" i="10" s="1"/>
  <c r="H717" i="10"/>
  <c r="K717" i="10" s="1"/>
  <c r="R717" i="10"/>
  <c r="U717" i="10" s="1"/>
  <c r="M717" i="10"/>
  <c r="P717" i="10" s="1"/>
  <c r="R86" i="10"/>
  <c r="U86" i="10" s="1"/>
  <c r="M86" i="10"/>
  <c r="P86" i="10" s="1"/>
  <c r="H86" i="10"/>
  <c r="K86" i="10" s="1"/>
  <c r="M564" i="10"/>
  <c r="P564" i="10" s="1"/>
  <c r="H564" i="10"/>
  <c r="K564" i="10" s="1"/>
  <c r="R564" i="10"/>
  <c r="U564" i="10" s="1"/>
  <c r="H654" i="10"/>
  <c r="K654" i="10" s="1"/>
  <c r="M654" i="10"/>
  <c r="P654" i="10" s="1"/>
  <c r="R654" i="10"/>
  <c r="U654" i="10" s="1"/>
  <c r="H245" i="10"/>
  <c r="K245" i="10" s="1"/>
  <c r="R245" i="10"/>
  <c r="U245" i="10" s="1"/>
  <c r="M245" i="10"/>
  <c r="P245" i="10" s="1"/>
  <c r="M216" i="10"/>
  <c r="P216" i="10" s="1"/>
  <c r="H216" i="10"/>
  <c r="K216" i="10" s="1"/>
  <c r="R216" i="10"/>
  <c r="U216" i="10" s="1"/>
  <c r="M673" i="10"/>
  <c r="P673" i="10" s="1"/>
  <c r="R673" i="10"/>
  <c r="U673" i="10" s="1"/>
  <c r="H673" i="10"/>
  <c r="K673" i="10" s="1"/>
  <c r="R250" i="10"/>
  <c r="U250" i="10" s="1"/>
  <c r="M250" i="10"/>
  <c r="P250" i="10" s="1"/>
  <c r="H250" i="10"/>
  <c r="K250" i="10" s="1"/>
  <c r="R60" i="10"/>
  <c r="U60" i="10" s="1"/>
  <c r="H60" i="10"/>
  <c r="K60" i="10" s="1"/>
  <c r="M60" i="10"/>
  <c r="P60" i="10" s="1"/>
  <c r="H720" i="10"/>
  <c r="K720" i="10" s="1"/>
  <c r="M720" i="10"/>
  <c r="P720" i="10" s="1"/>
  <c r="R720" i="10"/>
  <c r="U720" i="10" s="1"/>
  <c r="M42" i="10"/>
  <c r="P42" i="10" s="1"/>
  <c r="H42" i="10"/>
  <c r="K42" i="10" s="1"/>
  <c r="R42" i="10"/>
  <c r="U42" i="10" s="1"/>
  <c r="R581" i="10"/>
  <c r="U581" i="10" s="1"/>
  <c r="H581" i="10"/>
  <c r="K581" i="10" s="1"/>
  <c r="M581" i="10"/>
  <c r="P581" i="10" s="1"/>
  <c r="H315" i="10"/>
  <c r="K315" i="10" s="1"/>
  <c r="R315" i="10"/>
  <c r="U315" i="10" s="1"/>
  <c r="M315" i="10"/>
  <c r="P315" i="10" s="1"/>
  <c r="R376" i="10"/>
  <c r="U376" i="10" s="1"/>
  <c r="H376" i="10"/>
  <c r="K376" i="10" s="1"/>
  <c r="M376" i="10"/>
  <c r="P376" i="10" s="1"/>
  <c r="R227" i="10"/>
  <c r="U227" i="10" s="1"/>
  <c r="M227" i="10"/>
  <c r="P227" i="10" s="1"/>
  <c r="H227" i="10"/>
  <c r="K227" i="10" s="1"/>
  <c r="H677" i="10"/>
  <c r="K677" i="10" s="1"/>
  <c r="M677" i="10"/>
  <c r="P677" i="10" s="1"/>
  <c r="R677" i="10"/>
  <c r="U677" i="10" s="1"/>
  <c r="R468" i="10"/>
  <c r="U468" i="10" s="1"/>
  <c r="H468" i="10"/>
  <c r="K468" i="10" s="1"/>
  <c r="M468" i="10"/>
  <c r="P468" i="10" s="1"/>
  <c r="R317" i="10"/>
  <c r="U317" i="10" s="1"/>
  <c r="M317" i="10"/>
  <c r="P317" i="10" s="1"/>
  <c r="H317" i="10"/>
  <c r="K317" i="10" s="1"/>
  <c r="R448" i="10"/>
  <c r="U448" i="10" s="1"/>
  <c r="M448" i="10"/>
  <c r="P448" i="10" s="1"/>
  <c r="H448" i="10"/>
  <c r="K448" i="10" s="1"/>
  <c r="R204" i="10"/>
  <c r="U204" i="10" s="1"/>
  <c r="H204" i="10"/>
  <c r="K204" i="10" s="1"/>
  <c r="M204" i="10"/>
  <c r="P204" i="10" s="1"/>
  <c r="H505" i="10"/>
  <c r="K505" i="10" s="1"/>
  <c r="M505" i="10"/>
  <c r="P505" i="10" s="1"/>
  <c r="R505" i="10"/>
  <c r="U505" i="10" s="1"/>
  <c r="H320" i="10"/>
  <c r="K320" i="10" s="1"/>
  <c r="M320" i="10"/>
  <c r="P320" i="10" s="1"/>
  <c r="R320" i="10"/>
  <c r="U320" i="10" s="1"/>
  <c r="R601" i="10"/>
  <c r="U601" i="10" s="1"/>
  <c r="M601" i="10"/>
  <c r="P601" i="10" s="1"/>
  <c r="H601" i="10"/>
  <c r="K601" i="10" s="1"/>
  <c r="M409" i="10"/>
  <c r="P409" i="10" s="1"/>
  <c r="H409" i="10"/>
  <c r="K409" i="10" s="1"/>
  <c r="R409" i="10"/>
  <c r="U409" i="10" s="1"/>
  <c r="R226" i="10"/>
  <c r="U226" i="10" s="1"/>
  <c r="M226" i="10"/>
  <c r="P226" i="10" s="1"/>
  <c r="H226" i="10"/>
  <c r="K226" i="10" s="1"/>
  <c r="R184" i="10"/>
  <c r="U184" i="10" s="1"/>
  <c r="H184" i="10"/>
  <c r="K184" i="10" s="1"/>
  <c r="M184" i="10"/>
  <c r="P184" i="10" s="1"/>
  <c r="H690" i="10"/>
  <c r="K690" i="10" s="1"/>
  <c r="R690" i="10"/>
  <c r="U690" i="10" s="1"/>
  <c r="M690" i="10"/>
  <c r="P690" i="10" s="1"/>
  <c r="R207" i="10"/>
  <c r="U207" i="10" s="1"/>
  <c r="H207" i="10"/>
  <c r="K207" i="10" s="1"/>
  <c r="M207" i="10"/>
  <c r="P207" i="10" s="1"/>
  <c r="M540" i="10"/>
  <c r="P540" i="10" s="1"/>
  <c r="H540" i="10"/>
  <c r="K540" i="10" s="1"/>
  <c r="R540" i="10"/>
  <c r="U540" i="10" s="1"/>
  <c r="M706" i="10"/>
  <c r="P706" i="10" s="1"/>
  <c r="H706" i="10"/>
  <c r="K706" i="10" s="1"/>
  <c r="R706" i="10"/>
  <c r="U706" i="10" s="1"/>
  <c r="H438" i="10"/>
  <c r="K438" i="10" s="1"/>
  <c r="R438" i="10"/>
  <c r="U438" i="10" s="1"/>
  <c r="M438" i="10"/>
  <c r="P438" i="10" s="1"/>
  <c r="R195" i="10"/>
  <c r="U195" i="10" s="1"/>
  <c r="M195" i="10"/>
  <c r="P195" i="10" s="1"/>
  <c r="H195" i="10"/>
  <c r="K195" i="10" s="1"/>
  <c r="R613" i="10"/>
  <c r="U613" i="10" s="1"/>
  <c r="H613" i="10"/>
  <c r="K613" i="10" s="1"/>
  <c r="M613" i="10"/>
  <c r="P613" i="10" s="1"/>
  <c r="R336" i="10"/>
  <c r="U336" i="10" s="1"/>
  <c r="H336" i="10"/>
  <c r="K336" i="10" s="1"/>
  <c r="M336" i="10"/>
  <c r="P336" i="10" s="1"/>
  <c r="H97" i="10"/>
  <c r="K97" i="10" s="1"/>
  <c r="R97" i="10"/>
  <c r="U97" i="10" s="1"/>
  <c r="M97" i="10"/>
  <c r="P97" i="10" s="1"/>
  <c r="M553" i="10"/>
  <c r="P553" i="10" s="1"/>
  <c r="R553" i="10"/>
  <c r="U553" i="10" s="1"/>
  <c r="H553" i="10"/>
  <c r="K553" i="10" s="1"/>
  <c r="H151" i="10"/>
  <c r="K151" i="10" s="1"/>
  <c r="M151" i="10"/>
  <c r="P151" i="10" s="1"/>
  <c r="R151" i="10"/>
  <c r="U151" i="10" s="1"/>
  <c r="R74" i="10"/>
  <c r="U74" i="10" s="1"/>
  <c r="M74" i="10"/>
  <c r="P74" i="10" s="1"/>
  <c r="H74" i="10"/>
  <c r="K74" i="10" s="1"/>
  <c r="H716" i="10"/>
  <c r="K716" i="10" s="1"/>
  <c r="M716" i="10"/>
  <c r="P716" i="10" s="1"/>
  <c r="R716" i="10"/>
  <c r="U716" i="10" s="1"/>
  <c r="M618" i="10"/>
  <c r="P618" i="10" s="1"/>
  <c r="H618" i="10"/>
  <c r="K618" i="10" s="1"/>
  <c r="R618" i="10"/>
  <c r="U618" i="10" s="1"/>
  <c r="R393" i="10"/>
  <c r="U393" i="10" s="1"/>
  <c r="H393" i="10"/>
  <c r="K393" i="10" s="1"/>
  <c r="M393" i="10"/>
  <c r="P393" i="10" s="1"/>
  <c r="H423" i="10"/>
  <c r="K423" i="10" s="1"/>
  <c r="R423" i="10"/>
  <c r="U423" i="10" s="1"/>
  <c r="M423" i="10"/>
  <c r="P423" i="10" s="1"/>
  <c r="H386" i="10"/>
  <c r="K386" i="10" s="1"/>
  <c r="M386" i="10"/>
  <c r="P386" i="10" s="1"/>
  <c r="R386" i="10"/>
  <c r="U386" i="10" s="1"/>
  <c r="M248" i="10"/>
  <c r="P248" i="10" s="1"/>
  <c r="H248" i="10"/>
  <c r="K248" i="10" s="1"/>
  <c r="R248" i="10"/>
  <c r="U248" i="10" s="1"/>
  <c r="H521" i="10"/>
  <c r="K521" i="10" s="1"/>
  <c r="R521" i="10"/>
  <c r="U521" i="10" s="1"/>
  <c r="M521" i="10"/>
  <c r="P521" i="10" s="1"/>
  <c r="H484" i="10"/>
  <c r="K484" i="10" s="1"/>
  <c r="M484" i="10"/>
  <c r="P484" i="10" s="1"/>
  <c r="R484" i="10"/>
  <c r="U484" i="10" s="1"/>
  <c r="M332" i="10"/>
  <c r="P332" i="10" s="1"/>
  <c r="R332" i="10"/>
  <c r="U332" i="10" s="1"/>
  <c r="H332" i="10"/>
  <c r="K332" i="10" s="1"/>
  <c r="R434" i="10"/>
  <c r="U434" i="10" s="1"/>
  <c r="H434" i="10"/>
  <c r="K434" i="10" s="1"/>
  <c r="M434" i="10"/>
  <c r="P434" i="10" s="1"/>
  <c r="R488" i="10"/>
  <c r="U488" i="10" s="1"/>
  <c r="M488" i="10"/>
  <c r="P488" i="10" s="1"/>
  <c r="H488" i="10"/>
  <c r="K488" i="10" s="1"/>
  <c r="R249" i="10"/>
  <c r="U249" i="10" s="1"/>
  <c r="M249" i="10"/>
  <c r="P249" i="10" s="1"/>
  <c r="H249" i="10"/>
  <c r="K249" i="10" s="1"/>
  <c r="M655" i="10"/>
  <c r="P655" i="10" s="1"/>
  <c r="R655" i="10"/>
  <c r="U655" i="10" s="1"/>
  <c r="H655" i="10"/>
  <c r="K655" i="10" s="1"/>
  <c r="H10" i="10"/>
  <c r="K10" i="10" s="1"/>
  <c r="M10" i="10"/>
  <c r="P10" i="10" s="1"/>
  <c r="R10" i="10"/>
  <c r="U10" i="10" s="1"/>
  <c r="R90" i="10"/>
  <c r="U90" i="10" s="1"/>
  <c r="H90" i="10"/>
  <c r="K90" i="10" s="1"/>
  <c r="M90" i="10"/>
  <c r="P90" i="10" s="1"/>
  <c r="M473" i="10"/>
  <c r="P473" i="10" s="1"/>
  <c r="H473" i="10"/>
  <c r="K473" i="10" s="1"/>
  <c r="R473" i="10"/>
  <c r="U473" i="10" s="1"/>
  <c r="M240" i="10"/>
  <c r="P240" i="10" s="1"/>
  <c r="H240" i="10"/>
  <c r="K240" i="10" s="1"/>
  <c r="R240" i="10"/>
  <c r="U240" i="10" s="1"/>
  <c r="H246" i="10"/>
  <c r="K246" i="10" s="1"/>
  <c r="M246" i="10"/>
  <c r="P246" i="10" s="1"/>
  <c r="R246" i="10"/>
  <c r="U246" i="10" s="1"/>
  <c r="H552" i="10"/>
  <c r="K552" i="10" s="1"/>
  <c r="R552" i="10"/>
  <c r="U552" i="10" s="1"/>
  <c r="M552" i="10"/>
  <c r="P552" i="10" s="1"/>
  <c r="R26" i="10"/>
  <c r="U26" i="10" s="1"/>
  <c r="H26" i="10"/>
  <c r="K26" i="10" s="1"/>
  <c r="M26" i="10"/>
  <c r="P26" i="10" s="1"/>
  <c r="H254" i="10"/>
  <c r="K254" i="10" s="1"/>
  <c r="R254" i="10"/>
  <c r="U254" i="10" s="1"/>
  <c r="M254" i="10"/>
  <c r="P254" i="10" s="1"/>
  <c r="M509" i="10"/>
  <c r="P509" i="10" s="1"/>
  <c r="H509" i="10"/>
  <c r="K509" i="10" s="1"/>
  <c r="R509" i="10"/>
  <c r="U509" i="10" s="1"/>
  <c r="H257" i="10"/>
  <c r="K257" i="10" s="1"/>
  <c r="R257" i="10"/>
  <c r="U257" i="10" s="1"/>
  <c r="M257" i="10"/>
  <c r="P257" i="10" s="1"/>
  <c r="R103" i="10"/>
  <c r="U103" i="10" s="1"/>
  <c r="M103" i="10"/>
  <c r="P103" i="10" s="1"/>
  <c r="H103" i="10"/>
  <c r="K103" i="10" s="1"/>
  <c r="H719" i="10"/>
  <c r="K719" i="10" s="1"/>
  <c r="M719" i="10"/>
  <c r="P719" i="10" s="1"/>
  <c r="R719" i="10"/>
  <c r="U719" i="10" s="1"/>
  <c r="R489" i="10"/>
  <c r="U489" i="10" s="1"/>
  <c r="M489" i="10"/>
  <c r="P489" i="10" s="1"/>
  <c r="H489" i="10"/>
  <c r="K489" i="10" s="1"/>
  <c r="R348" i="10"/>
  <c r="U348" i="10" s="1"/>
  <c r="M348" i="10"/>
  <c r="P348" i="10" s="1"/>
  <c r="H348" i="10"/>
  <c r="K348" i="10" s="1"/>
  <c r="R220" i="10"/>
  <c r="U220" i="10" s="1"/>
  <c r="H220" i="10"/>
  <c r="K220" i="10" s="1"/>
  <c r="M220" i="10"/>
  <c r="P220" i="10" s="1"/>
  <c r="R404" i="10"/>
  <c r="U404" i="10" s="1"/>
  <c r="M404" i="10"/>
  <c r="P404" i="10" s="1"/>
  <c r="H404" i="10"/>
  <c r="K404" i="10" s="1"/>
  <c r="H371" i="10"/>
  <c r="K371" i="10" s="1"/>
  <c r="R371" i="10"/>
  <c r="U371" i="10" s="1"/>
  <c r="M371" i="10"/>
  <c r="P371" i="10" s="1"/>
  <c r="H689" i="10"/>
  <c r="K689" i="10" s="1"/>
  <c r="M689" i="10"/>
  <c r="P689" i="10" s="1"/>
  <c r="R689" i="10"/>
  <c r="U689" i="10" s="1"/>
  <c r="M272" i="10"/>
  <c r="P272" i="10" s="1"/>
  <c r="H272" i="10"/>
  <c r="K272" i="10" s="1"/>
  <c r="R272" i="10"/>
  <c r="U272" i="10" s="1"/>
  <c r="H267" i="10"/>
  <c r="K267" i="10" s="1"/>
  <c r="R267" i="10"/>
  <c r="U267" i="10" s="1"/>
  <c r="M267" i="10"/>
  <c r="P267" i="10" s="1"/>
  <c r="H781" i="10"/>
  <c r="K781" i="10" s="1"/>
  <c r="R781" i="10"/>
  <c r="U781" i="10" s="1"/>
  <c r="M781" i="10"/>
  <c r="P781" i="10" s="1"/>
  <c r="R698" i="10"/>
  <c r="U698" i="10" s="1"/>
  <c r="H698" i="10"/>
  <c r="K698" i="10" s="1"/>
  <c r="M698" i="10"/>
  <c r="P698" i="10" s="1"/>
  <c r="R322" i="10"/>
  <c r="U322" i="10" s="1"/>
  <c r="M322" i="10"/>
  <c r="P322" i="10" s="1"/>
  <c r="H322" i="10"/>
  <c r="K322" i="10" s="1"/>
  <c r="H80" i="10"/>
  <c r="K80" i="10" s="1"/>
  <c r="M80" i="10"/>
  <c r="P80" i="10" s="1"/>
  <c r="R80" i="10"/>
  <c r="U80" i="10" s="1"/>
  <c r="R602" i="10"/>
  <c r="U602" i="10" s="1"/>
  <c r="M602" i="10"/>
  <c r="P602" i="10" s="1"/>
  <c r="H602" i="10"/>
  <c r="K602" i="10" s="1"/>
  <c r="H390" i="10"/>
  <c r="K390" i="10" s="1"/>
  <c r="M390" i="10"/>
  <c r="P390" i="10" s="1"/>
  <c r="R390" i="10"/>
  <c r="U390" i="10" s="1"/>
  <c r="M239" i="10"/>
  <c r="P239" i="10" s="1"/>
  <c r="H239" i="10"/>
  <c r="K239" i="10" s="1"/>
  <c r="R239" i="10"/>
  <c r="U239" i="10" s="1"/>
  <c r="M235" i="10"/>
  <c r="P235" i="10" s="1"/>
  <c r="R235" i="10"/>
  <c r="U235" i="10" s="1"/>
  <c r="H235" i="10"/>
  <c r="K235" i="10" s="1"/>
  <c r="M555" i="10"/>
  <c r="P555" i="10" s="1"/>
  <c r="R555" i="10"/>
  <c r="U555" i="10" s="1"/>
  <c r="H555" i="10"/>
  <c r="K555" i="10" s="1"/>
  <c r="M23" i="10"/>
  <c r="P23" i="10" s="1"/>
  <c r="H23" i="10"/>
  <c r="K23" i="10" s="1"/>
  <c r="R23" i="10"/>
  <c r="U23" i="10" s="1"/>
  <c r="R312" i="10"/>
  <c r="U312" i="10" s="1"/>
  <c r="H312" i="10"/>
  <c r="K312" i="10" s="1"/>
  <c r="M312" i="10"/>
  <c r="P312" i="10" s="1"/>
  <c r="M215" i="10"/>
  <c r="P215" i="10" s="1"/>
  <c r="R215" i="10"/>
  <c r="U215" i="10" s="1"/>
  <c r="H215" i="10"/>
  <c r="K215" i="10" s="1"/>
  <c r="R50" i="10"/>
  <c r="U50" i="10" s="1"/>
  <c r="M50" i="10"/>
  <c r="P50" i="10" s="1"/>
  <c r="H50" i="10"/>
  <c r="K50" i="10" s="1"/>
  <c r="M304" i="10"/>
  <c r="P304" i="10" s="1"/>
  <c r="R304" i="10"/>
  <c r="U304" i="10" s="1"/>
  <c r="H304" i="10"/>
  <c r="K304" i="10" s="1"/>
  <c r="R71" i="10"/>
  <c r="U71" i="10" s="1"/>
  <c r="M71" i="10"/>
  <c r="P71" i="10" s="1"/>
  <c r="H71" i="10"/>
  <c r="K71" i="10" s="1"/>
  <c r="R628" i="10"/>
  <c r="U628" i="10" s="1"/>
  <c r="M628" i="10"/>
  <c r="P628" i="10" s="1"/>
  <c r="H628" i="10"/>
  <c r="K628" i="10" s="1"/>
  <c r="M85" i="10"/>
  <c r="P85" i="10" s="1"/>
  <c r="R85" i="10"/>
  <c r="U85" i="10" s="1"/>
  <c r="H85" i="10"/>
  <c r="K85" i="10" s="1"/>
  <c r="M554" i="10"/>
  <c r="P554" i="10" s="1"/>
  <c r="R554" i="10"/>
  <c r="U554" i="10" s="1"/>
  <c r="H554" i="10"/>
  <c r="K554" i="10" s="1"/>
  <c r="R369" i="10"/>
  <c r="U369" i="10" s="1"/>
  <c r="M369" i="10"/>
  <c r="P369" i="10" s="1"/>
  <c r="H369" i="10"/>
  <c r="K369" i="10" s="1"/>
  <c r="H528" i="10"/>
  <c r="K528" i="10" s="1"/>
  <c r="M528" i="10"/>
  <c r="P528" i="10" s="1"/>
  <c r="R528" i="10"/>
  <c r="U528" i="10" s="1"/>
  <c r="R57" i="10"/>
  <c r="U57" i="10" s="1"/>
  <c r="H57" i="10"/>
  <c r="K57" i="10" s="1"/>
  <c r="M57" i="10"/>
  <c r="P57" i="10" s="1"/>
  <c r="R44" i="10"/>
  <c r="U44" i="10" s="1"/>
  <c r="H44" i="10"/>
  <c r="K44" i="10" s="1"/>
  <c r="M44" i="10"/>
  <c r="P44" i="10" s="1"/>
  <c r="M513" i="10"/>
  <c r="P513" i="10" s="1"/>
  <c r="H513" i="10"/>
  <c r="K513" i="10" s="1"/>
  <c r="R513" i="10"/>
  <c r="U513" i="10" s="1"/>
  <c r="R634" i="10"/>
  <c r="U634" i="10" s="1"/>
  <c r="M634" i="10"/>
  <c r="P634" i="10" s="1"/>
  <c r="H634" i="10"/>
  <c r="K634" i="10" s="1"/>
  <c r="R406" i="10"/>
  <c r="U406" i="10" s="1"/>
  <c r="H406" i="10"/>
  <c r="K406" i="10" s="1"/>
  <c r="M406" i="10"/>
  <c r="P406" i="10" s="1"/>
  <c r="H424" i="10"/>
  <c r="K424" i="10" s="1"/>
  <c r="M424" i="10"/>
  <c r="P424" i="10" s="1"/>
  <c r="R424" i="10"/>
  <c r="U424" i="10" s="1"/>
  <c r="H199" i="10"/>
  <c r="K199" i="10" s="1"/>
  <c r="R199" i="10"/>
  <c r="U199" i="10" s="1"/>
  <c r="M199" i="10"/>
  <c r="P199" i="10" s="1"/>
  <c r="R29" i="10"/>
  <c r="U29" i="10" s="1"/>
  <c r="H29" i="10"/>
  <c r="K29" i="10" s="1"/>
  <c r="M29" i="10"/>
  <c r="P29" i="10" s="1"/>
  <c r="H463" i="10"/>
  <c r="K463" i="10" s="1"/>
  <c r="M463" i="10"/>
  <c r="P463" i="10" s="1"/>
  <c r="R463" i="10"/>
  <c r="U463" i="10" s="1"/>
  <c r="H124" i="10"/>
  <c r="K124" i="10" s="1"/>
  <c r="R124" i="10"/>
  <c r="U124" i="10" s="1"/>
  <c r="M124" i="10"/>
  <c r="P124" i="10" s="1"/>
  <c r="H201" i="10"/>
  <c r="K201" i="10" s="1"/>
  <c r="M201" i="10"/>
  <c r="P201" i="10" s="1"/>
  <c r="R201" i="10"/>
  <c r="U201" i="10" s="1"/>
  <c r="H402" i="10"/>
  <c r="K402" i="10" s="1"/>
  <c r="M402" i="10"/>
  <c r="P402" i="10" s="1"/>
  <c r="R402" i="10"/>
  <c r="U402" i="10" s="1"/>
  <c r="R418" i="10"/>
  <c r="U418" i="10" s="1"/>
  <c r="H418" i="10"/>
  <c r="K418" i="10" s="1"/>
  <c r="M418" i="10"/>
  <c r="P418" i="10" s="1"/>
  <c r="M279" i="10"/>
  <c r="P279" i="10" s="1"/>
  <c r="R279" i="10"/>
  <c r="U279" i="10" s="1"/>
  <c r="H279" i="10"/>
  <c r="K279" i="10" s="1"/>
  <c r="R671" i="10"/>
  <c r="U671" i="10" s="1"/>
  <c r="M671" i="10"/>
  <c r="P671" i="10" s="1"/>
  <c r="H671" i="10"/>
  <c r="K671" i="10" s="1"/>
  <c r="H619" i="10"/>
  <c r="K619" i="10" s="1"/>
  <c r="R619" i="10"/>
  <c r="U619" i="10" s="1"/>
  <c r="M619" i="10"/>
  <c r="P619" i="10" s="1"/>
  <c r="R388" i="10"/>
  <c r="U388" i="10" s="1"/>
  <c r="M388" i="10"/>
  <c r="P388" i="10" s="1"/>
  <c r="H388" i="10"/>
  <c r="K388" i="10" s="1"/>
  <c r="M687" i="10"/>
  <c r="P687" i="10" s="1"/>
  <c r="R687" i="10"/>
  <c r="U687" i="10" s="1"/>
  <c r="H687" i="10"/>
  <c r="K687" i="10" s="1"/>
  <c r="H297" i="10"/>
  <c r="K297" i="10" s="1"/>
  <c r="M297" i="10"/>
  <c r="P297" i="10" s="1"/>
  <c r="R297" i="10"/>
  <c r="U297" i="10" s="1"/>
  <c r="H558" i="10"/>
  <c r="K558" i="10" s="1"/>
  <c r="R558" i="10"/>
  <c r="U558" i="10" s="1"/>
  <c r="M558" i="10"/>
  <c r="P558" i="10" s="1"/>
  <c r="M703" i="10"/>
  <c r="P703" i="10" s="1"/>
  <c r="R703" i="10"/>
  <c r="U703" i="10" s="1"/>
  <c r="H703" i="10"/>
  <c r="K703" i="10" s="1"/>
  <c r="H456" i="10"/>
  <c r="K456" i="10" s="1"/>
  <c r="R456" i="10"/>
  <c r="U456" i="10" s="1"/>
  <c r="M456" i="10"/>
  <c r="P456" i="10" s="1"/>
  <c r="H411" i="10"/>
  <c r="K411" i="10" s="1"/>
  <c r="R411" i="10"/>
  <c r="U411" i="10" s="1"/>
  <c r="M411" i="10"/>
  <c r="P411" i="10" s="1"/>
  <c r="M688" i="10"/>
  <c r="P688" i="10" s="1"/>
  <c r="H688" i="10"/>
  <c r="K688" i="10" s="1"/>
  <c r="R688" i="10"/>
  <c r="U688" i="10" s="1"/>
  <c r="M83" i="10"/>
  <c r="P83" i="10" s="1"/>
  <c r="R83" i="10"/>
  <c r="U83" i="10" s="1"/>
  <c r="H83" i="10"/>
  <c r="K83" i="10" s="1"/>
  <c r="H333" i="10"/>
  <c r="K333" i="10" s="1"/>
  <c r="M333" i="10"/>
  <c r="P333" i="10" s="1"/>
  <c r="R333" i="10"/>
  <c r="U333" i="10" s="1"/>
  <c r="H723" i="10"/>
  <c r="K723" i="10" s="1"/>
  <c r="R723" i="10"/>
  <c r="U723" i="10" s="1"/>
  <c r="M723" i="10"/>
  <c r="P723" i="10" s="1"/>
  <c r="H137" i="10"/>
  <c r="K137" i="10" s="1"/>
  <c r="M137" i="10"/>
  <c r="P137" i="10" s="1"/>
  <c r="R137" i="10"/>
  <c r="U137" i="10" s="1"/>
  <c r="H516" i="10"/>
  <c r="K516" i="10" s="1"/>
  <c r="R516" i="10"/>
  <c r="U516" i="10" s="1"/>
  <c r="M516" i="10"/>
  <c r="P516" i="10" s="1"/>
  <c r="R658" i="10"/>
  <c r="U658" i="10" s="1"/>
  <c r="M658" i="10"/>
  <c r="P658" i="10" s="1"/>
  <c r="H658" i="10"/>
  <c r="K658" i="10" s="1"/>
  <c r="H493" i="10"/>
  <c r="K493" i="10" s="1"/>
  <c r="R493" i="10"/>
  <c r="U493" i="10" s="1"/>
  <c r="M493" i="10"/>
  <c r="P493" i="10" s="1"/>
  <c r="M643" i="10"/>
  <c r="P643" i="10" s="1"/>
  <c r="H643" i="10"/>
  <c r="K643" i="10" s="1"/>
  <c r="R643" i="10"/>
  <c r="U643" i="10" s="1"/>
  <c r="H702" i="10"/>
  <c r="K702" i="10" s="1"/>
  <c r="R702" i="10"/>
  <c r="U702" i="10" s="1"/>
  <c r="M702" i="10"/>
  <c r="P702" i="10" s="1"/>
  <c r="R270" i="10"/>
  <c r="U270" i="10" s="1"/>
  <c r="M270" i="10"/>
  <c r="P270" i="10" s="1"/>
  <c r="H270" i="10"/>
  <c r="K270" i="10" s="1"/>
  <c r="H27" i="10"/>
  <c r="K27" i="10" s="1"/>
  <c r="M27" i="10"/>
  <c r="P27" i="10" s="1"/>
  <c r="R27" i="10"/>
  <c r="U27" i="10" s="1"/>
  <c r="M587" i="10"/>
  <c r="P587" i="10" s="1"/>
  <c r="H587" i="10"/>
  <c r="K587" i="10" s="1"/>
  <c r="R587" i="10"/>
  <c r="U587" i="10" s="1"/>
  <c r="H771" i="10"/>
  <c r="K771" i="10" s="1"/>
  <c r="R771" i="10"/>
  <c r="U771" i="10" s="1"/>
  <c r="M771" i="10"/>
  <c r="P771" i="10" s="1"/>
  <c r="R53" i="10"/>
  <c r="U53" i="10" s="1"/>
  <c r="M53" i="10"/>
  <c r="P53" i="10" s="1"/>
  <c r="H53" i="10"/>
  <c r="K53" i="10" s="1"/>
  <c r="R177" i="10"/>
  <c r="U177" i="10" s="1"/>
  <c r="M177" i="10"/>
  <c r="P177" i="10" s="1"/>
  <c r="H177" i="10"/>
  <c r="K177" i="10" s="1"/>
  <c r="H271" i="10"/>
  <c r="K271" i="10" s="1"/>
  <c r="M271" i="10"/>
  <c r="P271" i="10" s="1"/>
  <c r="R271" i="10"/>
  <c r="U271" i="10" s="1"/>
  <c r="M548" i="10"/>
  <c r="P548" i="10" s="1"/>
  <c r="H548" i="10"/>
  <c r="K548" i="10" s="1"/>
  <c r="R548" i="10"/>
  <c r="U548" i="10" s="1"/>
  <c r="M542" i="10"/>
  <c r="P542" i="10" s="1"/>
  <c r="R542" i="10"/>
  <c r="U542" i="10" s="1"/>
  <c r="H542" i="10"/>
  <c r="K542" i="10" s="1"/>
  <c r="M772" i="10"/>
  <c r="P772" i="10" s="1"/>
  <c r="H772" i="10"/>
  <c r="K772" i="10" s="1"/>
  <c r="R772" i="10"/>
  <c r="U772" i="10" s="1"/>
  <c r="R443" i="10"/>
  <c r="U443" i="10" s="1"/>
  <c r="M443" i="10"/>
  <c r="P443" i="10" s="1"/>
  <c r="H443" i="10"/>
  <c r="K443" i="10" s="1"/>
  <c r="M166" i="10"/>
  <c r="P166" i="10" s="1"/>
  <c r="R166" i="10"/>
  <c r="U166" i="10" s="1"/>
  <c r="H166" i="10"/>
  <c r="K166" i="10" s="1"/>
  <c r="M769" i="10"/>
  <c r="P769" i="10" s="1"/>
  <c r="R769" i="10"/>
  <c r="U769" i="10" s="1"/>
  <c r="H769" i="10"/>
  <c r="K769" i="10" s="1"/>
  <c r="M244" i="10"/>
  <c r="P244" i="10" s="1"/>
  <c r="R244" i="10"/>
  <c r="U244" i="10" s="1"/>
  <c r="H244" i="10"/>
  <c r="K244" i="10" s="1"/>
  <c r="R202" i="10"/>
  <c r="U202" i="10" s="1"/>
  <c r="H202" i="10"/>
  <c r="K202" i="10" s="1"/>
  <c r="M202" i="10"/>
  <c r="P202" i="10" s="1"/>
  <c r="M334" i="10"/>
  <c r="P334" i="10" s="1"/>
  <c r="R334" i="10"/>
  <c r="U334" i="10" s="1"/>
  <c r="H334" i="10"/>
  <c r="K334" i="10" s="1"/>
  <c r="R372" i="10"/>
  <c r="U372" i="10" s="1"/>
  <c r="H372" i="10"/>
  <c r="K372" i="10" s="1"/>
  <c r="M372" i="10"/>
  <c r="P372" i="10" s="1"/>
  <c r="M328" i="10"/>
  <c r="P328" i="10" s="1"/>
  <c r="H328" i="10"/>
  <c r="K328" i="10" s="1"/>
  <c r="R328" i="10"/>
  <c r="U328" i="10" s="1"/>
  <c r="H529" i="10"/>
  <c r="K529" i="10" s="1"/>
  <c r="M529" i="10"/>
  <c r="P529" i="10" s="1"/>
  <c r="R529" i="10"/>
  <c r="U529" i="10" s="1"/>
  <c r="R167" i="10"/>
  <c r="U167" i="10" s="1"/>
  <c r="M167" i="10"/>
  <c r="P167" i="10" s="1"/>
  <c r="H167" i="10"/>
  <c r="K167" i="10" s="1"/>
  <c r="M263" i="10"/>
  <c r="P263" i="10" s="1"/>
  <c r="R263" i="10"/>
  <c r="U263" i="10" s="1"/>
  <c r="H263" i="10"/>
  <c r="K263" i="10" s="1"/>
  <c r="R469" i="10"/>
  <c r="U469" i="10" s="1"/>
  <c r="H469" i="10"/>
  <c r="K469" i="10" s="1"/>
  <c r="M469" i="10"/>
  <c r="P469" i="10" s="1"/>
  <c r="R532" i="10"/>
  <c r="U532" i="10" s="1"/>
  <c r="H532" i="10"/>
  <c r="K532" i="10" s="1"/>
  <c r="M532" i="10"/>
  <c r="P532" i="10" s="1"/>
  <c r="R517" i="10"/>
  <c r="U517" i="10" s="1"/>
  <c r="H517" i="10"/>
  <c r="K517" i="10" s="1"/>
  <c r="M517" i="10"/>
  <c r="P517" i="10" s="1"/>
  <c r="R39" i="10"/>
  <c r="U39" i="10" s="1"/>
  <c r="H39" i="10"/>
  <c r="K39" i="10" s="1"/>
  <c r="M39" i="10"/>
  <c r="P39" i="10" s="1"/>
  <c r="R543" i="10"/>
  <c r="U543" i="10" s="1"/>
  <c r="H543" i="10"/>
  <c r="K543" i="10" s="1"/>
  <c r="M543" i="10"/>
  <c r="P543" i="10" s="1"/>
  <c r="H285" i="10"/>
  <c r="K285" i="10" s="1"/>
  <c r="M285" i="10"/>
  <c r="P285" i="10" s="1"/>
  <c r="R285" i="10"/>
  <c r="U285" i="10" s="1"/>
  <c r="R503" i="10"/>
  <c r="U503" i="10" s="1"/>
  <c r="M503" i="10"/>
  <c r="P503" i="10" s="1"/>
  <c r="H503" i="10"/>
  <c r="K503" i="10" s="1"/>
  <c r="M113" i="10"/>
  <c r="P113" i="10" s="1"/>
  <c r="R113" i="10"/>
  <c r="U113" i="10" s="1"/>
  <c r="H113" i="10"/>
  <c r="K113" i="10" s="1"/>
  <c r="H172" i="10"/>
  <c r="K172" i="10" s="1"/>
  <c r="M172" i="10"/>
  <c r="P172" i="10" s="1"/>
  <c r="R172" i="10"/>
  <c r="U172" i="10" s="1"/>
  <c r="M603" i="10"/>
  <c r="P603" i="10" s="1"/>
  <c r="H603" i="10"/>
  <c r="K603" i="10" s="1"/>
  <c r="R603" i="10"/>
  <c r="U603" i="10" s="1"/>
  <c r="R259" i="10"/>
  <c r="U259" i="10" s="1"/>
  <c r="M259" i="10"/>
  <c r="P259" i="10" s="1"/>
  <c r="H259" i="10"/>
  <c r="K259" i="10" s="1"/>
  <c r="M101" i="10"/>
  <c r="P101" i="10" s="1"/>
  <c r="H101" i="10"/>
  <c r="K101" i="10" s="1"/>
  <c r="R101" i="10"/>
  <c r="U101" i="10" s="1"/>
  <c r="M656" i="10"/>
  <c r="P656" i="10" s="1"/>
  <c r="R656" i="10"/>
  <c r="U656" i="10" s="1"/>
  <c r="H656" i="10"/>
  <c r="K656" i="10" s="1"/>
  <c r="M399" i="10"/>
  <c r="P399" i="10" s="1"/>
  <c r="H399" i="10"/>
  <c r="K399" i="10" s="1"/>
  <c r="R399" i="10"/>
  <c r="U399" i="10" s="1"/>
  <c r="H24" i="10"/>
  <c r="K24" i="10" s="1"/>
  <c r="M24" i="10"/>
  <c r="P24" i="10" s="1"/>
  <c r="R24" i="10"/>
  <c r="U24" i="10" s="1"/>
  <c r="R672" i="10"/>
  <c r="U672" i="10" s="1"/>
  <c r="M672" i="10"/>
  <c r="P672" i="10" s="1"/>
  <c r="H672" i="10"/>
  <c r="K672" i="10" s="1"/>
  <c r="M265" i="10"/>
  <c r="P265" i="10" s="1"/>
  <c r="H265" i="10"/>
  <c r="K265" i="10" s="1"/>
  <c r="R265" i="10"/>
  <c r="U265" i="10" s="1"/>
  <c r="R30" i="10"/>
  <c r="U30" i="10" s="1"/>
  <c r="H30" i="10"/>
  <c r="K30" i="10" s="1"/>
  <c r="M30" i="10"/>
  <c r="P30" i="10" s="1"/>
  <c r="R657" i="10"/>
  <c r="U657" i="10" s="1"/>
  <c r="H657" i="10"/>
  <c r="K657" i="10" s="1"/>
  <c r="M657" i="10"/>
  <c r="P657" i="10" s="1"/>
  <c r="H515" i="10"/>
  <c r="K515" i="10" s="1"/>
  <c r="M515" i="10"/>
  <c r="P515" i="10" s="1"/>
  <c r="R515" i="10"/>
  <c r="U515" i="10" s="1"/>
  <c r="H544" i="10"/>
  <c r="K544" i="10" s="1"/>
  <c r="M544" i="10"/>
  <c r="P544" i="10" s="1"/>
  <c r="R544" i="10"/>
  <c r="U544" i="10" s="1"/>
  <c r="M692" i="10"/>
  <c r="P692" i="10" s="1"/>
  <c r="H692" i="10"/>
  <c r="K692" i="10" s="1"/>
  <c r="R692" i="10"/>
  <c r="U692" i="10" s="1"/>
  <c r="H358" i="10"/>
  <c r="K358" i="10" s="1"/>
  <c r="M358" i="10"/>
  <c r="P358" i="10" s="1"/>
  <c r="R358" i="10"/>
  <c r="U358" i="10" s="1"/>
  <c r="M229" i="10"/>
  <c r="P229" i="10" s="1"/>
  <c r="H229" i="10"/>
  <c r="K229" i="10" s="1"/>
  <c r="R229" i="10"/>
  <c r="U229" i="10" s="1"/>
  <c r="R739" i="10"/>
  <c r="U739" i="10" s="1"/>
  <c r="M739" i="10"/>
  <c r="P739" i="10" s="1"/>
  <c r="H739" i="10"/>
  <c r="K739" i="10" s="1"/>
  <c r="H160" i="10"/>
  <c r="K160" i="10" s="1"/>
  <c r="R160" i="10"/>
  <c r="U160" i="10" s="1"/>
  <c r="M160" i="10"/>
  <c r="P160" i="10" s="1"/>
  <c r="R122" i="10"/>
  <c r="U122" i="10" s="1"/>
  <c r="M122" i="10"/>
  <c r="P122" i="10" s="1"/>
  <c r="H122" i="10"/>
  <c r="K122" i="10" s="1"/>
  <c r="R303" i="10"/>
  <c r="U303" i="10" s="1"/>
  <c r="M303" i="10"/>
  <c r="P303" i="10" s="1"/>
  <c r="H303" i="10"/>
  <c r="K303" i="10" s="1"/>
  <c r="F7" i="7" l="1"/>
  <c r="F21" i="7"/>
  <c r="F6" i="7"/>
  <c r="F3" i="7"/>
  <c r="F4" i="7"/>
  <c r="F16" i="7"/>
  <c r="F8" i="7"/>
  <c r="F18" i="7"/>
  <c r="F17" i="7"/>
  <c r="F10" i="7"/>
  <c r="F5" i="7"/>
  <c r="F15" i="7"/>
  <c r="F11" i="7"/>
  <c r="F12" i="7"/>
  <c r="F9" i="7"/>
  <c r="F20" i="7"/>
  <c r="F14" i="7"/>
  <c r="F13" i="7"/>
  <c r="F2" i="7"/>
  <c r="F19" i="7"/>
  <c r="F22" i="7" l="1"/>
  <c r="J16" i="7" l="1"/>
  <c r="K16" i="7" s="1"/>
  <c r="L16" i="7" s="1"/>
  <c r="J7" i="7"/>
  <c r="K7" i="7" s="1"/>
  <c r="L7" i="7" s="1"/>
  <c r="J3" i="7"/>
  <c r="K3" i="7" s="1"/>
  <c r="L3" i="7" s="1"/>
  <c r="J19" i="7"/>
  <c r="K19" i="7" s="1"/>
  <c r="L19" i="7" s="1"/>
  <c r="J8" i="7"/>
  <c r="K8" i="7" s="1"/>
  <c r="L8" i="7" s="1"/>
  <c r="J2" i="7"/>
  <c r="K2" i="7" s="1"/>
  <c r="L2" i="7" s="1"/>
  <c r="J15" i="7"/>
  <c r="K15" i="7" s="1"/>
  <c r="L15" i="7" s="1"/>
  <c r="J4" i="7"/>
  <c r="K4" i="7" s="1"/>
  <c r="L4" i="7" s="1"/>
  <c r="J9" i="7"/>
  <c r="K9" i="7" s="1"/>
  <c r="L9" i="7" s="1"/>
  <c r="J13" i="7"/>
  <c r="K13" i="7" s="1"/>
  <c r="L13" i="7" s="1"/>
  <c r="J18" i="7"/>
  <c r="K18" i="7" s="1"/>
  <c r="L18" i="7" s="1"/>
  <c r="J12" i="7"/>
  <c r="K12" i="7" s="1"/>
  <c r="L12" i="7" s="1"/>
  <c r="J6" i="7"/>
  <c r="K6" i="7" s="1"/>
  <c r="L6" i="7" s="1"/>
  <c r="J5" i="7"/>
  <c r="K5" i="7" s="1"/>
  <c r="L5" i="7" s="1"/>
  <c r="J20" i="7"/>
  <c r="K20" i="7" s="1"/>
  <c r="L20" i="7" s="1"/>
  <c r="J21" i="7"/>
  <c r="K21" i="7" s="1"/>
  <c r="L21" i="7" s="1"/>
  <c r="J17" i="7"/>
  <c r="K17" i="7" s="1"/>
  <c r="L17" i="7" s="1"/>
  <c r="J10" i="7"/>
  <c r="K10" i="7" s="1"/>
  <c r="L10" i="7" s="1"/>
  <c r="J14" i="7"/>
  <c r="K14" i="7" s="1"/>
  <c r="L14" i="7" s="1"/>
  <c r="J11" i="7"/>
  <c r="K11" i="7" s="1"/>
  <c r="L11" i="7" s="1"/>
  <c r="B337" i="10" l="1"/>
  <c r="H337" i="10" l="1"/>
  <c r="K337" i="10" s="1"/>
  <c r="R337" i="10"/>
  <c r="U337" i="10" s="1"/>
  <c r="M337" i="10"/>
  <c r="P337" i="10" s="1"/>
  <c r="E337" i="10"/>
  <c r="F337" i="10" s="1"/>
  <c r="H2" i="7" l="1"/>
  <c r="H8" i="7"/>
  <c r="H6" i="7" l="1"/>
  <c r="H20" i="7"/>
  <c r="H9" i="7"/>
  <c r="H21" i="7"/>
  <c r="H10" i="7"/>
  <c r="H3" i="7"/>
  <c r="H11" i="7"/>
  <c r="H17" i="7"/>
  <c r="H18" i="7"/>
  <c r="H14" i="7"/>
  <c r="H15" i="7"/>
  <c r="H19" i="7"/>
  <c r="H5" i="7"/>
  <c r="H13" i="7"/>
  <c r="H12" i="7"/>
  <c r="H4" i="7"/>
  <c r="H7" i="7"/>
  <c r="H16" i="7" l="1"/>
  <c r="H22" i="7" s="1"/>
  <c r="M9" i="7" l="1"/>
  <c r="N9" i="7" s="1"/>
  <c r="O9" i="7" s="1"/>
  <c r="M21" i="7"/>
  <c r="N21" i="7" s="1"/>
  <c r="O21" i="7" s="1"/>
  <c r="M6" i="7"/>
  <c r="N6" i="7" s="1"/>
  <c r="O6" i="7" s="1"/>
  <c r="M8" i="7"/>
  <c r="N8" i="7" s="1"/>
  <c r="O8" i="7" s="1"/>
  <c r="M3" i="7"/>
  <c r="N3" i="7" s="1"/>
  <c r="O3" i="7" s="1"/>
  <c r="M13" i="7"/>
  <c r="N13" i="7" s="1"/>
  <c r="O13" i="7" s="1"/>
  <c r="M17" i="7"/>
  <c r="N17" i="7" s="1"/>
  <c r="O17" i="7" s="1"/>
  <c r="M18" i="7"/>
  <c r="N18" i="7" s="1"/>
  <c r="O18" i="7" s="1"/>
  <c r="M16" i="7"/>
  <c r="N16" i="7" s="1"/>
  <c r="O16" i="7" s="1"/>
  <c r="M2" i="7"/>
  <c r="N2" i="7" s="1"/>
  <c r="O2" i="7" s="1"/>
  <c r="M11" i="7"/>
  <c r="N11" i="7" s="1"/>
  <c r="O11" i="7" s="1"/>
  <c r="M14" i="7"/>
  <c r="N14" i="7" s="1"/>
  <c r="O14" i="7" s="1"/>
  <c r="M20" i="7"/>
  <c r="N20" i="7" s="1"/>
  <c r="O20" i="7" s="1"/>
  <c r="M5" i="7"/>
  <c r="N5" i="7" s="1"/>
  <c r="O5" i="7" s="1"/>
  <c r="M4" i="7"/>
  <c r="N4" i="7" s="1"/>
  <c r="O4" i="7" s="1"/>
  <c r="M12" i="7"/>
  <c r="N12" i="7" s="1"/>
  <c r="O12" i="7" s="1"/>
  <c r="M10" i="7"/>
  <c r="N10" i="7" s="1"/>
  <c r="O10" i="7" s="1"/>
  <c r="M19" i="7"/>
  <c r="N19" i="7" s="1"/>
  <c r="O19" i="7" s="1"/>
  <c r="M15" i="7"/>
  <c r="N15" i="7" s="1"/>
  <c r="O15" i="7" s="1"/>
  <c r="M7" i="7"/>
  <c r="N7" i="7" s="1"/>
  <c r="O7" i="7" s="1"/>
</calcChain>
</file>

<file path=xl/sharedStrings.xml><?xml version="1.0" encoding="utf-8"?>
<sst xmlns="http://schemas.openxmlformats.org/spreadsheetml/2006/main" count="14096" uniqueCount="5160">
  <si>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</si>
  <si>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</si>
  <si>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</si>
  <si>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</si>
  <si>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</si>
  <si>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</si>
  <si>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</si>
  <si>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</si>
  <si>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</si>
  <si>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</si>
  <si>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</si>
  <si>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</si>
  <si>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</si>
  <si>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</si>
  <si>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</si>
  <si>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</si>
  <si>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</si>
  <si>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</si>
  <si>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</si>
  <si>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</si>
  <si>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</si>
  <si>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</si>
  <si>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</si>
  <si>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</si>
  <si>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</si>
  <si>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</si>
  <si>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</si>
  <si>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</si>
  <si>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</si>
  <si>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</si>
  <si>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</si>
  <si>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</si>
  <si>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</si>
  <si>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</si>
  <si>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</si>
  <si>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</si>
  <si>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</si>
  <si>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</si>
  <si>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</si>
  <si>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</si>
  <si>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</si>
  <si>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</si>
  <si>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</si>
  <si>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</si>
  <si>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</si>
  <si>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</si>
  <si>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</si>
  <si>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</si>
  <si>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</si>
  <si>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</si>
  <si>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</si>
  <si>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</si>
  <si>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</si>
  <si>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</si>
  <si>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</si>
  <si>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</si>
  <si>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</si>
  <si>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</si>
  <si>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</si>
  <si>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</si>
  <si>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</si>
  <si>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</si>
  <si>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</si>
  <si>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</si>
  <si>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</si>
  <si>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</si>
  <si>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</si>
  <si>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</si>
  <si>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</si>
  <si>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</si>
  <si>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</si>
  <si>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</si>
  <si>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</si>
  <si>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</si>
  <si>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</si>
  <si>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</si>
  <si>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</si>
  <si>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Aleksandar Mitrović - 11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</si>
  <si>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</si>
  <si>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</si>
  <si>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</si>
  <si>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</si>
  <si>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</si>
  <si>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</si>
  <si>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</si>
  <si>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</si>
  <si>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</si>
  <si>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</si>
  <si>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</si>
  <si>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</si>
  <si>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</si>
  <si>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</si>
  <si>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</si>
  <si>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</si>
  <si>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</si>
  <si>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</si>
  <si>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</si>
  <si>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</si>
  <si>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</si>
  <si>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</si>
  <si>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</si>
  <si>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</si>
  <si>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</si>
  <si>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</si>
  <si>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</si>
  <si>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</si>
  <si>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</si>
  <si>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</si>
  <si>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</si>
  <si>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</si>
  <si>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</si>
  <si>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</si>
  <si>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</si>
  <si>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</si>
  <si>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</si>
  <si>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</si>
  <si>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</si>
  <si>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</si>
  <si>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</si>
  <si>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</si>
  <si>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</si>
  <si>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</si>
  <si>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</si>
  <si>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</si>
  <si>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</si>
  <si>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</si>
  <si>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</si>
  <si>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</si>
  <si>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</si>
  <si>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</si>
  <si>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</si>
  <si>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</si>
  <si>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</si>
  <si>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</si>
  <si>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</si>
  <si>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</si>
  <si>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</si>
  <si>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</si>
  <si>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</si>
  <si>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</si>
  <si>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</si>
  <si>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</si>
  <si>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</si>
  <si>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</si>
  <si>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</si>
  <si>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</si>
  <si>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</si>
  <si>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</si>
  <si>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</si>
  <si>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</si>
  <si>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</si>
  <si>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</si>
  <si>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</si>
  <si>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</si>
  <si>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</si>
  <si>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</si>
  <si>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</si>
  <si>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</si>
  <si>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</si>
  <si>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</si>
  <si>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</si>
  <si>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</si>
  <si>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</si>
  <si>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</si>
  <si>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</si>
  <si>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</si>
  <si>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</si>
  <si>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</si>
  <si>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</si>
  <si>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</si>
  <si>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</si>
  <si>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</si>
  <si>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</si>
  <si>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</si>
  <si>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</si>
  <si>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</si>
  <si>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</si>
  <si>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</si>
  <si>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</si>
  <si>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</si>
  <si>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</si>
  <si>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</si>
  <si>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</si>
  <si>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</si>
  <si>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</si>
  <si>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</si>
  <si>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</si>
  <si>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</si>
  <si>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</si>
  <si>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</si>
  <si>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</si>
  <si>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</si>
  <si>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</si>
  <si>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</si>
  <si>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</si>
  <si>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</si>
  <si>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</si>
  <si>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</si>
  <si>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</si>
  <si>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</si>
  <si>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</si>
  <si>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</si>
  <si>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</si>
  <si>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</si>
  <si>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</si>
  <si>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</si>
  <si>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</si>
  <si>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</si>
  <si>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</si>
  <si>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</si>
  <si>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</si>
  <si>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</si>
  <si>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</si>
  <si>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</si>
  <si>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</si>
  <si>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</si>
  <si>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</si>
  <si>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</si>
  <si>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</si>
  <si>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</si>
  <si>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</si>
  <si>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</si>
  <si>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</si>
  <si>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</si>
  <si>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</si>
  <si>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</si>
  <si>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</si>
  <si>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</si>
  <si>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</si>
  <si>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</si>
  <si>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</si>
  <si>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</si>
  <si>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</si>
  <si>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</si>
  <si>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</si>
  <si>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</si>
  <si>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</si>
  <si>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</si>
  <si>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</si>
  <si>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</si>
  <si>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</si>
  <si>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</si>
  <si>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</si>
  <si>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</si>
  <si>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</si>
  <si>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</si>
  <si>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</si>
  <si>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</si>
  <si>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</si>
  <si>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</si>
  <si>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</si>
  <si>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</si>
  <si>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</si>
  <si>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</si>
  <si>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</si>
  <si>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</si>
  <si>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</si>
  <si>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</si>
  <si>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</si>
  <si>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</si>
  <si>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</si>
  <si>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</si>
  <si>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</si>
  <si>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</si>
  <si>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</si>
  <si>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</si>
  <si>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</si>
  <si>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</si>
  <si>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</si>
  <si>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</si>
  <si>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</si>
  <si>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</si>
  <si>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</si>
  <si>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</si>
  <si>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</si>
  <si>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</si>
  <si>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</si>
  <si>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</si>
  <si>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</si>
  <si>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</si>
  <si>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</si>
  <si>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</si>
  <si>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</si>
  <si>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</si>
  <si>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</si>
  <si>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</si>
  <si>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</si>
  <si>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</si>
  <si>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</si>
  <si>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</si>
  <si>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</si>
  <si>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</si>
  <si>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</si>
  <si>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</si>
  <si>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</si>
  <si>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</si>
  <si>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</si>
  <si>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</si>
  <si>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</si>
  <si>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</si>
  <si>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</si>
  <si>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</si>
  <si>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</si>
  <si>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</si>
  <si>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</si>
  <si>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</si>
  <si>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</si>
  <si>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</si>
  <si>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</si>
  <si>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</si>
  <si>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</si>
  <si>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</si>
  <si>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</si>
  <si>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</si>
  <si>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</si>
  <si>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</si>
  <si>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</si>
  <si>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</si>
  <si>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</si>
  <si>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</si>
  <si>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</si>
  <si>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</si>
  <si>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</si>
  <si>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</si>
  <si>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</si>
  <si>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</si>
  <si>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</si>
  <si>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</si>
  <si>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</si>
  <si>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</si>
  <si>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</si>
  <si>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</si>
  <si>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</si>
  <si>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</si>
  <si>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</si>
  <si>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</si>
  <si>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</si>
  <si>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</si>
  <si>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</si>
  <si>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</si>
  <si>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</si>
  <si>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</si>
  <si>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</si>
  <si>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</si>
  <si>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</si>
  <si>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</si>
  <si>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</si>
  <si>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</si>
  <si>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</si>
  <si>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</si>
  <si>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</si>
  <si>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</si>
  <si>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</si>
  <si>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</si>
  <si>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</si>
  <si>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</si>
  <si>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</si>
  <si>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</si>
  <si>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</si>
  <si>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</si>
  <si>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</si>
  <si>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</si>
  <si>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</si>
  <si>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</si>
  <si>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</si>
  <si>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</si>
  <si>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</si>
  <si>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</si>
  <si>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</si>
  <si>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</si>
  <si>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</si>
  <si>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</si>
  <si>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</si>
  <si>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</si>
  <si>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</si>
  <si>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</si>
  <si>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</si>
  <si>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</si>
  <si>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</si>
  <si>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</si>
  <si>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</si>
  <si>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</si>
  <si>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</si>
  <si>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</si>
  <si>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</si>
  <si>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</si>
  <si>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</si>
  <si>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</si>
  <si>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</si>
  <si>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</si>
  <si>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</si>
  <si>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</si>
  <si>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</si>
  <si>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</si>
  <si>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</si>
  <si>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</si>
  <si>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</si>
  <si>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</si>
  <si>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</si>
  <si>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</si>
  <si>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</si>
  <si>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</si>
  <si>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</si>
  <si>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</si>
  <si>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</si>
  <si>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</si>
  <si>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</si>
  <si>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</si>
  <si>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</si>
  <si>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</si>
  <si>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</si>
  <si>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</si>
  <si>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</si>
  <si>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</si>
  <si>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</si>
  <si>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</si>
  <si>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</si>
  <si>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</si>
  <si>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</si>
  <si>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</si>
  <si>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</si>
  <si>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</si>
  <si>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</si>
  <si>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</si>
  <si>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</si>
  <si>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</si>
  <si>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</si>
  <si>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</si>
  <si>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</si>
  <si>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</si>
  <si>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</si>
  <si>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</si>
  <si>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</si>
  <si>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</si>
  <si>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</si>
  <si>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</si>
  <si>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</si>
  <si>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</si>
  <si>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</si>
  <si>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</si>
  <si>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</si>
  <si>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</si>
  <si>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</si>
  <si>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</si>
  <si>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</si>
  <si>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</si>
  <si>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</si>
  <si>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</si>
  <si>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</si>
  <si>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</si>
  <si>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</si>
  <si>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</si>
  <si>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</si>
  <si>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</si>
  <si>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</si>
  <si>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</si>
  <si>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</si>
  <si>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</si>
  <si>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</si>
  <si>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</si>
  <si>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</si>
  <si>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</si>
  <si>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</si>
  <si>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</si>
  <si>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</si>
  <si>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</si>
  <si>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</si>
  <si>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</si>
  <si>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</si>
  <si>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</si>
  <si>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</si>
  <si>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</si>
  <si>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</si>
  <si>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</si>
  <si>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</si>
  <si>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</si>
  <si>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</si>
  <si>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</si>
  <si>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</si>
  <si>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</si>
  <si>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</si>
  <si>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</si>
  <si>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</si>
  <si>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</si>
  <si>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</si>
  <si>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</si>
  <si>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</si>
  <si>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</si>
  <si>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</si>
  <si>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</si>
  <si>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</si>
  <si>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</si>
  <si>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</si>
  <si>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</si>
  <si>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</si>
  <si>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</si>
  <si>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</si>
  <si>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</si>
  <si>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</si>
  <si>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</si>
  <si>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</si>
  <si>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</si>
  <si>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</si>
  <si>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</si>
  <si>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</si>
  <si>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</si>
  <si>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</si>
  <si>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</si>
  <si>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</si>
  <si>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</si>
  <si>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</si>
  <si>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</si>
  <si>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</si>
  <si>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</si>
  <si>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</si>
  <si>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</si>
  <si>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</si>
  <si>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</si>
  <si>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</si>
  <si>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</si>
  <si>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</si>
  <si>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</si>
  <si>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</si>
  <si>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</si>
  <si>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</si>
  <si>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</si>
  <si>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</si>
  <si>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</si>
  <si>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</si>
  <si>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</si>
  <si>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</si>
  <si>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</si>
  <si>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</si>
  <si>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</si>
  <si>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</si>
  <si>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</si>
  <si>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</si>
  <si>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</si>
  <si>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</si>
  <si>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</si>
  <si>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</si>
  <si>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</si>
  <si>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</si>
  <si>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</si>
  <si>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</si>
  <si>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</si>
  <si>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</si>
  <si>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</si>
  <si>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</si>
  <si>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</si>
  <si>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</si>
  <si>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</si>
  <si>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</si>
  <si>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</si>
  <si>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</si>
  <si>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</si>
  <si>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</si>
  <si>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</si>
  <si>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</si>
  <si>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</si>
  <si>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</si>
  <si>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</si>
  <si>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</si>
  <si>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</si>
  <si>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</si>
  <si>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</si>
  <si>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</si>
  <si>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</si>
  <si>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</si>
  <si>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</si>
  <si>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</si>
  <si>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</si>
  <si>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</si>
  <si>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</si>
  <si>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</si>
  <si>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</si>
  <si>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</si>
  <si>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</si>
  <si>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</si>
  <si>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</si>
  <si>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</si>
  <si>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</si>
  <si>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</si>
  <si>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</si>
  <si>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</si>
  <si>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</si>
  <si>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</si>
  <si>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</si>
  <si>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</si>
  <si>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</si>
  <si>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</si>
  <si>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</si>
  <si>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</si>
  <si>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</si>
  <si>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</si>
  <si>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</si>
  <si>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</si>
  <si>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</si>
  <si>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</si>
  <si>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</si>
  <si>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</si>
  <si>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</si>
  <si>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</si>
  <si>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</si>
  <si>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</si>
  <si>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</si>
  <si>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</si>
  <si>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</si>
  <si>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</si>
  <si>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</si>
  <si>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</si>
  <si>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</si>
  <si>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</si>
  <si>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</si>
  <si>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</si>
  <si>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</si>
  <si>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</si>
  <si>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</si>
  <si>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</si>
  <si>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</si>
  <si>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</si>
  <si>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</si>
  <si>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</si>
  <si>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</si>
  <si>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</si>
  <si>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</si>
  <si>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</si>
  <si>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</si>
  <si>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</si>
  <si>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</si>
  <si>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</si>
  <si>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</si>
  <si>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</si>
  <si>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</si>
  <si>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</si>
  <si>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</si>
  <si>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</si>
  <si>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</si>
  <si>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</si>
  <si>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</si>
  <si>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</si>
  <si>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</si>
  <si>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</si>
  <si>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</si>
  <si>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</si>
  <si>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</si>
  <si>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</si>
  <si>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</si>
  <si>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</si>
  <si>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</si>
  <si>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</si>
  <si>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</si>
  <si>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</si>
  <si>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</si>
  <si>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</si>
  <si>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</si>
  <si>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</si>
  <si>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</si>
  <si>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</si>
  <si>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</si>
  <si>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</si>
  <si>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</si>
  <si>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</si>
  <si>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</si>
  <si>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</si>
  <si>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</si>
  <si>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</si>
  <si>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</si>
  <si>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</si>
  <si>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</si>
  <si>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</si>
  <si>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</si>
  <si>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</si>
  <si>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</si>
  <si>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</si>
  <si>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</si>
  <si>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</si>
  <si>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</si>
  <si>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</si>
  <si>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</si>
  <si>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</si>
  <si>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</si>
  <si>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</si>
  <si>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</si>
  <si>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</si>
  <si>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</si>
  <si>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</si>
  <si>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</si>
  <si>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</si>
  <si>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</si>
  <si>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</si>
  <si>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</si>
  <si>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</si>
  <si>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</si>
  <si>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</si>
  <si>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</si>
  <si>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</si>
  <si>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</si>
  <si>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</si>
  <si>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</si>
  <si>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</si>
  <si>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</si>
  <si>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</si>
  <si>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</si>
  <si>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</si>
  <si>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</si>
  <si>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</si>
  <si>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</si>
  <si>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</si>
  <si>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</si>
  <si>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</si>
  <si>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</si>
  <si>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</si>
  <si>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</si>
  <si>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</si>
  <si>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</si>
  <si>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</si>
  <si>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</si>
  <si>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</si>
  <si>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</si>
  <si>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</si>
  <si>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</si>
  <si>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</si>
  <si>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</si>
  <si>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</si>
  <si>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</si>
  <si>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</si>
  <si>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</si>
  <si>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</si>
  <si>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</si>
  <si>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</si>
  <si>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</si>
  <si>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</si>
  <si>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</si>
  <si>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</si>
  <si>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</si>
  <si>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</si>
  <si>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</si>
  <si>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</si>
  <si>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</si>
  <si>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</si>
  <si>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</si>
  <si>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</si>
  <si>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</si>
  <si>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</si>
  <si>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</si>
  <si>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</si>
  <si>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</si>
  <si>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</si>
  <si>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</si>
  <si>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</si>
  <si>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</si>
  <si>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</si>
  <si>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</si>
  <si>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</si>
  <si>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</si>
  <si>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</si>
  <si>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</si>
  <si>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</si>
  <si>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</si>
  <si>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</si>
  <si>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</si>
  <si>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</si>
  <si>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</si>
  <si>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</si>
  <si>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</si>
  <si>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</si>
  <si>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</si>
  <si>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</si>
  <si>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</si>
  <si>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</si>
  <si>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</si>
  <si>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</si>
  <si>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</si>
  <si>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</si>
  <si>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</si>
  <si>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</si>
  <si>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</si>
  <si>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</si>
  <si>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</si>
  <si>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</si>
  <si>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</si>
  <si>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</si>
  <si>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</si>
  <si>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</si>
  <si>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</si>
  <si>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</si>
  <si>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</si>
  <si>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</si>
  <si>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</si>
  <si>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</si>
  <si>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</si>
  <si>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</si>
  <si>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</si>
  <si>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</si>
  <si>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</si>
  <si>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</si>
  <si>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</si>
  <si>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</si>
  <si>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</si>
  <si>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</si>
  <si>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</si>
  <si>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</si>
  <si>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</si>
  <si>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</si>
  <si>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</si>
  <si>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</si>
  <si>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</si>
  <si>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</si>
  <si>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</si>
  <si>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</si>
  <si>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</si>
  <si>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</si>
  <si>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</si>
  <si>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</si>
  <si>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</si>
  <si>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</si>
  <si>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</si>
  <si>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</si>
  <si>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</si>
  <si>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</si>
  <si>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</si>
  <si>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</si>
  <si>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</si>
  <si>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</si>
  <si>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</si>
  <si>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</si>
  <si>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</si>
  <si>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</si>
  <si>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</si>
  <si>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</si>
  <si>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</si>
  <si>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</si>
  <si>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</si>
  <si>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</si>
  <si>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</si>
  <si>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</si>
  <si>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</si>
  <si>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</si>
  <si>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</si>
  <si>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</si>
  <si>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</si>
  <si>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</si>
  <si>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</si>
  <si>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</si>
  <si>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</si>
  <si>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</si>
  <si>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</si>
  <si>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</si>
  <si>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</si>
  <si>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</si>
  <si>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</si>
  <si>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</si>
  <si>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</si>
  <si>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</si>
  <si>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</si>
  <si>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</si>
  <si>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</si>
  <si>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</si>
  <si>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</si>
  <si>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</si>
  <si>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</si>
  <si>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</si>
  <si>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</si>
  <si>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</si>
  <si>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</si>
  <si>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</si>
  <si>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</si>
  <si>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</si>
  <si>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</si>
  <si>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</si>
  <si>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</si>
  <si>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</si>
  <si>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</si>
  <si>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</si>
  <si>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</si>
  <si>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</si>
  <si>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</si>
  <si>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</si>
  <si>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</si>
  <si>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</si>
  <si>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</si>
  <si>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</si>
  <si>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</si>
  <si>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</si>
  <si>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</si>
  <si>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</si>
  <si>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</si>
  <si>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</si>
  <si>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</si>
  <si>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</si>
  <si>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</si>
  <si>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</si>
  <si>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</si>
  <si>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</si>
  <si>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</si>
  <si>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</si>
  <si>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</si>
  <si>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</si>
  <si>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</si>
  <si>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</si>
  <si>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</si>
  <si>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</si>
  <si>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</si>
  <si>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</si>
  <si>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</si>
  <si>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</si>
  <si>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</si>
  <si>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</si>
  <si>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</si>
  <si>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</si>
  <si>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</si>
  <si>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</si>
  <si>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</si>
  <si>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</si>
  <si>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</si>
  <si>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</si>
  <si>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</si>
  <si>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</si>
  <si>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</si>
  <si>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</si>
  <si>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</si>
  <si>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</si>
  <si>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</si>
  <si>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</si>
  <si>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</si>
  <si>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</si>
  <si>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</si>
  <si>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</si>
  <si>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</si>
  <si>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</si>
  <si>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</si>
  <si>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</si>
  <si>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</si>
  <si>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</si>
  <si>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</si>
  <si>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</si>
  <si>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</si>
  <si>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</si>
  <si>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</si>
  <si>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</si>
  <si>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</si>
  <si>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</si>
  <si>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</si>
  <si>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</si>
  <si>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</si>
  <si>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</si>
  <si>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</si>
  <si>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</si>
  <si>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</si>
  <si>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</si>
  <si>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</si>
  <si>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</si>
  <si>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</si>
  <si>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</si>
  <si>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</si>
  <si>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</si>
  <si>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</si>
  <si>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</si>
  <si>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</si>
  <si>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</si>
  <si>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</si>
  <si>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</si>
  <si>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</si>
  <si>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</si>
  <si>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</si>
  <si>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</si>
  <si>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</si>
  <si>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</si>
  <si>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</si>
  <si>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</si>
  <si>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</si>
  <si>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</si>
  <si>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</si>
  <si>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</si>
  <si>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</si>
  <si>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</si>
  <si>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</si>
  <si>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</si>
  <si>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</si>
  <si>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</si>
  <si>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</si>
  <si>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</si>
  <si>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</si>
  <si>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</si>
  <si>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</si>
  <si>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</si>
  <si>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</si>
  <si>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</si>
  <si>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</si>
  <si>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</si>
  <si>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</si>
  <si>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</si>
  <si>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</si>
  <si>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</si>
  <si>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</si>
  <si>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</si>
  <si>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</si>
  <si>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</si>
  <si>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</si>
  <si>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</si>
  <si>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</si>
  <si>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</si>
  <si>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</si>
  <si>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</si>
  <si>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</si>
  <si>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</si>
  <si>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</si>
  <si>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</si>
  <si>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</si>
  <si>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</si>
  <si>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</si>
  <si>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</si>
  <si>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</si>
  <si>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</si>
  <si>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</si>
  <si>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</si>
  <si>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</si>
  <si>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</si>
  <si>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</si>
  <si>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</si>
  <si>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</si>
  <si>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</si>
  <si>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</si>
  <si>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</si>
  <si>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</si>
  <si>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</si>
  <si>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</si>
  <si>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</si>
  <si>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</si>
  <si>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</si>
  <si>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</si>
  <si>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</si>
  <si>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</si>
  <si>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</si>
  <si>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</si>
  <si>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</si>
  <si>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</si>
  <si>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</si>
  <si>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</si>
  <si>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</si>
  <si>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</si>
  <si>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</si>
  <si>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</si>
  <si>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</si>
  <si>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</si>
  <si>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</si>
  <si>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</si>
  <si>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</si>
  <si>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</si>
  <si>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</si>
  <si>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</si>
  <si>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</si>
  <si>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</si>
  <si>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</si>
  <si>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</si>
  <si>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</si>
  <si>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</si>
  <si>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</si>
  <si>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</si>
  <si>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</si>
  <si>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</si>
  <si>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</si>
  <si>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</si>
  <si>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</si>
  <si>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</si>
  <si>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</si>
  <si>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</si>
  <si>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</si>
  <si>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</si>
  <si>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</si>
  <si>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</si>
  <si>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</si>
  <si>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</si>
  <si>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</si>
  <si>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</si>
  <si>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</si>
  <si>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</si>
  <si>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</si>
  <si>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</si>
  <si>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</si>
  <si>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</si>
  <si>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</si>
  <si>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</si>
  <si>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</si>
  <si>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</si>
  <si>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</si>
  <si>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</si>
  <si>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</si>
  <si>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</si>
  <si>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</si>
  <si>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</si>
  <si>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</si>
  <si>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</si>
  <si>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</si>
  <si>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</si>
  <si>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</si>
  <si>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</si>
  <si>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</si>
  <si>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</si>
  <si>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</si>
  <si>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</si>
  <si>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</si>
  <si>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</si>
  <si>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</si>
  <si>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</si>
  <si>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</si>
  <si>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</si>
  <si>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</si>
  <si>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</si>
  <si>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</si>
  <si>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</si>
  <si>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</si>
  <si>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</si>
  <si>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</si>
  <si>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</si>
  <si>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</si>
  <si>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</si>
  <si>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</si>
  <si>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</si>
  <si>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</si>
  <si>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</si>
  <si>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</si>
  <si>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</si>
  <si>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</si>
  <si>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</si>
  <si>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</si>
  <si>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</si>
  <si>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</si>
  <si>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</si>
  <si>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</si>
  <si>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</si>
  <si>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</si>
  <si>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</si>
  <si>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</si>
  <si>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</si>
  <si>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</si>
  <si>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</si>
  <si>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</si>
  <si>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</si>
  <si>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</si>
  <si>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</si>
  <si>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</si>
  <si>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</si>
  <si>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</si>
  <si>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</si>
  <si>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</si>
  <si>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</si>
  <si>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</si>
  <si>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</si>
  <si>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</si>
  <si>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</si>
  <si>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</si>
  <si>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</si>
  <si>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</si>
  <si>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</si>
  <si>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</si>
  <si>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</si>
  <si>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</si>
  <si>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</si>
  <si>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</si>
  <si>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</si>
  <si>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</si>
  <si>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</si>
  <si>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</si>
  <si>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</si>
  <si>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</si>
  <si>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</si>
  <si>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</si>
  <si>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</si>
  <si>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</si>
  <si>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</si>
  <si>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</si>
  <si>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</si>
  <si>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</si>
  <si>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</si>
  <si>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</si>
  <si>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</si>
  <si>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</si>
  <si>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</si>
  <si>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</si>
  <si>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</si>
  <si>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</si>
  <si>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</si>
  <si>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</si>
  <si>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</si>
  <si>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</si>
  <si>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</si>
  <si>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</si>
  <si>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</si>
  <si>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</si>
  <si>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</si>
  <si>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</si>
  <si>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</si>
  <si>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</si>
  <si>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</si>
  <si>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</si>
  <si>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</si>
  <si>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</si>
  <si>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</si>
  <si>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</si>
  <si>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</si>
  <si>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</si>
  <si>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</si>
  <si>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</si>
  <si>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</si>
  <si>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</si>
  <si>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</si>
  <si>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</si>
  <si>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</si>
  <si>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</si>
  <si>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</si>
  <si>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</si>
  <si>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</si>
  <si>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</si>
  <si>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</si>
  <si>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</si>
  <si>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</si>
  <si>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</si>
  <si>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</si>
  <si>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</si>
  <si>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</si>
  <si>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</si>
  <si>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</si>
  <si>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</si>
  <si>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</si>
  <si>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</si>
  <si>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</si>
  <si>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</si>
  <si>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</si>
  <si>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</si>
  <si>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</si>
  <si>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</si>
  <si>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</si>
  <si>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</si>
  <si>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</si>
  <si>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</si>
  <si>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</si>
  <si>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</si>
  <si>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</si>
  <si>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</si>
  <si>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</si>
  <si>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</si>
  <si>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</si>
  <si>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</si>
  <si>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</si>
  <si>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</si>
  <si>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</si>
  <si>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</si>
  <si>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</si>
  <si>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</si>
  <si>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</si>
  <si>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</si>
  <si>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</si>
  <si>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</si>
  <si>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</si>
  <si>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</si>
  <si>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</si>
  <si>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</si>
  <si>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</si>
  <si>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</si>
  <si>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</si>
  <si>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</si>
  <si>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</si>
  <si>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</si>
  <si>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</si>
  <si>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</si>
  <si>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</si>
  <si>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</si>
  <si>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</si>
  <si>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</si>
  <si>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</si>
  <si>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</si>
  <si>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</si>
  <si>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</si>
  <si>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</si>
  <si>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</si>
  <si>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</si>
  <si>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</si>
  <si>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</si>
  <si>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</si>
  <si>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</si>
  <si>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</si>
  <si>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</si>
  <si>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</si>
  <si>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</si>
  <si>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</si>
  <si>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</si>
  <si>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</si>
  <si>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</si>
  <si>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</si>
  <si>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</si>
  <si>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</si>
  <si>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</si>
  <si>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</si>
  <si>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</si>
  <si>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</si>
  <si>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</si>
  <si>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</si>
  <si>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</si>
  <si>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</si>
  <si>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</si>
  <si>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</si>
  <si>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</si>
  <si>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</si>
  <si>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</si>
  <si>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</si>
  <si>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</si>
  <si>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</si>
  <si>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</si>
  <si>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</si>
  <si>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</si>
  <si>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</si>
  <si>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</si>
  <si>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</si>
  <si>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</si>
  <si>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</si>
  <si>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</si>
  <si>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</si>
  <si>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</si>
  <si>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</si>
  <si>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</si>
  <si>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</si>
  <si>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</si>
  <si>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</si>
  <si>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</si>
  <si>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</si>
  <si>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</si>
  <si>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</si>
  <si>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</si>
  <si>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</si>
  <si>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</si>
  <si>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</si>
  <si>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</si>
  <si>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</si>
  <si>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</si>
  <si>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</si>
  <si>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</si>
  <si>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</si>
  <si>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</si>
  <si>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</si>
  <si>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</si>
  <si>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</si>
  <si>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</si>
  <si>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</si>
  <si>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</si>
  <si>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</si>
  <si>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</si>
  <si>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</si>
  <si>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</si>
  <si>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</si>
  <si>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</si>
  <si>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</si>
  <si>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</si>
  <si>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</si>
  <si>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</si>
  <si>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</si>
  <si>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</si>
  <si>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</si>
  <si>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</si>
  <si>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</si>
  <si>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</si>
  <si>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</si>
  <si>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</si>
  <si>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</si>
  <si>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</si>
  <si>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</si>
  <si>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</si>
  <si>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</si>
  <si>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</si>
  <si>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</si>
  <si>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</si>
  <si>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</si>
  <si>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</si>
  <si>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</si>
  <si>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</si>
  <si>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</si>
  <si>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</si>
  <si>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</si>
  <si>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</si>
  <si>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</si>
  <si>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</si>
  <si>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</si>
  <si>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</si>
  <si>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</si>
  <si>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</si>
  <si>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</si>
  <si>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</si>
  <si>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</si>
  <si>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</si>
  <si>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</si>
  <si>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</si>
  <si>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</si>
  <si>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</si>
  <si>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</si>
  <si>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</si>
  <si>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</si>
  <si>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</si>
  <si>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</si>
  <si>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</si>
  <si>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</si>
  <si>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</si>
  <si>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</si>
  <si>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</si>
  <si>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</si>
  <si>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</si>
  <si>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</si>
  <si>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</si>
  <si>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</si>
  <si>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</si>
  <si>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</si>
  <si>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</si>
  <si>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</si>
  <si>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</si>
  <si>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</si>
  <si>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</si>
  <si>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</si>
  <si>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</si>
  <si>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</si>
  <si>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</si>
  <si>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</si>
  <si>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</si>
  <si>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</si>
  <si>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</si>
  <si>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</si>
  <si>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</si>
  <si>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</si>
  <si>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</si>
  <si>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</si>
  <si>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</si>
  <si>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</si>
  <si>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</si>
  <si>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</si>
  <si>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</si>
  <si>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</si>
  <si>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</si>
  <si>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</si>
  <si>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</si>
  <si>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</si>
  <si>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</si>
  <si>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</si>
  <si>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</si>
  <si>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</si>
  <si>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</si>
  <si>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</si>
  <si>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</si>
  <si>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</si>
  <si>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</si>
  <si>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</si>
  <si>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</si>
  <si>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</si>
  <si>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</si>
  <si>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</si>
  <si>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</si>
  <si>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</si>
  <si>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</si>
  <si>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</si>
  <si>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</si>
  <si>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</si>
  <si>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</si>
  <si>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</si>
  <si>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</si>
  <si>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</si>
  <si>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</si>
  <si>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</si>
  <si>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</si>
  <si>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</si>
  <si>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</si>
  <si>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</si>
  <si>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</si>
  <si>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</si>
  <si>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</si>
  <si>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</si>
  <si>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</si>
  <si>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</si>
  <si>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</si>
  <si>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</si>
  <si>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</si>
  <si>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</si>
  <si>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</si>
  <si>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</si>
  <si>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</si>
  <si>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</si>
  <si>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</si>
  <si>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</si>
  <si>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</si>
  <si>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</si>
  <si>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</si>
  <si>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</si>
  <si>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</si>
  <si>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</si>
  <si>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</si>
  <si>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</si>
  <si>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</si>
  <si>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</si>
  <si>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</si>
  <si>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</si>
  <si>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</si>
  <si>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</si>
  <si>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</si>
  <si>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</si>
  <si>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</si>
  <si>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</si>
  <si>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</si>
  <si>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</si>
  <si>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</si>
  <si>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</si>
  <si>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</si>
  <si>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</si>
  <si>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</si>
  <si>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</si>
  <si>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</si>
  <si>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</si>
  <si>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</si>
  <si>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</si>
  <si>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</si>
  <si>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</si>
  <si>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</si>
  <si>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</si>
  <si>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</si>
  <si>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</si>
  <si>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</si>
  <si>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</si>
  <si>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</si>
  <si>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</si>
  <si>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</si>
  <si>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</si>
  <si>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</si>
  <si>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</si>
  <si>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</si>
  <si>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</si>
  <si>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</si>
  <si>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</si>
  <si>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</si>
  <si>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</si>
  <si>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</si>
  <si>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</si>
  <si>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</si>
  <si>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</si>
  <si>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</si>
  <si>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</si>
  <si>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</si>
  <si>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</si>
  <si>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</si>
  <si>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</si>
  <si>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</si>
  <si>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</si>
  <si>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</si>
  <si>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</si>
  <si>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</si>
  <si>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</si>
  <si>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</si>
  <si>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</si>
  <si>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</si>
  <si>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</si>
  <si>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</si>
  <si>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</si>
  <si>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</si>
  <si>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</si>
  <si>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</si>
  <si>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</si>
  <si>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</si>
  <si>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</si>
  <si>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</si>
  <si>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</si>
  <si>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</si>
  <si>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</si>
  <si>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</si>
  <si>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</si>
  <si>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</si>
  <si>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</si>
  <si>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</si>
  <si>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</si>
  <si>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</si>
  <si>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</si>
  <si>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</si>
  <si>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</si>
  <si>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</si>
  <si>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</si>
  <si>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</si>
  <si>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</si>
  <si>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</si>
  <si>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</si>
  <si>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</si>
  <si>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</si>
  <si>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</si>
  <si>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</si>
  <si>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</si>
  <si>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</si>
  <si>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</si>
  <si>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</si>
  <si>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</si>
  <si>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</si>
  <si>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</si>
  <si>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</si>
  <si>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</si>
  <si>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</si>
  <si>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</si>
  <si>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</si>
  <si>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</si>
  <si>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</si>
  <si>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</si>
  <si>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</si>
  <si>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</si>
  <si>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</si>
  <si>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</si>
  <si>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</si>
  <si>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</si>
  <si>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</si>
  <si>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</si>
  <si>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</si>
  <si>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</si>
  <si>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</si>
  <si>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</si>
  <si>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</si>
  <si>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</si>
  <si>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</si>
  <si>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</si>
  <si>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</si>
  <si>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</si>
  <si>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</si>
  <si>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</si>
  <si>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</si>
  <si>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</si>
  <si>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</si>
  <si>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</si>
  <si>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</si>
  <si>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</si>
  <si>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</si>
  <si>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</si>
  <si>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</si>
  <si>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</si>
  <si>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</si>
  <si>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</si>
  <si>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</si>
  <si>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</si>
  <si>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</si>
  <si>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</si>
  <si>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</si>
  <si>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</si>
  <si>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</si>
  <si>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</si>
  <si>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</si>
  <si>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</si>
  <si>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</si>
  <si>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</si>
  <si>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</si>
  <si>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</si>
  <si>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</si>
  <si>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</si>
  <si>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</si>
  <si>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</si>
  <si>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</si>
  <si>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</si>
  <si>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</si>
  <si>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</si>
  <si>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</si>
  <si>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</si>
  <si>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</si>
  <si>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</si>
  <si>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</si>
  <si>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</si>
  <si>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</si>
  <si>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</si>
  <si>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</si>
  <si>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</si>
  <si>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</si>
  <si>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</si>
  <si>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</si>
  <si>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</si>
  <si>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</si>
  <si>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</si>
  <si>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</si>
  <si>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</si>
  <si>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</si>
  <si>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</si>
  <si>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</si>
  <si>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</si>
  <si>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</si>
  <si>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</si>
  <si>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</si>
  <si>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</si>
  <si>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</si>
  <si>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</si>
  <si>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</si>
  <si>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</si>
  <si>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</si>
  <si>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</si>
  <si>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</si>
  <si>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</si>
  <si>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</si>
  <si>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</si>
  <si>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</si>
  <si>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</si>
  <si>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</si>
  <si>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</si>
  <si>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</si>
  <si>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</si>
  <si>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</si>
  <si>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</si>
  <si>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</si>
  <si>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</si>
  <si>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</si>
  <si>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</si>
  <si>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</si>
  <si>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</si>
  <si>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</si>
  <si>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</si>
  <si>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</si>
  <si>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</si>
  <si>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</si>
  <si>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</si>
  <si>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</si>
  <si>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</si>
  <si>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</si>
  <si>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</si>
  <si>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</si>
  <si>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</si>
  <si>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</si>
  <si>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</si>
  <si>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</si>
  <si>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</si>
  <si>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</si>
  <si>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</si>
  <si>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</si>
  <si>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</si>
  <si>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</si>
  <si>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</si>
  <si>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</si>
  <si>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</si>
  <si>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</si>
  <si>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</si>
  <si>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</si>
  <si>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</si>
  <si>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</si>
  <si>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</si>
  <si>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</si>
  <si>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</si>
  <si>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</si>
  <si>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</si>
  <si>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</si>
  <si>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</si>
  <si>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</si>
  <si>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</si>
  <si>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</si>
  <si>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</si>
  <si>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</si>
  <si>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</si>
  <si>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</si>
  <si>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</si>
  <si>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</si>
  <si>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</si>
  <si>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</si>
  <si>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</si>
  <si>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</si>
  <si>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</si>
  <si>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</si>
  <si>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</si>
  <si>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</si>
  <si>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</si>
  <si>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</si>
  <si>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</si>
  <si>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</si>
  <si>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</si>
  <si>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</si>
  <si>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</si>
  <si>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</si>
  <si>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</si>
  <si>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</si>
  <si>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</si>
  <si>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</si>
  <si>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</si>
  <si>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</si>
  <si>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</si>
  <si>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</si>
  <si>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</si>
  <si>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</si>
  <si>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</si>
  <si>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</si>
  <si>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</si>
  <si>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</si>
  <si>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</si>
  <si>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</si>
  <si>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</si>
  <si>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</si>
  <si>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</si>
  <si>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</si>
  <si>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</si>
  <si>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</si>
  <si>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</si>
  <si>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</si>
  <si>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</si>
  <si>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</si>
  <si>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</si>
  <si>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</si>
  <si>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</si>
  <si>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</si>
  <si>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</si>
  <si>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</si>
  <si>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</si>
  <si>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</si>
  <si>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</si>
  <si>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</si>
  <si>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</si>
  <si>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</si>
  <si>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</si>
  <si>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</si>
  <si>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</si>
  <si>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</si>
  <si>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</si>
  <si>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</si>
  <si>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</si>
  <si>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</si>
  <si>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</si>
  <si>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</si>
  <si>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</si>
  <si>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</si>
  <si>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</si>
  <si>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</si>
  <si>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</si>
  <si>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</si>
  <si>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</si>
  <si>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</si>
  <si>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</si>
  <si>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</si>
  <si>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</si>
  <si>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</si>
  <si>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</si>
  <si>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</si>
  <si>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</si>
  <si>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</si>
  <si>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</si>
  <si>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</si>
  <si>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</si>
  <si>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</si>
  <si>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</si>
  <si>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</si>
  <si>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</si>
  <si>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</si>
  <si>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</si>
  <si>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</si>
  <si>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</si>
  <si>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</si>
  <si>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</si>
  <si>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</si>
  <si>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</si>
  <si>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</si>
  <si>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</si>
  <si>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</si>
  <si>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</si>
  <si>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</si>
  <si>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</si>
  <si>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</si>
  <si>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</si>
  <si>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</si>
  <si>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</si>
  <si>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</si>
  <si>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</si>
  <si>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</si>
  <si>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</si>
  <si>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</si>
  <si>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</si>
  <si>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</si>
  <si>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</si>
  <si>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</si>
  <si>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</si>
  <si>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</si>
  <si>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</si>
  <si>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</si>
  <si>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</si>
  <si>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</si>
  <si>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</si>
  <si>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</si>
  <si>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</si>
  <si>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</si>
  <si>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</si>
  <si>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</si>
  <si>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</si>
  <si>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</si>
  <si>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</si>
  <si>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</si>
  <si>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</si>
  <si>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</si>
  <si>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</si>
  <si>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</si>
  <si>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</si>
  <si>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</si>
  <si>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</si>
  <si>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</si>
  <si>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</si>
  <si>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</si>
  <si>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</si>
  <si>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</si>
  <si>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</si>
  <si>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</si>
  <si>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</si>
  <si>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</si>
  <si>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</si>
  <si>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</si>
  <si>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</si>
  <si>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</si>
  <si>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</si>
  <si>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</si>
  <si>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</si>
  <si>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</si>
  <si>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</si>
  <si>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</si>
  <si>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</si>
  <si>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</si>
  <si>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</si>
  <si>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</si>
  <si>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</si>
  <si>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</si>
  <si>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</si>
  <si>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</si>
  <si>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</si>
  <si>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</si>
  <si>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</si>
  <si>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</si>
  <si>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</si>
  <si>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</si>
  <si>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</si>
  <si>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</si>
  <si>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</si>
  <si>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</si>
  <si>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</si>
  <si>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</si>
  <si>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</si>
  <si>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</si>
  <si>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</si>
  <si>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</si>
  <si>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</si>
  <si>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</si>
  <si>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</si>
  <si>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</si>
  <si>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</si>
  <si>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</si>
  <si>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</si>
  <si>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</si>
  <si>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</si>
  <si>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</si>
  <si>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</si>
  <si>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</si>
  <si>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</si>
  <si>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</si>
  <si>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</si>
  <si>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</si>
  <si>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</si>
  <si>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</si>
  <si>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</si>
  <si>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</si>
  <si>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</si>
  <si>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</si>
  <si>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</si>
  <si>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</si>
  <si>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</si>
  <si>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</si>
  <si>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</si>
  <si>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</si>
  <si>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</si>
  <si>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</si>
  <si>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</si>
  <si>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</si>
  <si>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</si>
  <si>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</si>
  <si>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</si>
  <si>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</si>
  <si>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</si>
  <si>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</si>
  <si>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</si>
  <si>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</si>
  <si>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</si>
  <si>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</si>
  <si>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</si>
  <si>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</si>
  <si>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</si>
  <si>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</si>
  <si>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</si>
  <si>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</si>
  <si>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</si>
  <si>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</si>
  <si>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</si>
  <si>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</si>
  <si>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</si>
  <si>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</si>
  <si>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</si>
  <si>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</si>
  <si>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</si>
  <si>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</si>
  <si>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</si>
  <si>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</si>
  <si>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</si>
  <si>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</si>
  <si>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</si>
  <si>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</si>
  <si>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</si>
  <si>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</si>
  <si>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</si>
  <si>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</si>
  <si>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</si>
  <si>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</si>
  <si>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</si>
  <si>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</si>
  <si>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</si>
  <si>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</si>
  <si>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</si>
  <si>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</si>
  <si>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</si>
  <si>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</si>
  <si>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</si>
  <si>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</si>
  <si>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</si>
  <si>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</si>
  <si>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</si>
  <si>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</si>
  <si>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</si>
  <si>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</si>
  <si>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</si>
  <si>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</si>
  <si>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</si>
  <si>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</si>
  <si>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</si>
  <si>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</si>
  <si>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</si>
  <si>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</si>
  <si>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</si>
  <si>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</si>
  <si>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</si>
  <si>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</si>
  <si>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</si>
  <si>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</si>
  <si>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</si>
  <si>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</si>
  <si>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</si>
  <si>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</si>
  <si>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</si>
  <si>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</si>
  <si>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</si>
  <si>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</si>
  <si>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</si>
  <si>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</si>
  <si>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</si>
  <si>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</si>
  <si>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</si>
  <si>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</si>
  <si>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</si>
  <si>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</si>
  <si>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</si>
  <si>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</si>
  <si>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</si>
  <si>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</si>
  <si>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</si>
  <si>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</si>
  <si>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</si>
  <si>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</si>
  <si>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</si>
  <si>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</si>
  <si>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</si>
  <si>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</si>
  <si>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</si>
  <si>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</si>
  <si>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</si>
  <si>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</si>
  <si>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</si>
  <si>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</si>
  <si>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</si>
  <si>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</si>
  <si>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</si>
  <si>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</si>
  <si>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</si>
  <si>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</si>
  <si>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</si>
  <si>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</si>
  <si>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</si>
  <si>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</si>
  <si>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</si>
  <si>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</si>
  <si>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</si>
  <si>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</si>
  <si>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</si>
  <si>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</si>
  <si>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</si>
  <si>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</si>
  <si>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</si>
  <si>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</si>
  <si>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</si>
  <si>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</si>
  <si>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</si>
  <si>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</si>
  <si>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</si>
  <si>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</si>
  <si>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</si>
  <si>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</si>
  <si>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</si>
  <si>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</si>
  <si>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</si>
  <si>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</si>
  <si>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</si>
  <si>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</si>
  <si>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</si>
  <si>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</si>
  <si>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</si>
  <si>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</si>
  <si>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</si>
  <si>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</si>
  <si>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</si>
  <si>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</si>
  <si>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</si>
  <si>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</si>
  <si>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</si>
  <si>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</si>
  <si>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</si>
  <si>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</si>
  <si>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</si>
  <si>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</si>
  <si>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</si>
  <si>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</si>
  <si>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</si>
  <si>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</si>
  <si>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</si>
  <si>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</si>
  <si>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</si>
  <si>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</si>
  <si>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</si>
  <si>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</si>
  <si>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</si>
  <si>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</si>
  <si>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</si>
  <si>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</si>
  <si>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</si>
  <si>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</si>
  <si>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</si>
  <si>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</si>
  <si>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</si>
  <si>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</si>
  <si>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</si>
  <si>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</si>
  <si>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</si>
  <si>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</si>
  <si>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</si>
  <si>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</si>
  <si>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</si>
  <si>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</si>
  <si>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</si>
  <si>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</si>
  <si>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</si>
  <si>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</si>
  <si>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</si>
  <si>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</si>
  <si>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</si>
  <si>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</si>
  <si>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</si>
  <si>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</si>
  <si>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</si>
  <si>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</si>
  <si>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</si>
  <si>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</si>
  <si>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</si>
  <si>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</si>
  <si>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</si>
  <si>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</si>
  <si>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</si>
  <si>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2022-10-02T21:00:06.977430Z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</si>
  <si>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</si>
  <si>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</si>
  <si>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</si>
  <si>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</si>
  <si>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</si>
  <si>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</si>
  <si>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</si>
  <si>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</si>
  <si>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</si>
  <si>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</si>
  <si>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</si>
  <si>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</si>
  <si>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</si>
  <si>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</si>
  <si>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</si>
  <si>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</si>
  <si>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</si>
  <si>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</si>
  <si>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</si>
  <si>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</si>
  <si>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</si>
  <si>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</si>
  <si>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</si>
  <si>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</si>
  <si>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</si>
  <si>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</si>
  <si>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</si>
  <si>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</si>
  <si>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</si>
  <si>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</si>
  <si>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</si>
  <si>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</si>
  <si>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</si>
  <si>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</si>
  <si>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</si>
  <si>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</si>
  <si>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</si>
  <si>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</si>
  <si>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</si>
  <si>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</si>
  <si>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</si>
  <si>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</si>
  <si>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</si>
  <si>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</si>
  <si>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</si>
  <si>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</si>
  <si>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</si>
  <si>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</si>
  <si>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</si>
  <si>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</si>
  <si>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</si>
  <si>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</si>
  <si>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</si>
  <si>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</si>
  <si>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</si>
  <si>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</si>
  <si>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</si>
  <si>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</si>
  <si>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</si>
  <si>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</si>
  <si>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</si>
  <si>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</si>
  <si>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</si>
  <si>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</si>
  <si>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</si>
  <si>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</si>
  <si>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</si>
  <si>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</si>
  <si>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</si>
  <si>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</si>
  <si>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</si>
  <si>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</si>
  <si>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</si>
  <si>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</si>
  <si>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</si>
  <si>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</si>
  <si>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</si>
  <si>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</si>
  <si>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</si>
  <si>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</si>
  <si>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</si>
  <si>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</si>
  <si>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</si>
  <si>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</si>
  <si>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</si>
  <si>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</si>
  <si>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</si>
  <si>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</si>
  <si>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</si>
  <si>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</si>
  <si>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</si>
  <si>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</si>
  <si>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</si>
  <si>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</si>
  <si>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</si>
  <si>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</si>
  <si>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</si>
  <si>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</si>
  <si>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</si>
  <si>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</si>
  <si>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</si>
  <si>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</si>
  <si>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</si>
  <si>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</si>
  <si>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</si>
  <si>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</si>
  <si>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</si>
  <si>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</si>
  <si>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</si>
  <si>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</si>
  <si>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</si>
  <si>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</si>
  <si>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</si>
  <si>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</si>
  <si>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</si>
  <si>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</si>
  <si>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</si>
  <si>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</si>
  <si>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</si>
  <si>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</si>
  <si>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</si>
  <si>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</si>
  <si>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</si>
  <si>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</si>
  <si>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</si>
  <si>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</si>
  <si>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</si>
  <si>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</si>
  <si>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</si>
  <si>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</si>
  <si>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</si>
  <si>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</si>
  <si>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</si>
  <si>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</si>
  <si>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</si>
  <si>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</si>
  <si>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</si>
  <si>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</si>
  <si>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</si>
  <si>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</si>
  <si>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</si>
  <si>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</si>
  <si>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</si>
  <si>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</si>
  <si>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</si>
  <si>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</si>
  <si>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</si>
  <si>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</si>
  <si>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</si>
  <si>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</si>
  <si>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</si>
  <si>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</si>
  <si>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</si>
  <si>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</si>
  <si>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</si>
  <si>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</si>
  <si>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</si>
  <si>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</si>
  <si>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</si>
  <si>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</si>
  <si>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</si>
  <si>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</si>
  <si>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</si>
  <si>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</si>
  <si>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</si>
  <si>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</si>
  <si>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</si>
  <si>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</si>
  <si>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</si>
  <si>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</si>
  <si>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</si>
  <si>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</si>
  <si>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</si>
  <si>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</si>
  <si>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</si>
  <si>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</si>
  <si>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</si>
  <si>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</si>
  <si>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</si>
  <si>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</si>
  <si>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</si>
  <si>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</si>
  <si>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</si>
  <si>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</si>
  <si>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</si>
  <si>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</si>
  <si>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</si>
  <si>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61810.jpg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</si>
  <si>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</si>
  <si>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</si>
  <si>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</si>
  <si>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</si>
  <si>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</si>
  <si>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</si>
  <si>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</si>
  <si>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</si>
  <si>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</si>
  <si>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</si>
  <si>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</si>
  <si>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</si>
  <si>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</si>
  <si>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</si>
  <si>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</si>
  <si>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</si>
  <si>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</si>
  <si>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</si>
  <si>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</si>
  <si>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</si>
  <si>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</si>
  <si>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</si>
  <si>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</si>
  <si>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</si>
  <si>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</si>
  <si>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</si>
  <si>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</si>
  <si>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</si>
  <si>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</si>
  <si>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</si>
  <si>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</si>
  <si>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</si>
  <si>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</si>
  <si>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</si>
  <si>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</si>
  <si>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</si>
  <si>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</si>
  <si>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</si>
  <si>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</si>
  <si>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</si>
  <si>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</si>
  <si>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</si>
  <si>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</si>
  <si>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</si>
  <si>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</si>
  <si>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</si>
  <si>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</si>
  <si>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</si>
  <si>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</si>
  <si>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</si>
  <si>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</si>
  <si>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</si>
  <si>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</si>
  <si>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</si>
  <si>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</si>
  <si>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</si>
  <si>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</si>
  <si>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</si>
  <si>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</si>
  <si>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</si>
  <si>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</si>
  <si>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</si>
  <si>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</si>
  <si>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</si>
  <si>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</si>
  <si>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</si>
  <si>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</si>
  <si>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</si>
  <si>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</si>
  <si>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</si>
  <si>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</si>
  <si>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</si>
  <si>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</si>
  <si>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</si>
  <si>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</si>
  <si>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</si>
  <si>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</si>
  <si>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</si>
  <si>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</si>
  <si>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</si>
  <si>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</si>
  <si>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</si>
  <si>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</si>
  <si>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</si>
  <si>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</si>
  <si>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</si>
  <si>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</si>
  <si>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</si>
  <si>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</si>
  <si>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</si>
  <si>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</si>
  <si>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</si>
  <si>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</si>
  <si>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</si>
  <si>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</si>
  <si>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</si>
  <si>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</si>
  <si>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</si>
  <si>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</si>
  <si>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</si>
  <si>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</si>
  <si>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</si>
  <si>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</si>
  <si>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</si>
  <si>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</si>
  <si>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</si>
  <si>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</si>
  <si>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</si>
  <si>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</si>
  <si>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</si>
  <si>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</si>
  <si>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</si>
  <si>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</si>
  <si>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</si>
  <si>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</si>
  <si>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</si>
  <si>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</si>
  <si>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</si>
  <si>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</si>
  <si>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</si>
  <si>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</si>
  <si>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</si>
  <si>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</si>
  <si>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</si>
  <si>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</si>
  <si>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</si>
  <si>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</si>
  <si>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</si>
  <si>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</si>
  <si>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</si>
  <si>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</si>
  <si>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</si>
  <si>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</si>
  <si>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</si>
  <si>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</si>
  <si>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</si>
  <si>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</si>
  <si>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</si>
  <si>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</si>
  <si>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</si>
  <si>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</si>
  <si>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</si>
  <si>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</si>
  <si>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</si>
  <si>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</si>
  <si>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</si>
  <si>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</si>
  <si>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</si>
  <si>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</si>
  <si>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</si>
  <si>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</si>
  <si>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</si>
  <si>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</si>
  <si>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</si>
  <si>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</si>
  <si>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</si>
  <si>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</si>
  <si>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</si>
  <si>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</si>
  <si>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</si>
  <si>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</si>
  <si>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</si>
  <si>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</si>
  <si>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</si>
  <si>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</si>
  <si>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</si>
  <si>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</si>
  <si>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</si>
  <si>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</si>
  <si>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</si>
  <si>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</si>
  <si>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</si>
  <si>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</si>
  <si>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</si>
  <si>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</si>
  <si>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</si>
  <si>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</si>
  <si>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</si>
  <si>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</si>
  <si>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</si>
  <si>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</si>
  <si>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</si>
  <si>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</si>
  <si>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</si>
  <si>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</si>
  <si>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</si>
  <si>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</si>
  <si>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</si>
  <si>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</si>
  <si>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</si>
  <si>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</si>
  <si>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</si>
  <si>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</si>
  <si>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</si>
  <si>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</si>
  <si>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</si>
  <si>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</si>
  <si>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</si>
  <si>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</si>
  <si>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</si>
  <si>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</si>
  <si>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</si>
  <si>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</si>
  <si>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</si>
  <si>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</si>
  <si>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</si>
  <si>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</si>
  <si>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</si>
  <si>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</si>
  <si>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</si>
  <si>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</si>
  <si>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</si>
  <si>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</si>
  <si>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</si>
  <si>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</si>
  <si>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</si>
  <si>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</si>
  <si>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</si>
  <si>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</si>
  <si>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</si>
  <si>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</si>
  <si>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</si>
  <si>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</si>
  <si>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</si>
  <si>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</si>
  <si>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</si>
  <si>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</si>
  <si>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</si>
  <si>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</si>
  <si>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</si>
  <si>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</si>
  <si>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</si>
  <si>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</si>
  <si>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</si>
  <si>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</si>
  <si>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</si>
  <si>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</si>
  <si>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</si>
  <si>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</si>
  <si>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</si>
  <si>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</si>
  <si>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</si>
  <si>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</si>
  <si>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</si>
  <si>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</si>
  <si>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</si>
  <si>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</si>
  <si>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</si>
  <si>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</si>
  <si>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</si>
  <si>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</si>
  <si>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</si>
  <si>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</si>
  <si>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</si>
  <si>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</si>
  <si>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</si>
  <si>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</si>
  <si>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</si>
  <si>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</si>
  <si>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</si>
  <si>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</si>
  <si>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</si>
  <si>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</si>
  <si>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</si>
  <si>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</si>
  <si>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</si>
  <si>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</si>
  <si>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</si>
  <si>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</si>
  <si>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</si>
  <si>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</si>
  <si>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</si>
  <si>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</si>
  <si>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</si>
  <si>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</si>
  <si>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</si>
  <si>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</si>
  <si>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</si>
  <si>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</si>
  <si>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</si>
  <si>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</si>
  <si>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</si>
  <si>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</si>
  <si>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</si>
  <si>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</si>
  <si>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</si>
  <si>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</si>
  <si>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</si>
  <si>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</si>
  <si>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</si>
  <si>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</si>
  <si>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</si>
  <si>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</si>
  <si>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</si>
  <si>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</si>
  <si>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</si>
  <si>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</si>
  <si>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</si>
  <si>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</si>
  <si>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</si>
  <si>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</si>
  <si>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</si>
  <si>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</si>
  <si>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</si>
  <si>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</si>
  <si>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</si>
  <si>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</si>
  <si>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</si>
  <si>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</si>
  <si>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</si>
  <si>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</si>
  <si>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</si>
  <si>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</si>
  <si>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</si>
  <si>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</si>
  <si>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</si>
  <si>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</si>
  <si>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</si>
  <si>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</si>
  <si>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</si>
  <si>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</si>
  <si>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</si>
  <si>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</si>
  <si>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</si>
  <si>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</si>
  <si>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</si>
  <si>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</si>
  <si>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</si>
  <si>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</si>
  <si>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</si>
  <si>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</si>
  <si>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</si>
  <si>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</si>
  <si>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Lack of match fitness - 25% chance of playing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</si>
  <si>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</si>
  <si>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</si>
  <si>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</si>
  <si>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</si>
  <si>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</si>
  <si>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</si>
  <si>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</si>
  <si>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</si>
  <si>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</si>
  <si>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</si>
  <si>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</si>
  <si>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</si>
  <si>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</si>
  <si>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</si>
  <si>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</si>
  <si>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</si>
  <si>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</si>
  <si>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</si>
  <si>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</si>
  <si>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</si>
  <si>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</si>
  <si>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</si>
  <si>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</si>
  <si>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</si>
  <si>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</si>
  <si>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</si>
  <si>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</si>
  <si>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</si>
  <si>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</si>
  <si>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</si>
  <si>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</si>
  <si>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</si>
  <si>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</si>
  <si>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</si>
  <si>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</si>
  <si>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</si>
  <si>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</si>
  <si>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</si>
  <si>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</si>
  <si>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</si>
  <si>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</si>
  <si>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</si>
  <si>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</si>
  <si>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</si>
  <si>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</si>
  <si>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</si>
  <si>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</si>
  <si>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</si>
  <si>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</si>
  <si>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</si>
  <si>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</si>
  <si>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</si>
  <si>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</si>
  <si>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</si>
  <si>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</si>
  <si>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</si>
  <si>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</si>
  <si>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</si>
  <si>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</si>
  <si>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</si>
  <si>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</si>
  <si>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</si>
  <si>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</si>
  <si>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</si>
  <si>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</si>
  <si>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</si>
  <si>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</si>
  <si>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</si>
  <si>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</si>
  <si>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</si>
  <si>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</si>
  <si>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</si>
  <si>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</si>
  <si>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</si>
  <si>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</si>
  <si>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</si>
  <si>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</si>
  <si>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</si>
  <si>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</si>
  <si>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</si>
  <si>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</si>
  <si>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</si>
  <si>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</si>
  <si>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</si>
  <si>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177815.jpg</t>
  </si>
  <si>
    <t>194164.jpg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</si>
  <si>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</si>
  <si>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</si>
  <si>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</si>
  <si>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</si>
  <si>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</si>
  <si>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</si>
  <si>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</si>
  <si>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</si>
  <si>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</si>
  <si>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</si>
  <si>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</si>
  <si>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</si>
  <si>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</si>
  <si>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</si>
  <si>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</si>
  <si>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</si>
  <si>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</si>
  <si>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</si>
  <si>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</si>
  <si>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</si>
  <si>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</si>
  <si>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</si>
  <si>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</si>
  <si>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</si>
  <si>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</si>
  <si>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</si>
  <si>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</si>
  <si>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</si>
  <si>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</si>
  <si>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</si>
  <si>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</si>
  <si>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</si>
  <si>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</si>
  <si>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</si>
  <si>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</si>
  <si>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</si>
  <si>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</si>
  <si>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</si>
  <si>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</si>
  <si>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</si>
  <si>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</si>
  <si>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</si>
  <si>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</si>
  <si>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</si>
  <si>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</si>
  <si>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</si>
  <si>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</si>
  <si>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</si>
  <si>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</si>
  <si>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</si>
  <si>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</si>
  <si>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</si>
  <si>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</si>
  <si>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</si>
  <si>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</si>
  <si>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</si>
  <si>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</si>
  <si>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</si>
  <si>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</si>
  <si>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</si>
  <si>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</si>
  <si>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</si>
  <si>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</si>
  <si>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</si>
  <si>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</si>
  <si>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</si>
  <si>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</si>
  <si>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</si>
  <si>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</si>
  <si>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</si>
  <si>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</si>
  <si>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</si>
  <si>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</si>
  <si>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</si>
  <si>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</si>
  <si>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</si>
  <si>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</si>
  <si>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</si>
  <si>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</si>
  <si>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</si>
  <si>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</si>
  <si>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</si>
  <si>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</si>
  <si>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</si>
  <si>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</si>
  <si>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</si>
  <si>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</si>
  <si>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</si>
  <si>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</si>
  <si>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</si>
  <si>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</si>
  <si>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</si>
  <si>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</si>
  <si>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</si>
  <si>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</si>
  <si>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</si>
  <si>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</si>
  <si>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</si>
  <si>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</si>
  <si>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</si>
  <si>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</si>
  <si>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</si>
  <si>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</si>
  <si>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</si>
  <si>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</si>
  <si>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</si>
  <si>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</si>
  <si>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</si>
  <si>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</si>
  <si>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</si>
  <si>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</si>
  <si>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</si>
  <si>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</si>
  <si>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</si>
  <si>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</si>
  <si>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</si>
  <si>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</si>
  <si>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</si>
  <si>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</si>
  <si>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</si>
  <si>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</si>
  <si>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</si>
  <si>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</si>
  <si>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</si>
  <si>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</si>
  <si>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</si>
  <si>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</si>
  <si>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</si>
  <si>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</si>
  <si>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</si>
  <si>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</si>
  <si>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</si>
  <si>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</si>
  <si>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</si>
  <si>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</si>
  <si>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</si>
  <si>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</si>
  <si>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</si>
  <si>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</si>
  <si>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</si>
  <si>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</si>
  <si>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</si>
  <si>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</si>
  <si>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</si>
  <si>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</si>
  <si>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</si>
  <si>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</si>
  <si>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</si>
  <si>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</si>
  <si>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</si>
  <si>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</si>
  <si>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</si>
  <si>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</si>
  <si>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</si>
  <si>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</si>
  <si>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</si>
  <si>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</si>
  <si>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</si>
  <si>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</si>
  <si>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</si>
  <si>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</si>
  <si>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</si>
  <si>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</si>
  <si>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</si>
  <si>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</si>
  <si>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</si>
  <si>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</si>
  <si>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</si>
  <si>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</si>
  <si>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</si>
  <si>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</si>
  <si>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</si>
  <si>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</si>
  <si>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</si>
  <si>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</si>
  <si>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</si>
  <si>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</si>
  <si>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</si>
  <si>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</si>
  <si>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</si>
  <si>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</si>
  <si>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</si>
  <si>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</si>
  <si>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</si>
  <si>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</si>
  <si>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</si>
  <si>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</si>
  <si>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</si>
  <si>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</si>
  <si>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</si>
  <si>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</si>
  <si>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</si>
  <si>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</si>
  <si>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</si>
  <si>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</si>
  <si>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</si>
  <si>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</si>
  <si>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</si>
  <si>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</si>
  <si>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</si>
  <si>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</si>
  <si>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</si>
  <si>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</si>
  <si>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</si>
  <si>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</si>
  <si>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</si>
  <si>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</si>
  <si>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</si>
  <si>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</si>
  <si>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</si>
  <si>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</si>
  <si>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</si>
  <si>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</si>
  <si>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</si>
  <si>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</si>
  <si>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</si>
  <si>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</si>
  <si>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</si>
  <si>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</si>
  <si>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</si>
  <si>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</si>
  <si>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</si>
  <si>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</si>
  <si>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</si>
  <si>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</si>
  <si>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</si>
  <si>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</si>
  <si>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</si>
  <si>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</si>
  <si>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</si>
  <si>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</si>
  <si>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</si>
  <si>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</si>
  <si>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</si>
  <si>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</si>
  <si>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</si>
  <si>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</si>
  <si>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</si>
  <si>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</si>
  <si>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</si>
  <si>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</si>
  <si>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</si>
  <si>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</si>
  <si>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</si>
  <si>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</si>
  <si>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</si>
  <si>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</si>
  <si>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</si>
  <si>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</si>
  <si>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</si>
  <si>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</si>
  <si>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</si>
  <si>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</si>
  <si>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</si>
  <si>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</si>
  <si>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</si>
  <si>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</si>
  <si>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</si>
  <si>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</si>
  <si>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</si>
  <si>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</si>
  <si>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</si>
  <si>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</si>
  <si>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</si>
  <si>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</si>
  <si>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</si>
  <si>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</si>
  <si>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</si>
  <si>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</si>
  <si>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</si>
  <si>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</si>
  <si>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</si>
  <si>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</si>
  <si>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</si>
  <si>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</si>
  <si>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</si>
  <si>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</si>
  <si>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</si>
  <si>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</si>
  <si>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</si>
  <si>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</si>
  <si>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</si>
  <si>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</si>
  <si>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</si>
  <si>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</si>
  <si>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</si>
  <si>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</si>
  <si>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</si>
  <si>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</si>
  <si>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</si>
  <si>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</si>
  <si>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</si>
  <si>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</si>
  <si>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</si>
  <si>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</si>
  <si>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</si>
  <si>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</si>
  <si>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</si>
  <si>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</si>
  <si>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</si>
  <si>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2022-10-26T22:30:07.370083Z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</si>
  <si>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</si>
  <si>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</si>
  <si>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</si>
  <si>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</si>
  <si>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</si>
  <si>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</si>
  <si>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</si>
  <si>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</si>
  <si>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</si>
  <si>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</si>
  <si>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</si>
  <si>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</si>
  <si>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</si>
  <si>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</si>
  <si>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</si>
  <si>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</si>
  <si>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</si>
  <si>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</si>
  <si>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</si>
  <si>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</si>
  <si>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</si>
  <si>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</si>
  <si>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</si>
  <si>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</si>
  <si>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</si>
  <si>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</si>
  <si>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</si>
  <si>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</si>
  <si>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</si>
  <si>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</si>
  <si>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</si>
  <si>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</si>
  <si>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</si>
  <si>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</si>
  <si>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</si>
  <si>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</si>
  <si>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</si>
  <si>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</si>
  <si>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</si>
  <si>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</si>
  <si>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</si>
  <si>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</si>
  <si>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</si>
  <si>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</si>
  <si>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</si>
  <si>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</si>
  <si>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</si>
  <si>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</si>
  <si>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</si>
  <si>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</si>
  <si>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</si>
  <si>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</si>
  <si>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</si>
  <si>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</si>
  <si>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</si>
  <si>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</si>
  <si>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</si>
  <si>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</si>
  <si>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</si>
  <si>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</si>
  <si>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</si>
  <si>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</si>
  <si>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</si>
  <si>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</si>
  <si>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</si>
  <si>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</si>
  <si>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</si>
  <si>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</si>
  <si>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</si>
  <si>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</si>
  <si>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</si>
  <si>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</si>
  <si>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</si>
  <si>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</si>
  <si>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</si>
  <si>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</si>
  <si>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</si>
  <si>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</si>
  <si>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</si>
  <si>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</si>
  <si>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</si>
  <si>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</si>
  <si>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</si>
  <si>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</si>
  <si>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</si>
  <si>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</si>
  <si>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</si>
  <si>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</si>
  <si>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</si>
  <si>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</si>
  <si>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</si>
  <si>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</si>
  <si>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</si>
  <si>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</si>
  <si>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</si>
  <si>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</si>
  <si>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</si>
  <si>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</si>
  <si>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</si>
  <si>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</si>
  <si>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</si>
  <si>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</si>
  <si>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</si>
  <si>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</si>
  <si>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</si>
  <si>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</si>
  <si>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</si>
  <si>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</si>
  <si>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</si>
  <si>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</si>
  <si>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</si>
  <si>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</si>
  <si>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</si>
  <si>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</si>
  <si>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</si>
  <si>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</si>
  <si>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</si>
  <si>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</si>
  <si>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</si>
  <si>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</si>
  <si>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</si>
  <si>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</si>
  <si>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</si>
  <si>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</si>
  <si>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</si>
  <si>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</si>
  <si>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</si>
  <si>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</si>
  <si>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</si>
  <si>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</si>
  <si>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</si>
  <si>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</si>
  <si>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</si>
  <si>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</si>
  <si>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</si>
  <si>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</si>
  <si>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</si>
  <si>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</si>
  <si>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</si>
  <si>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</si>
  <si>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</si>
  <si>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</si>
  <si>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</si>
  <si>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</si>
  <si>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</si>
  <si>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</si>
  <si>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</si>
  <si>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</si>
  <si>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</si>
  <si>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</si>
  <si>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</si>
  <si>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</si>
  <si>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</si>
  <si>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</si>
  <si>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</si>
  <si>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</si>
  <si>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</si>
  <si>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</si>
  <si>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</si>
  <si>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</si>
  <si>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</si>
  <si>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</si>
  <si>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</si>
  <si>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</si>
  <si>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</si>
  <si>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</si>
  <si>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</si>
  <si>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</si>
  <si>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</si>
  <si>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</si>
  <si>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</si>
  <si>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</si>
  <si>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</si>
  <si>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</si>
  <si>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</si>
  <si>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</si>
  <si>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</si>
  <si>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</si>
  <si>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</si>
  <si>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</si>
  <si>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</si>
  <si>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</si>
  <si>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</si>
  <si>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</si>
  <si>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</si>
  <si>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</si>
  <si>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</si>
  <si>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</si>
  <si>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</si>
  <si>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</si>
  <si>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</si>
  <si>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</si>
  <si>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</si>
  <si>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</si>
  <si>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</si>
  <si>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</si>
  <si>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</si>
  <si>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</si>
  <si>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</si>
  <si>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</si>
  <si>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</si>
  <si>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</si>
  <si>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</si>
  <si>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</si>
  <si>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</si>
  <si>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</si>
  <si>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</si>
  <si>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</si>
  <si>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</si>
  <si>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</si>
  <si>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</si>
  <si>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</si>
  <si>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</si>
  <si>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</si>
  <si>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</si>
  <si>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</si>
  <si>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</si>
  <si>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</si>
  <si>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</si>
  <si>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</si>
  <si>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</si>
  <si>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</si>
  <si>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</si>
  <si>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</si>
  <si>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</si>
  <si>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</si>
  <si>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</si>
  <si>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</si>
  <si>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</si>
  <si>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</si>
  <si>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</si>
  <si>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</si>
  <si>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</si>
  <si>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</si>
  <si>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</si>
  <si>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</si>
  <si>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</si>
  <si>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</si>
  <si>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</si>
  <si>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</si>
  <si>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</si>
  <si>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</si>
  <si>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</si>
  <si>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</si>
  <si>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</si>
  <si>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</si>
  <si>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</si>
  <si>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</si>
  <si>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</si>
  <si>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</si>
  <si>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</si>
  <si>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</si>
  <si>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</si>
  <si>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</si>
  <si>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</si>
  <si>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</si>
  <si>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</si>
  <si>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</si>
  <si>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</si>
  <si>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</si>
  <si>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</si>
  <si>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</si>
  <si>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</si>
  <si>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</si>
  <si>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</si>
  <si>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</si>
  <si>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</si>
  <si>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</si>
  <si>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</si>
  <si>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</si>
  <si>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</si>
  <si>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</si>
  <si>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</si>
  <si>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</si>
  <si>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</si>
  <si>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</si>
  <si>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</si>
  <si>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</si>
  <si>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</si>
  <si>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</si>
  <si>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</si>
  <si>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</si>
  <si>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</si>
  <si>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</si>
  <si>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</si>
  <si>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</si>
  <si>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</si>
  <si>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</si>
  <si>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</si>
  <si>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</si>
  <si>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</si>
  <si>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</si>
  <si>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</si>
  <si>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</si>
  <si>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</si>
  <si>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</si>
  <si>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</si>
  <si>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</si>
  <si>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</si>
  <si>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</si>
  <si>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</si>
  <si>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</si>
  <si>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</si>
  <si>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</si>
  <si>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</si>
  <si>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</si>
  <si>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</si>
  <si>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</si>
  <si>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</si>
  <si>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</si>
  <si>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</si>
  <si>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</si>
  <si>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</si>
  <si>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</si>
  <si>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</si>
  <si>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</si>
  <si>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</si>
  <si>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</si>
  <si>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</si>
  <si>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</si>
  <si>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</si>
  <si>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</si>
  <si>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</si>
  <si>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</si>
  <si>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</si>
  <si>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</si>
  <si>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</si>
  <si>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</si>
  <si>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</si>
  <si>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</si>
  <si>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</si>
  <si>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</si>
  <si>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</si>
  <si>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</si>
  <si>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</si>
  <si>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</si>
  <si>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</si>
  <si>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</si>
  <si>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</si>
  <si>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</si>
  <si>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</si>
  <si>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</si>
  <si>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</si>
  <si>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</si>
  <si>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</si>
  <si>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</si>
  <si>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</si>
  <si>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</si>
  <si>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</si>
  <si>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</si>
  <si>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</si>
  <si>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</si>
  <si>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</si>
  <si>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</si>
  <si>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</si>
  <si>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</si>
  <si>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</si>
  <si>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</si>
  <si>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</si>
  <si>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</si>
  <si>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</si>
  <si>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</si>
  <si>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</si>
  <si>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</si>
  <si>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</si>
  <si>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</si>
  <si>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</si>
  <si>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</si>
  <si>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</si>
  <si>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</si>
  <si>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</si>
  <si>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</si>
  <si>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</si>
  <si>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</si>
  <si>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</si>
  <si>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</si>
  <si>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</si>
  <si>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</si>
  <si>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</si>
  <si>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</si>
  <si>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</si>
  <si>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</si>
  <si>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</si>
  <si>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</si>
  <si>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</si>
  <si>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</si>
  <si>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</si>
  <si>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</si>
  <si>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</si>
  <si>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</si>
  <si>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</si>
  <si>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</si>
  <si>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</si>
  <si>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</si>
  <si>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</si>
  <si>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</si>
  <si>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</si>
  <si>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</si>
  <si>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</si>
  <si>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</si>
  <si>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</si>
  <si>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</si>
  <si>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</si>
  <si>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</si>
  <si>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</si>
  <si>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</si>
  <si>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</si>
  <si>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</si>
  <si>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</si>
  <si>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</si>
  <si>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</si>
  <si>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</si>
  <si>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</si>
  <si>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</si>
  <si>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</si>
  <si>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</si>
  <si>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</si>
  <si>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</si>
  <si>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</si>
  <si>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</si>
  <si>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</si>
  <si>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</si>
  <si>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</si>
  <si>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</si>
  <si>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</si>
  <si>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</si>
  <si>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</si>
  <si>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</si>
  <si>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</si>
  <si>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</si>
  <si>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</si>
  <si>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</si>
  <si>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</si>
  <si>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</si>
  <si>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</si>
  <si>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</si>
  <si>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</si>
  <si>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</si>
  <si>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</si>
  <si>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</si>
  <si>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</si>
  <si>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</si>
  <si>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</si>
  <si>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</si>
  <si>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</si>
  <si>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</si>
  <si>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</si>
  <si>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</si>
  <si>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</si>
  <si>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</si>
  <si>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</si>
  <si>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</si>
  <si>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</si>
  <si>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</si>
  <si>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</si>
  <si>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</si>
  <si>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</si>
  <si>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</si>
  <si>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</si>
  <si>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</si>
  <si>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</si>
  <si>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</si>
  <si>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</si>
  <si>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</si>
  <si>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</si>
  <si>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</si>
  <si>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</si>
  <si>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</si>
  <si>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</si>
  <si>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</si>
  <si>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</si>
  <si>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</si>
  <si>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</si>
  <si>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</si>
  <si>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</si>
  <si>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</si>
  <si>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</si>
  <si>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</si>
  <si>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</si>
  <si>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</si>
  <si>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</si>
  <si>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</si>
  <si>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</si>
  <si>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</si>
  <si>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</si>
  <si>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</si>
  <si>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</si>
  <si>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</si>
  <si>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</si>
  <si>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</si>
  <si>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</si>
  <si>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</si>
  <si>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</si>
  <si>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</si>
  <si>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</si>
  <si>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</si>
  <si>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</si>
  <si>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</si>
  <si>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</si>
  <si>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</si>
  <si>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</si>
  <si>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</si>
  <si>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</si>
  <si>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</si>
  <si>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</si>
  <si>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</si>
  <si>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</si>
  <si>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</si>
  <si>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</si>
  <si>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</si>
  <si>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</si>
  <si>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</si>
  <si>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</si>
  <si>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</si>
  <si>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</si>
  <si>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</si>
  <si>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</si>
  <si>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</si>
  <si>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</si>
  <si>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</si>
  <si>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</si>
  <si>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</si>
  <si>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</si>
  <si>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</si>
  <si>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</si>
  <si>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</si>
  <si>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</si>
  <si>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</si>
  <si>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</si>
  <si>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</si>
  <si>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</si>
  <si>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</si>
  <si>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</si>
  <si>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</si>
  <si>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</si>
  <si>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</si>
  <si>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</si>
  <si>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</si>
  <si>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</si>
  <si>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</si>
  <si>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</si>
  <si>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</si>
  <si>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</si>
  <si>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</si>
  <si>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</si>
  <si>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</si>
  <si>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</si>
  <si>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</si>
  <si>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</si>
  <si>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</si>
  <si>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</si>
  <si>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</si>
  <si>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</si>
  <si>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</si>
  <si>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</si>
  <si>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</si>
  <si>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</si>
  <si>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</si>
  <si>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</si>
  <si>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</si>
  <si>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</si>
  <si>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</si>
  <si>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</si>
  <si>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</si>
  <si>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</si>
  <si>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</si>
  <si>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</si>
  <si>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</si>
  <si>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</si>
  <si>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</si>
  <si>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</si>
  <si>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</si>
  <si>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</si>
  <si>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</si>
  <si>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</si>
  <si>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</si>
  <si>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</si>
  <si>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</si>
  <si>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</si>
  <si>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</si>
  <si>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</si>
  <si>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</si>
  <si>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</si>
  <si>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</si>
  <si>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</si>
  <si>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</si>
  <si>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</si>
  <si>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</si>
  <si>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</si>
  <si>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</si>
  <si>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</si>
  <si>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</si>
  <si>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</si>
  <si>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</si>
  <si>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</si>
  <si>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</si>
  <si>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</si>
  <si>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</si>
  <si>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</si>
  <si>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</si>
  <si>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</si>
  <si>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</si>
  <si>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</si>
  <si>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</si>
  <si>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</si>
  <si>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</si>
  <si>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</si>
  <si>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</si>
  <si>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</si>
  <si>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</si>
  <si>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</si>
  <si>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</si>
  <si>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</si>
  <si>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</si>
  <si>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</si>
  <si>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</si>
  <si>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</si>
  <si>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</si>
  <si>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</si>
  <si>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</si>
  <si>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</si>
  <si>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</si>
  <si>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</si>
  <si>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</si>
  <si>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</si>
  <si>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</si>
  <si>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</si>
  <si>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</si>
  <si>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</si>
  <si>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</si>
  <si>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</si>
  <si>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</si>
  <si>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</si>
  <si>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</si>
  <si>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</si>
  <si>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</si>
  <si>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</si>
  <si>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</si>
  <si>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</si>
  <si>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</si>
  <si>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</si>
  <si>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</si>
  <si>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</si>
  <si>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</si>
  <si>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</si>
  <si>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</si>
  <si>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</si>
  <si>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</si>
  <si>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</si>
  <si>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</si>
  <si>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</si>
  <si>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</si>
  <si>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</si>
  <si>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</si>
  <si>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</si>
  <si>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</si>
  <si>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</si>
  <si>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</si>
  <si>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</si>
  <si>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</si>
  <si>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</si>
  <si>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</si>
  <si>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</si>
  <si>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</si>
  <si>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</si>
  <si>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</si>
  <si>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</si>
  <si>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</si>
  <si>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</si>
  <si>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</si>
  <si>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</si>
  <si>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</si>
  <si>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</si>
  <si>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</si>
  <si>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</si>
  <si>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</si>
  <si>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</si>
  <si>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</si>
  <si>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</si>
  <si>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</si>
  <si>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</si>
  <si>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</si>
  <si>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</si>
  <si>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</si>
  <si>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</si>
  <si>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</si>
  <si>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</si>
  <si>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</si>
  <si>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</si>
  <si>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</si>
  <si>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</si>
  <si>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</si>
  <si>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</si>
  <si>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</si>
  <si>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</si>
  <si>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</si>
  <si>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</si>
  <si>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</si>
  <si>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</si>
  <si>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</si>
  <si>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</si>
  <si>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</si>
  <si>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</si>
  <si>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</si>
  <si>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</si>
  <si>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</si>
  <si>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</si>
  <si>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</si>
  <si>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</si>
  <si>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</si>
  <si>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</si>
  <si>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</si>
  <si>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</si>
  <si>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</si>
  <si>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</si>
  <si>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</si>
  <si>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</si>
  <si>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</si>
  <si>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</si>
  <si>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</si>
  <si>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</si>
  <si>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</si>
  <si>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</si>
  <si>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</si>
  <si>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</si>
  <si>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</si>
  <si>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</si>
  <si>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</si>
  <si>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</si>
  <si>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</si>
  <si>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</si>
  <si>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</si>
  <si>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</si>
  <si>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</si>
  <si>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</si>
  <si>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</si>
  <si>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</si>
  <si>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</si>
  <si>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</si>
  <si>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</si>
  <si>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</si>
  <si>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</si>
  <si>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</si>
  <si>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</si>
  <si>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</si>
  <si>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</si>
  <si>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</si>
  <si>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</si>
  <si>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</si>
  <si>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</si>
  <si>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</si>
  <si>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</si>
  <si>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</si>
  <si>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</si>
  <si>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</si>
  <si>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</si>
  <si>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</si>
  <si>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</si>
  <si>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</si>
  <si>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</si>
  <si>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</si>
  <si>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</si>
  <si>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</si>
  <si>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</si>
  <si>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</si>
  <si>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</si>
  <si>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</si>
  <si>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</si>
  <si>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</si>
  <si>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</si>
  <si>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</si>
  <si>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</si>
  <si>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</si>
  <si>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</si>
  <si>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</si>
  <si>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</si>
  <si>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</si>
  <si>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</si>
  <si>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</si>
  <si>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</si>
  <si>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</si>
  <si>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</si>
  <si>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</si>
  <si>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</si>
  <si>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</si>
  <si>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</si>
  <si>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</si>
  <si>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</si>
  <si>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</si>
  <si>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Lack of match fitness - Unknown return date</t>
  </si>
  <si>
    <t>J.Ayew</t>
  </si>
  <si>
    <t>Naouirou</t>
  </si>
  <si>
    <t>466117.jpg</t>
  </si>
  <si>
    <t>Ahamada</t>
  </si>
  <si>
    <t>2023-02-04T22:30:07.768834Z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</si>
  <si>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</si>
  <si>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</si>
  <si>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</si>
  <si>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</si>
  <si>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</si>
  <si>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</si>
  <si>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</si>
  <si>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</si>
  <si>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</si>
  <si>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</si>
  <si>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</si>
  <si>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</si>
  <si>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</si>
  <si>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</si>
  <si>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</si>
  <si>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</si>
  <si>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</si>
  <si>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</si>
  <si>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</si>
  <si>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</si>
  <si>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</si>
  <si>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</si>
  <si>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</si>
  <si>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</si>
  <si>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</si>
  <si>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</si>
  <si>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</si>
  <si>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</si>
  <si>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</si>
  <si>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</si>
  <si>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</si>
  <si>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</si>
  <si>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</si>
  <si>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</si>
  <si>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</si>
  <si>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</si>
  <si>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</si>
  <si>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</si>
  <si>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</si>
  <si>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</si>
  <si>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</si>
  <si>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</si>
  <si>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</si>
  <si>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</si>
  <si>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</si>
  <si>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</si>
  <si>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</si>
  <si>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</si>
  <si>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</si>
  <si>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</si>
  <si>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</si>
  <si>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</si>
  <si>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</si>
  <si>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</si>
  <si>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</si>
  <si>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</si>
  <si>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</si>
  <si>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</si>
  <si>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</si>
  <si>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</si>
  <si>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</si>
  <si>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</si>
  <si>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</si>
  <si>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</si>
  <si>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</si>
  <si>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</si>
  <si>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</si>
  <si>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</si>
  <si>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</si>
  <si>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</si>
  <si>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</si>
  <si>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</si>
  <si>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</si>
  <si>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</si>
  <si>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</si>
  <si>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</si>
  <si>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</si>
  <si>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</si>
  <si>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</si>
  <si>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</si>
  <si>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</si>
  <si>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</si>
  <si>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</si>
  <si>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</si>
  <si>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</si>
  <si>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</si>
  <si>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</si>
  <si>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</si>
  <si>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</si>
  <si>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</si>
  <si>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</si>
  <si>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</si>
  <si>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</si>
  <si>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</si>
  <si>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</si>
  <si>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</si>
  <si>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</si>
  <si>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</si>
  <si>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</si>
  <si>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</si>
  <si>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</si>
  <si>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</si>
  <si>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</si>
  <si>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</si>
  <si>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</si>
  <si>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</si>
  <si>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</si>
  <si>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</si>
  <si>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</si>
  <si>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</si>
  <si>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</si>
  <si>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</si>
  <si>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</si>
  <si>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</si>
  <si>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</si>
  <si>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</si>
  <si>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</si>
  <si>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</si>
  <si>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</si>
  <si>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</si>
  <si>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</si>
  <si>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</si>
  <si>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</si>
  <si>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</si>
  <si>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</si>
  <si>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</si>
  <si>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</si>
  <si>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</si>
  <si>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</si>
  <si>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</si>
  <si>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</si>
  <si>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</si>
  <si>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</si>
  <si>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</si>
  <si>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</si>
  <si>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</si>
  <si>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</si>
  <si>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</si>
  <si>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</si>
  <si>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</si>
  <si>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</si>
  <si>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</si>
  <si>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</si>
  <si>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</si>
  <si>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</si>
  <si>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</si>
  <si>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</si>
  <si>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</si>
  <si>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</si>
  <si>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</si>
  <si>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</si>
  <si>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</si>
  <si>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</si>
  <si>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</si>
  <si>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</si>
  <si>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</si>
  <si>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</si>
  <si>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</si>
  <si>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</si>
  <si>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</si>
  <si>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</si>
  <si>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</si>
  <si>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</si>
  <si>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</si>
  <si>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</si>
  <si>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</si>
  <si>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</si>
  <si>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</si>
  <si>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</si>
  <si>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</si>
  <si>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</si>
  <si>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</si>
  <si>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</si>
  <si>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</si>
  <si>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</si>
  <si>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</si>
  <si>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</si>
  <si>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</si>
  <si>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</si>
  <si>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</si>
  <si>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</si>
  <si>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</si>
  <si>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</si>
  <si>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</si>
  <si>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</si>
  <si>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</si>
  <si>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</si>
  <si>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</si>
  <si>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</si>
  <si>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</si>
  <si>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</si>
  <si>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</si>
  <si>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</si>
  <si>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</si>
  <si>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</si>
  <si>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</si>
  <si>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</si>
  <si>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</si>
  <si>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2023-02-08T23:00:09.072016Z</t>
  </si>
  <si>
    <t>2023-02-07T15:00:07.372239Z</t>
  </si>
  <si>
    <t>2023-02-07T15:00:07.718574Z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</si>
  <si>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</si>
  <si>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</si>
  <si>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</si>
  <si>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</si>
  <si>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</si>
  <si>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</si>
  <si>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</si>
  <si>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</si>
  <si>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</si>
  <si>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</si>
  <si>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</si>
  <si>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</si>
  <si>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2023-02-16T00:00:10.036871Z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</si>
  <si>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</si>
  <si>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</si>
  <si>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</si>
  <si>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</si>
  <si>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</si>
  <si>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</si>
  <si>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</si>
  <si>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2023-02-11T19:00:09.248232Z</t>
  </si>
  <si>
    <t>2023-02-11T22:00:09.665763Z</t>
  </si>
  <si>
    <t>547719.jpg</t>
  </si>
  <si>
    <t>Miley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</si>
  <si>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</si>
  <si>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</si>
  <si>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</si>
  <si>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</si>
  <si>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</si>
  <si>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</si>
  <si>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</si>
  <si>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</si>
  <si>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</si>
  <si>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</si>
  <si>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</si>
  <si>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</si>
  <si>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</si>
  <si>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</si>
  <si>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</si>
  <si>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</si>
  <si>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</si>
  <si>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</si>
  <si>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</si>
  <si>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</si>
  <si>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</si>
  <si>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</si>
  <si>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</si>
  <si>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</si>
  <si>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</si>
  <si>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</si>
  <si>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</si>
  <si>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</si>
  <si>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</si>
  <si>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</si>
  <si>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</si>
  <si>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</si>
  <si>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</si>
  <si>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Hamstring injury - Expected back 20 May</t>
  </si>
  <si>
    <t>Kaelan</t>
  </si>
  <si>
    <t>518438.jpg</t>
  </si>
  <si>
    <t>Casey</t>
  </si>
  <si>
    <t>Kaelan Casey</t>
  </si>
  <si>
    <t>cd4b2c5f</t>
  </si>
  <si>
    <t>c47541e0</t>
  </si>
  <si>
    <t>2023-03-02T00:00:07.606120Z</t>
  </si>
  <si>
    <t>2023-03-02T00:00:07.754347Z</t>
  </si>
  <si>
    <t>2023-02-25T18:00:08.698102Z</t>
  </si>
  <si>
    <t>2023-03-02T00:30:08.588107Z</t>
  </si>
  <si>
    <t>Muscle injury - Expected back 28 May</t>
  </si>
  <si>
    <t>2023-02-27T17:00:08.310286Z</t>
  </si>
  <si>
    <t>2023-02-27T17:00:09.053149Z</t>
  </si>
  <si>
    <t>2023-02-26T23:00:08.471309Z</t>
  </si>
  <si>
    <t>2023-02-26T23:00:08.486350Z</t>
  </si>
  <si>
    <t>2023-02-23T10:00:09.118172Z</t>
  </si>
  <si>
    <t>2023-02-24T23:00:08.255151Z</t>
  </si>
  <si>
    <t>s</t>
  </si>
  <si>
    <t>2023-03-02T01:00:08.344650Z</t>
  </si>
  <si>
    <t>2023-02-27T17:00:08.594939Z</t>
  </si>
  <si>
    <t>2023-02-22T01:00:08.250716Z</t>
  </si>
  <si>
    <t>2023-02-21T23:00:08.021473Z</t>
  </si>
  <si>
    <t>2023-03-01T17:30:07.715628Z</t>
  </si>
  <si>
    <t>2023-03-02T00:30:09.100456Z</t>
  </si>
  <si>
    <t>2023-02-26T23:00:08.856584Z</t>
  </si>
  <si>
    <t>2023-02-25T22:30:08.460281Z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</si>
  <si>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</si>
  <si>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</si>
  <si>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</si>
  <si>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</si>
  <si>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</si>
  <si>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</si>
  <si>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</si>
  <si>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</si>
  <si>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</si>
  <si>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</si>
  <si>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2023-03-05T20:00:07.837801Z</t>
  </si>
  <si>
    <t>2023-03-07T23:30:08.038386Z</t>
  </si>
  <si>
    <t>George</t>
  </si>
  <si>
    <t>235449.jpg</t>
  </si>
  <si>
    <t>Wickens</t>
  </si>
  <si>
    <t>2023-03-04T18:00:09.138026Z</t>
  </si>
  <si>
    <t>2023-03-04T16:00:07.560986Z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</si>
  <si>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</si>
  <si>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</si>
  <si>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</si>
  <si>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</si>
  <si>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</si>
  <si>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</si>
  <si>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</si>
  <si>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</si>
  <si>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</si>
  <si>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</si>
  <si>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2023-03-15T22:30:08.343303Z</t>
  </si>
  <si>
    <t>Hamstring injury - 75% chance of playing</t>
  </si>
  <si>
    <t>2023-03-15T23:00:08.667220Z</t>
  </si>
  <si>
    <t>Knee injury - Expected back 06 May</t>
  </si>
  <si>
    <t>2023-03-09T20:30:09.340852Z</t>
  </si>
  <si>
    <t>2023-03-11T21:00:08.759420Z</t>
  </si>
  <si>
    <t>2023-03-10T14:30:08.826530Z</t>
  </si>
  <si>
    <t>2023-03-10T14:30:09.301028Z</t>
  </si>
  <si>
    <t>2023-03-11T21:30:08.347478Z</t>
  </si>
  <si>
    <t>2023-03-10T13:30:08.876197Z</t>
  </si>
  <si>
    <t>547673.jpg</t>
  </si>
  <si>
    <t>C.Robinson</t>
  </si>
  <si>
    <t>2023-03-11T21:00:09.538405Z</t>
  </si>
  <si>
    <t>2023-03-16T00:30:09.208430Z</t>
  </si>
  <si>
    <t>2023-03-15T00:30:09.273516Z</t>
  </si>
  <si>
    <t>Ankle injury - 25% chance of playing</t>
  </si>
  <si>
    <t>2023-03-15T00:30:09.291165Z</t>
  </si>
  <si>
    <t>2023-03-12T20:00:09.256979Z</t>
  </si>
  <si>
    <t>2023-03-11T02:00:10.315903Z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</si>
  <si>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</si>
  <si>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</si>
  <si>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</si>
  <si>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</si>
  <si>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</si>
  <si>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</si>
  <si>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</si>
  <si>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</si>
  <si>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</si>
  <si>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2023-03-10T01:00:08.698048Z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</si>
  <si>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</si>
  <si>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</si>
  <si>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</si>
  <si>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</si>
  <si>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</si>
  <si>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</si>
  <si>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</si>
  <si>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</si>
  <si>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</si>
  <si>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</si>
  <si>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</si>
  <si>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</si>
  <si>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</si>
  <si>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</si>
  <si>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</si>
  <si>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</si>
  <si>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</si>
  <si>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</si>
  <si>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2023-03-19T22:00:08.374434Z</t>
  </si>
  <si>
    <t>2023-03-18T00:30:08.948141Z</t>
  </si>
  <si>
    <t>Thigh injury - Expected back 01 Jul</t>
  </si>
  <si>
    <t>2023-03-17T17:00:07.563804Z</t>
  </si>
  <si>
    <t>2023-03-18T00:30:09.069942Z</t>
  </si>
  <si>
    <t>2023-03-18T19:00:08.909015Z</t>
  </si>
  <si>
    <t>2023-03-18T19:00:08.934558Z</t>
  </si>
  <si>
    <t>2023-03-18T19:00:08.999407Z</t>
  </si>
  <si>
    <t>2023-03-18T19:00:09.054541Z</t>
  </si>
  <si>
    <t>2023-03-17T14:30:07.274412Z</t>
  </si>
  <si>
    <t>Reuell Walters</t>
  </si>
  <si>
    <t>501ac0cc</t>
  </si>
  <si>
    <t>Kai Havertz - 7</t>
  </si>
  <si>
    <t>Rodrigo - 11</t>
  </si>
  <si>
    <t>James Ward-Prowse - 7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</si>
  <si>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</si>
  <si>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</si>
  <si>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</si>
  <si>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</si>
  <si>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</si>
  <si>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</si>
  <si>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</si>
  <si>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</si>
  <si>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</si>
  <si>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</si>
  <si>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</si>
  <si>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</si>
  <si>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</si>
  <si>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</si>
  <si>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</si>
  <si>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</si>
  <si>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</si>
  <si>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</si>
  <si>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</si>
  <si>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</si>
  <si>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2023-03-30T15:30:10.576979Z</t>
  </si>
  <si>
    <t>2023-04-03T22:00:08.050327Z</t>
  </si>
  <si>
    <t>2023-03-20T23:30:08.083259Z</t>
  </si>
  <si>
    <t>Suspended until 13 May</t>
  </si>
  <si>
    <t>2023-04-04T22:00:07.714013Z</t>
  </si>
  <si>
    <t>2023-03-30T14:30:09.598766Z</t>
  </si>
  <si>
    <t>2023-03-27T10:30:09.708893Z</t>
  </si>
  <si>
    <t>2023-03-26T22:00:09.545708Z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</si>
  <si>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</si>
  <si>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</si>
  <si>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</si>
  <si>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</si>
  <si>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</si>
  <si>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2023-04-05T22:00:07.294988Z</t>
  </si>
  <si>
    <t>2023-03-30T15:30:09.972966Z</t>
  </si>
  <si>
    <t>2023-03-20T18:00:07.814485Z</t>
  </si>
  <si>
    <t>2023-03-27T21:30:09.203694Z</t>
  </si>
  <si>
    <t>2023-03-29T09:30:09.732673Z</t>
  </si>
  <si>
    <t>2023-03-29T09:30:10.227595Z</t>
  </si>
  <si>
    <t>Season-long loan to DC United</t>
  </si>
  <si>
    <t>2023-03-23T09:31:53.290290Z</t>
  </si>
  <si>
    <t>2023-04-06T10:30:08.678258Z</t>
  </si>
  <si>
    <t>2023-04-05T08:30:07.301266Z</t>
  </si>
  <si>
    <t>2023-03-29T09:30:10.479650Z</t>
  </si>
  <si>
    <t>2023-03-28T00:00:10.091468Z</t>
  </si>
  <si>
    <t>2023-03-26T22:00:09.094373Z</t>
  </si>
  <si>
    <t>2023-03-31T14:30:09.816630Z</t>
  </si>
  <si>
    <t>Muscle injury - Expected back 01 Jul</t>
  </si>
  <si>
    <t>2023-04-03T22:00:08.635129Z</t>
  </si>
  <si>
    <t>2023-03-27T14:30:09.344495Z</t>
  </si>
  <si>
    <t>2023-03-30T15:00:09.557345Z</t>
  </si>
  <si>
    <t>2023-03-31T14:30:10.249278Z</t>
  </si>
  <si>
    <t>2023-03-31T14:30:10.320245Z</t>
  </si>
  <si>
    <t>2023-04-01T17:30:08.920945Z</t>
  </si>
  <si>
    <t>ba08056d</t>
  </si>
  <si>
    <t>Michael Olakigbe</t>
  </si>
  <si>
    <t>cdd70dc0</t>
  </si>
  <si>
    <t>Seb Revan</t>
  </si>
  <si>
    <t>8525ec2a</t>
  </si>
  <si>
    <t>James Wright</t>
  </si>
  <si>
    <t>9417a430</t>
  </si>
  <si>
    <t>Brennan Johnson - 8</t>
  </si>
  <si>
    <t>Harvey Barnes - 10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</si>
  <si>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</si>
  <si>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</si>
  <si>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</si>
  <si>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</si>
  <si>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</si>
  <si>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2023-04-07T13:30:06.811754Z</t>
  </si>
  <si>
    <t>2023-04-09T23:00:08.523466Z</t>
  </si>
  <si>
    <t>2023-04-08T22:30:08.108199Z</t>
  </si>
  <si>
    <t>2023-04-06T14:00:09.078965Z</t>
  </si>
  <si>
    <t>2023-04-08T22:30:08.249347Z</t>
  </si>
  <si>
    <t>2023-04-08T16:00:07.516443Z</t>
  </si>
  <si>
    <t>2023-04-08T22:30:08.402110Z</t>
  </si>
  <si>
    <t>2023-04-08T22:30:08.721056Z</t>
  </si>
  <si>
    <t>2023-04-08T22:30:08.754884Z</t>
  </si>
  <si>
    <t>2023-04-08T22:30:08.824815Z</t>
  </si>
  <si>
    <t>2023-04-08T22:30:08.327974Z</t>
  </si>
  <si>
    <t>2023-04-08T22:30:08.740100Z</t>
  </si>
  <si>
    <t>GW30</t>
  </si>
  <si>
    <t>Philip Billing - 7</t>
  </si>
  <si>
    <t>2023-04-16T20:00:08.602146Z</t>
  </si>
  <si>
    <t>Travis</t>
  </si>
  <si>
    <t>534836.jpg</t>
  </si>
  <si>
    <t>Hamstring injury - Expected back 01 Jul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</si>
  <si>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</si>
  <si>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</si>
  <si>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</si>
  <si>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</si>
  <si>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</si>
  <si>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</si>
  <si>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</si>
  <si>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</si>
  <si>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</si>
  <si>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</si>
  <si>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2023-04-15T23:00:08.391507Z</t>
  </si>
  <si>
    <t>2023-04-14T10:00:07.806177Z</t>
  </si>
  <si>
    <t>2023-04-17T21:00:08.595479Z</t>
  </si>
  <si>
    <t>2023-04-14T10:30:09.102204Z</t>
  </si>
  <si>
    <t>2023-04-13T22:30:08.845786Z</t>
  </si>
  <si>
    <t>2023-04-13T10:00:08.968532Z</t>
  </si>
  <si>
    <t>Foot injury - Expected back 01 Jul</t>
  </si>
  <si>
    <t>2023-04-13T22:30:09.539327Z</t>
  </si>
  <si>
    <t>518467.jpg</t>
  </si>
  <si>
    <t>Jurado Gomez</t>
  </si>
  <si>
    <t>Jurado</t>
  </si>
  <si>
    <t>Knee injury - 25% chance of playing</t>
  </si>
  <si>
    <t>2023-04-15T23:00:07.790408Z</t>
  </si>
  <si>
    <t>Hip injury - Unknown return date</t>
  </si>
  <si>
    <t>2023-04-14T14:00:10.233553Z</t>
  </si>
  <si>
    <t>Muscle injury - 75% chance of playing</t>
  </si>
  <si>
    <t>2023-04-15T22:00:07.769299Z</t>
  </si>
  <si>
    <t>519327.jpg</t>
  </si>
  <si>
    <t>Abbott</t>
  </si>
  <si>
    <t>2023-04-16T20:00:09.046938Z</t>
  </si>
  <si>
    <t>2023-04-17T12:00:09.492046Z</t>
  </si>
  <si>
    <t>25-170</t>
  </si>
  <si>
    <t>George Abbott</t>
  </si>
  <si>
    <t>Marc Jurado</t>
  </si>
  <si>
    <t>c1d75f69</t>
  </si>
  <si>
    <t>Thomas Mcgill</t>
  </si>
  <si>
    <t>4eb2d015</t>
  </si>
  <si>
    <t>Travis Patterson</t>
  </si>
  <si>
    <t>e0b5d31b</t>
  </si>
  <si>
    <t>Ishé Samuels-Smith</t>
  </si>
  <si>
    <t>da95fde0</t>
  </si>
  <si>
    <t>GW31</t>
  </si>
  <si>
    <t>Ollie Watkins - 14</t>
  </si>
  <si>
    <t>Illness - 75% chance of playing</t>
  </si>
  <si>
    <t>2023-04-22T08:30:07.774962Z</t>
  </si>
  <si>
    <t>Back injury - Unknown return date</t>
  </si>
  <si>
    <t>2023-04-22T17:30:07.881117Z</t>
  </si>
  <si>
    <t>2023-04-22T14:30:07.783310Z</t>
  </si>
  <si>
    <t>2023-04-20T13:30:08.785508Z</t>
  </si>
  <si>
    <t>2023-04-22T17:30:08.014238Z</t>
  </si>
  <si>
    <t>2023-04-22T17:30:08.279932Z</t>
  </si>
  <si>
    <t>Achilles injury - Unknown return date</t>
  </si>
  <si>
    <t>Andy</t>
  </si>
  <si>
    <t>11948.jpg</t>
  </si>
  <si>
    <t>Lonergan</t>
  </si>
  <si>
    <t>2023-04-20T15:00:07.247391Z</t>
  </si>
  <si>
    <t>Calf injury - Expected back 01 Jul</t>
  </si>
  <si>
    <t>2023-04-20T14:30:08.122114Z</t>
  </si>
  <si>
    <t>2023-04-22T17:30:08.397973Z</t>
  </si>
  <si>
    <t>2023-04-22T17:30:08.439033Z</t>
  </si>
  <si>
    <t>2023-04-21T13:30:07.898318Z</t>
  </si>
  <si>
    <t>2023-04-21T14:00:08.080686Z</t>
  </si>
  <si>
    <t>2023-04-23T21:30:07.825472Z</t>
  </si>
  <si>
    <t>Head injury - 25% chance of playing</t>
  </si>
  <si>
    <t>2023-04-21T00:00:07.972996Z</t>
  </si>
  <si>
    <t>2023-04-22T17:30:08.720431Z</t>
  </si>
  <si>
    <t>Thigh injury - Unknown return date</t>
  </si>
  <si>
    <t>2023-04-22T14:30:07.800233Z</t>
  </si>
  <si>
    <t>2023-04-23T21:30:08.038504Z</t>
  </si>
  <si>
    <t>2023-04-22T17:30:09.387832Z</t>
  </si>
  <si>
    <t>26-141</t>
  </si>
  <si>
    <t>19-191</t>
  </si>
  <si>
    <t>29-049</t>
  </si>
  <si>
    <t>Andy Lonergan</t>
  </si>
  <si>
    <t>165cf989</t>
  </si>
  <si>
    <t>Martinelli - 15</t>
  </si>
  <si>
    <t>To increase the effect Fixtures have over DEF Form, increase the number in K1, i.e. 0.4 to 0.6</t>
  </si>
  <si>
    <t>To increase the effect Fixtures have over FWD Form, decrease the number in N1, i.e. -0.6 to -0.8</t>
  </si>
  <si>
    <t>Tommi</t>
  </si>
  <si>
    <t>515599.jpg</t>
  </si>
  <si>
    <t>O'Reilly</t>
  </si>
  <si>
    <t>2023-04-27T23:30:09.287223Z</t>
  </si>
  <si>
    <t>2023-04-25T13:30:09.359267Z</t>
  </si>
  <si>
    <t>2023-04-24T10:00:08.094660Z</t>
  </si>
  <si>
    <t>Ankle injury - 75% chance of playing</t>
  </si>
  <si>
    <t>2023-04-27T00:00:08.782165Z</t>
  </si>
  <si>
    <t>Pelvic - Expected back 28 May</t>
  </si>
  <si>
    <t>2023-04-25T13:30:08.341862Z</t>
  </si>
  <si>
    <t>Knee injury - 75% chance of playing</t>
  </si>
  <si>
    <t>2023-04-25T13:30:08.364738Z</t>
  </si>
  <si>
    <t>Hamstring injury - Expected back 28 May</t>
  </si>
  <si>
    <t>2023-04-25T13:30:08.392244Z</t>
  </si>
  <si>
    <t>Knock - 50% chance of playing</t>
  </si>
  <si>
    <t>2023-04-27T00:00:09.265260Z</t>
  </si>
  <si>
    <t>2023-04-26T08:30:07.682408Z</t>
  </si>
  <si>
    <t>2023-04-26T08:00:08.650193Z</t>
  </si>
  <si>
    <t>2023-04-26T08:00:09.749314Z</t>
  </si>
  <si>
    <t>2023-04-26T08:30:07.885906Z</t>
  </si>
  <si>
    <t>2023-04-26T08:00:09.461565Z</t>
  </si>
  <si>
    <t>2023-04-26T08:00:09.849961Z</t>
  </si>
  <si>
    <t>2023-04-25T11:30:07.472800Z</t>
  </si>
  <si>
    <t>2023-04-27T23:30:08.634493Z</t>
  </si>
  <si>
    <t>2023-04-24T22:00:08.072491Z</t>
  </si>
  <si>
    <t>2023-04-27T00:00:08.954932Z</t>
  </si>
  <si>
    <t>Shoulder injury - Expected back 01 Jul</t>
  </si>
  <si>
    <t>2023-04-27T00:00:09.150184Z</t>
  </si>
  <si>
    <t>2023-04-27T23:30:08.867910Z</t>
  </si>
  <si>
    <t>2023-04-27T23:30:08.891636Z</t>
  </si>
  <si>
    <t>27-029</t>
  </si>
  <si>
    <t>21-326</t>
  </si>
  <si>
    <t>24-203</t>
  </si>
  <si>
    <t>20-173</t>
  </si>
  <si>
    <t>23-148</t>
  </si>
  <si>
    <t>24-111</t>
  </si>
  <si>
    <t>30-061</t>
  </si>
  <si>
    <t>20-121</t>
  </si>
  <si>
    <t>29-056</t>
  </si>
  <si>
    <t>28-098</t>
  </si>
  <si>
    <t>26-084</t>
  </si>
  <si>
    <t>22-299</t>
  </si>
  <si>
    <t>19-236</t>
  </si>
  <si>
    <t>21-001</t>
  </si>
  <si>
    <t>22-286</t>
  </si>
  <si>
    <t>29-063</t>
  </si>
  <si>
    <t>21-321</t>
  </si>
  <si>
    <t>22-281</t>
  </si>
  <si>
    <t>23-094</t>
  </si>
  <si>
    <t>32-030</t>
  </si>
  <si>
    <t>25-187</t>
  </si>
  <si>
    <t>28-185</t>
  </si>
  <si>
    <t>25-100</t>
  </si>
  <si>
    <t>28-192</t>
  </si>
  <si>
    <t>23-057</t>
  </si>
  <si>
    <t>28-224</t>
  </si>
  <si>
    <t>28-268</t>
  </si>
  <si>
    <t>28-114</t>
  </si>
  <si>
    <t>26-136</t>
  </si>
  <si>
    <t>21-008</t>
  </si>
  <si>
    <t>24-117</t>
  </si>
  <si>
    <t>27-290</t>
  </si>
  <si>
    <t>23-315</t>
  </si>
  <si>
    <t>33-153</t>
  </si>
  <si>
    <t>27-222</t>
  </si>
  <si>
    <t>25-356</t>
  </si>
  <si>
    <t>23-345</t>
  </si>
  <si>
    <t>24-132</t>
  </si>
  <si>
    <t>36-115</t>
  </si>
  <si>
    <t>29-289</t>
  </si>
  <si>
    <t>23-195</t>
  </si>
  <si>
    <t>19-113</t>
  </si>
  <si>
    <t>18-308</t>
  </si>
  <si>
    <t>18-315</t>
  </si>
  <si>
    <t>19-245</t>
  </si>
  <si>
    <t>20-325</t>
  </si>
  <si>
    <t>27-268</t>
  </si>
  <si>
    <t>20-074</t>
  </si>
  <si>
    <t>21-015</t>
  </si>
  <si>
    <t>20-191</t>
  </si>
  <si>
    <t>Tommi O'Reilly</t>
  </si>
  <si>
    <t>345fc437</t>
  </si>
  <si>
    <t>20-207</t>
  </si>
  <si>
    <t>22-006</t>
  </si>
  <si>
    <t>19-229</t>
  </si>
  <si>
    <t>25-206</t>
  </si>
  <si>
    <t>18-133</t>
  </si>
  <si>
    <t>19-221</t>
  </si>
  <si>
    <t>19-119</t>
  </si>
  <si>
    <t>GW34</t>
  </si>
  <si>
    <t>GW32</t>
  </si>
  <si>
    <t>FULL NAME</t>
  </si>
  <si>
    <t>W W L W W</t>
  </si>
  <si>
    <t>Marcus Rashford - 16</t>
  </si>
  <si>
    <t>Rúben Neves Daniel Podence - 6</t>
  </si>
  <si>
    <t>Dwight McNeil - 5</t>
  </si>
  <si>
    <t>L L L D L</t>
  </si>
  <si>
    <t>2023-05-03T06:30:06.887452Z</t>
  </si>
  <si>
    <t>Hamstring injury - Expected back 06 May</t>
  </si>
  <si>
    <t>Calf injury - Expected back 06 May</t>
  </si>
  <si>
    <t>Ankle injury - Expected back 06 May</t>
  </si>
  <si>
    <t>Concussion - 75% chance of playing</t>
  </si>
  <si>
    <t>2023-04-30T20:30:07.156816Z</t>
  </si>
  <si>
    <t>Foot injury - 25% chance of playing</t>
  </si>
  <si>
    <t>2023-05-04T23:30:08.893581Z</t>
  </si>
  <si>
    <t>2023-05-04T23:30:08.916583Z</t>
  </si>
  <si>
    <t>491598.jpg</t>
  </si>
  <si>
    <t>Peupion</t>
  </si>
  <si>
    <t>Thigh injury - Expected back 13 May</t>
  </si>
  <si>
    <t>2023-05-04T11:00:08.964262Z</t>
  </si>
  <si>
    <t>2023-05-04T11:00:08.985807Z</t>
  </si>
  <si>
    <t>2023-04-29T20:30:07.021394Z</t>
  </si>
  <si>
    <t>2023-05-04T11:00:10.337927Z</t>
  </si>
  <si>
    <t>Groin Injury - Unknown return date</t>
  </si>
  <si>
    <t>2023-05-01T22:00:07.875101Z</t>
  </si>
  <si>
    <t>Arm injury - Expected back 01 Jul</t>
  </si>
  <si>
    <t>2023-04-30T20:30:07.347866Z</t>
  </si>
  <si>
    <t>Ankle injury - Expected back 01 Jul</t>
  </si>
  <si>
    <t>2023-04-30T23:00:08.532145Z</t>
  </si>
  <si>
    <t>Groin Injury - Expected back 22 May</t>
  </si>
  <si>
    <t>Glute injury - Expected back 21 May</t>
  </si>
  <si>
    <t>2023-04-30T20:30:07.390331Z</t>
  </si>
  <si>
    <t>Hip injury - 25% chance of playing</t>
  </si>
  <si>
    <t>2023-05-05T00:00:08.996180Z</t>
  </si>
  <si>
    <t>Muscle injury - 25% chance of playing</t>
  </si>
  <si>
    <t>2023-04-28T09:30:07.596193Z</t>
  </si>
  <si>
    <t>2023-05-03T22:30:08.835778Z</t>
  </si>
  <si>
    <t>Foot injury - Expected back 13 May</t>
  </si>
  <si>
    <t>Knock - Expected back 20 May</t>
  </si>
  <si>
    <t>2023-05-01T12:00:09.375237Z</t>
  </si>
  <si>
    <t>Hamstring injury - Expected back 13 May</t>
  </si>
  <si>
    <t>Foot injury - 75% chance of playing</t>
  </si>
  <si>
    <t>2023-04-30T20:30:07.636882Z</t>
  </si>
  <si>
    <t>Jaw Injury - Expected back 01 Jul</t>
  </si>
  <si>
    <t>2023-04-29T20:30:07.501147Z</t>
  </si>
  <si>
    <t>2023-04-28T09:30:07.776325Z</t>
  </si>
  <si>
    <t>2023-04-29T20:30:08.083067Z</t>
  </si>
  <si>
    <t>2023-05-01T12:00:10.277058Z</t>
  </si>
  <si>
    <t>Muscle injury - Unknown return date</t>
  </si>
  <si>
    <t>2023-05-02T20:30:09.058140Z</t>
  </si>
  <si>
    <t>2023-05-03T22:00:10.796880Z</t>
  </si>
  <si>
    <t>2023-05-03T23:00:09.494290Z</t>
  </si>
  <si>
    <t>2023-05-03T23:00:09.510466Z</t>
  </si>
  <si>
    <t>2023-05-03T23:00:09.528591Z</t>
  </si>
  <si>
    <t>2023-04-29T20:30:07.718230Z</t>
  </si>
  <si>
    <t>22-195</t>
  </si>
  <si>
    <t>26-296</t>
  </si>
  <si>
    <t>24-080</t>
  </si>
  <si>
    <t>25-223</t>
  </si>
  <si>
    <t>27-036</t>
  </si>
  <si>
    <t>21-037</t>
  </si>
  <si>
    <t>21-333</t>
  </si>
  <si>
    <t>25-018</t>
  </si>
  <si>
    <t>28-076</t>
  </si>
  <si>
    <t>33-168</t>
  </si>
  <si>
    <t>32-024</t>
  </si>
  <si>
    <t>20-156</t>
  </si>
  <si>
    <t>24-210</t>
  </si>
  <si>
    <t>30-215</t>
  </si>
  <si>
    <t>27-024</t>
  </si>
  <si>
    <t>29-084</t>
  </si>
  <si>
    <t>28-135</t>
  </si>
  <si>
    <t>26-339</t>
  </si>
  <si>
    <t>20-180</t>
  </si>
  <si>
    <t>23-155</t>
  </si>
  <si>
    <t>33-038</t>
  </si>
  <si>
    <t>23-070</t>
  </si>
  <si>
    <t>21-288</t>
  </si>
  <si>
    <t>30-067</t>
  </si>
  <si>
    <t>26-288</t>
  </si>
  <si>
    <t>31-036</t>
  </si>
  <si>
    <t>28-214</t>
  </si>
  <si>
    <t>33-321</t>
  </si>
  <si>
    <t>29-014</t>
  </si>
  <si>
    <t>30-132</t>
  </si>
  <si>
    <t>25-266</t>
  </si>
  <si>
    <t>19-211</t>
  </si>
  <si>
    <t>33-139</t>
  </si>
  <si>
    <t>31-236</t>
  </si>
  <si>
    <t>31-253</t>
  </si>
  <si>
    <t>33-250</t>
  </si>
  <si>
    <t>22-040</t>
  </si>
  <si>
    <t>25-269</t>
  </si>
  <si>
    <t>18-195</t>
  </si>
  <si>
    <t>29-242</t>
  </si>
  <si>
    <t>25-027</t>
  </si>
  <si>
    <t>25-147</t>
  </si>
  <si>
    <t>21-074</t>
  </si>
  <si>
    <t>24-118</t>
  </si>
  <si>
    <t>27-023</t>
  </si>
  <si>
    <t>26-017</t>
  </si>
  <si>
    <t>35-319</t>
  </si>
  <si>
    <t>21-145</t>
  </si>
  <si>
    <t>25-314</t>
  </si>
  <si>
    <t>20-140</t>
  </si>
  <si>
    <t>23-035</t>
  </si>
  <si>
    <t>26-328</t>
  </si>
  <si>
    <t>26-248</t>
  </si>
  <si>
    <t>32-091</t>
  </si>
  <si>
    <t>23-113</t>
  </si>
  <si>
    <t>21-237</t>
  </si>
  <si>
    <t>25-301</t>
  </si>
  <si>
    <t>22-180</t>
  </si>
  <si>
    <t>22-083</t>
  </si>
  <si>
    <t>26-131</t>
  </si>
  <si>
    <t>20-229</t>
  </si>
  <si>
    <t>30-361</t>
  </si>
  <si>
    <t>30-068</t>
  </si>
  <si>
    <t>21-184</t>
  </si>
  <si>
    <t>32-105</t>
  </si>
  <si>
    <t>26-230</t>
  </si>
  <si>
    <t>26-050</t>
  </si>
  <si>
    <t>20-126</t>
  </si>
  <si>
    <t>28-343</t>
  </si>
  <si>
    <t>20-128</t>
  </si>
  <si>
    <t>26-092</t>
  </si>
  <si>
    <t>30-051</t>
  </si>
  <si>
    <t>20-248</t>
  </si>
  <si>
    <t>31-071</t>
  </si>
  <si>
    <t>25-271</t>
  </si>
  <si>
    <t>27-151</t>
  </si>
  <si>
    <t>19-102</t>
  </si>
  <si>
    <t>28-144</t>
  </si>
  <si>
    <t>23-304</t>
  </si>
  <si>
    <t>28-105</t>
  </si>
  <si>
    <t>26-135</t>
  </si>
  <si>
    <t>28-072</t>
  </si>
  <si>
    <t>19-197</t>
  </si>
  <si>
    <t>18-087</t>
  </si>
  <si>
    <t>30-069</t>
  </si>
  <si>
    <t>33-193</t>
  </si>
  <si>
    <t>34-206</t>
  </si>
  <si>
    <t>22-005</t>
  </si>
  <si>
    <t>20-068</t>
  </si>
  <si>
    <t>26-091</t>
  </si>
  <si>
    <t>32-016</t>
  </si>
  <si>
    <t>31-248</t>
  </si>
  <si>
    <t>26-220</t>
  </si>
  <si>
    <t>34-210</t>
  </si>
  <si>
    <t>30-256</t>
  </si>
  <si>
    <t>30-327</t>
  </si>
  <si>
    <t>23-041</t>
  </si>
  <si>
    <t>33-141</t>
  </si>
  <si>
    <t>24-287</t>
  </si>
  <si>
    <t>23-343</t>
  </si>
  <si>
    <t>24-208</t>
  </si>
  <si>
    <t>24-048</t>
  </si>
  <si>
    <t>22-306</t>
  </si>
  <si>
    <t>26-094</t>
  </si>
  <si>
    <t>24-194</t>
  </si>
  <si>
    <t>30-011</t>
  </si>
  <si>
    <t>24-309</t>
  </si>
  <si>
    <t>32-364</t>
  </si>
  <si>
    <t>31-311</t>
  </si>
  <si>
    <t>26-240</t>
  </si>
  <si>
    <t>28-020</t>
  </si>
  <si>
    <t>25-171</t>
  </si>
  <si>
    <t>24-241</t>
  </si>
  <si>
    <t>24-058</t>
  </si>
  <si>
    <t>26-112</t>
  </si>
  <si>
    <t>29-110</t>
  </si>
  <si>
    <t>26-116</t>
  </si>
  <si>
    <t>24-324</t>
  </si>
  <si>
    <t>17-175</t>
  </si>
  <si>
    <t>31-109</t>
  </si>
  <si>
    <t>25-137</t>
  </si>
  <si>
    <t>30-124</t>
  </si>
  <si>
    <t>23-117</t>
  </si>
  <si>
    <t>24-105</t>
  </si>
  <si>
    <t>21-148</t>
  </si>
  <si>
    <t>34-110</t>
  </si>
  <si>
    <t>31-124</t>
  </si>
  <si>
    <t>31-165</t>
  </si>
  <si>
    <t>19-143</t>
  </si>
  <si>
    <t>19-243</t>
  </si>
  <si>
    <t>29-261</t>
  </si>
  <si>
    <t>25-109</t>
  </si>
  <si>
    <t>20-097</t>
  </si>
  <si>
    <t>20-031</t>
  </si>
  <si>
    <t>30-298</t>
  </si>
  <si>
    <t>28-274</t>
  </si>
  <si>
    <t>31-080</t>
  </si>
  <si>
    <t>25-104</t>
  </si>
  <si>
    <t>35-122</t>
  </si>
  <si>
    <t>24-310</t>
  </si>
  <si>
    <t>38-017</t>
  </si>
  <si>
    <t>29-194</t>
  </si>
  <si>
    <t>25-032</t>
  </si>
  <si>
    <t>33-354</t>
  </si>
  <si>
    <t>23-176</t>
  </si>
  <si>
    <t>18-198</t>
  </si>
  <si>
    <t>28-239</t>
  </si>
  <si>
    <t>22-108</t>
  </si>
  <si>
    <t>31-215</t>
  </si>
  <si>
    <t>26-256</t>
  </si>
  <si>
    <t>22-342</t>
  </si>
  <si>
    <t>20-134</t>
  </si>
  <si>
    <t>22-139</t>
  </si>
  <si>
    <t>27-072</t>
  </si>
  <si>
    <t>31-209</t>
  </si>
  <si>
    <t>35-049</t>
  </si>
  <si>
    <t>22-293</t>
  </si>
  <si>
    <t>29-070</t>
  </si>
  <si>
    <t>30-207</t>
  </si>
  <si>
    <t>31-020</t>
  </si>
  <si>
    <t>23-363</t>
  </si>
  <si>
    <t>23-088</t>
  </si>
  <si>
    <t>33-221</t>
  </si>
  <si>
    <t>22-053</t>
  </si>
  <si>
    <t>32-179</t>
  </si>
  <si>
    <t>29-241</t>
  </si>
  <si>
    <t>23-098</t>
  </si>
  <si>
    <t>21-328</t>
  </si>
  <si>
    <t>19-181</t>
  </si>
  <si>
    <t>25-110</t>
  </si>
  <si>
    <t>22-082</t>
  </si>
  <si>
    <t>24-109</t>
  </si>
  <si>
    <t>25-347</t>
  </si>
  <si>
    <t>22-243</t>
  </si>
  <si>
    <t>22-070</t>
  </si>
  <si>
    <t>26-311</t>
  </si>
  <si>
    <t>27-237</t>
  </si>
  <si>
    <t>21-099</t>
  </si>
  <si>
    <t>31-324</t>
  </si>
  <si>
    <t>26-157</t>
  </si>
  <si>
    <t>22-296</t>
  </si>
  <si>
    <t>32-193</t>
  </si>
  <si>
    <t>19-076</t>
  </si>
  <si>
    <t>22-288</t>
  </si>
  <si>
    <t>18-239</t>
  </si>
  <si>
    <t>18-032</t>
  </si>
  <si>
    <t>26-166</t>
  </si>
  <si>
    <t>23-328</t>
  </si>
  <si>
    <t>22-331</t>
  </si>
  <si>
    <t>27-099</t>
  </si>
  <si>
    <t>26-054</t>
  </si>
  <si>
    <t>32-322</t>
  </si>
  <si>
    <t>36-101</t>
  </si>
  <si>
    <t>30-301</t>
  </si>
  <si>
    <t>20-329</t>
  </si>
  <si>
    <t>20-233</t>
  </si>
  <si>
    <t>27-227</t>
  </si>
  <si>
    <t>26-195</t>
  </si>
  <si>
    <t>28-018</t>
  </si>
  <si>
    <t>19-187</t>
  </si>
  <si>
    <t>27-273</t>
  </si>
  <si>
    <t>26-214</t>
  </si>
  <si>
    <t>30-286</t>
  </si>
  <si>
    <t>23-226</t>
  </si>
  <si>
    <t>25-290</t>
  </si>
  <si>
    <t>27-002</t>
  </si>
  <si>
    <t>25-176</t>
  </si>
  <si>
    <t>24-360</t>
  </si>
  <si>
    <t>32-081</t>
  </si>
  <si>
    <t>27-124</t>
  </si>
  <si>
    <t>26-032</t>
  </si>
  <si>
    <t>32-000</t>
  </si>
  <si>
    <t>26-264</t>
  </si>
  <si>
    <t>23-101</t>
  </si>
  <si>
    <t>21-347</t>
  </si>
  <si>
    <t>30-041</t>
  </si>
  <si>
    <t>22-095</t>
  </si>
  <si>
    <t>31-136</t>
  </si>
  <si>
    <t>19-198</t>
  </si>
  <si>
    <t>26-152</t>
  </si>
  <si>
    <t>23-078</t>
  </si>
  <si>
    <t>25-071</t>
  </si>
  <si>
    <t>33-012</t>
  </si>
  <si>
    <t>25-302</t>
  </si>
  <si>
    <t>23-163</t>
  </si>
  <si>
    <t>29-281</t>
  </si>
  <si>
    <t>32-037</t>
  </si>
  <si>
    <t>30-114</t>
  </si>
  <si>
    <t>31-056</t>
  </si>
  <si>
    <t>26-226</t>
  </si>
  <si>
    <t>28-084</t>
  </si>
  <si>
    <t>24-211</t>
  </si>
  <si>
    <t>23-079</t>
  </si>
  <si>
    <t>32-326</t>
  </si>
  <si>
    <t>26-292</t>
  </si>
  <si>
    <t>25-194</t>
  </si>
  <si>
    <t>31-319</t>
  </si>
  <si>
    <t>33-135</t>
  </si>
  <si>
    <t>28-364</t>
  </si>
  <si>
    <t>28-276</t>
  </si>
  <si>
    <t>23-010</t>
  </si>
  <si>
    <t>30-243</t>
  </si>
  <si>
    <t>34-360</t>
  </si>
  <si>
    <t>22-217</t>
  </si>
  <si>
    <t>30-079</t>
  </si>
  <si>
    <t>29-175</t>
  </si>
  <si>
    <t>19-182</t>
  </si>
  <si>
    <t>29-246</t>
  </si>
  <si>
    <t>27-322</t>
  </si>
  <si>
    <t>31-062</t>
  </si>
  <si>
    <t>18-165</t>
  </si>
  <si>
    <t>22-072</t>
  </si>
  <si>
    <t>28-292</t>
  </si>
  <si>
    <t>30-141</t>
  </si>
  <si>
    <t>29-262</t>
  </si>
  <si>
    <t>36-130</t>
  </si>
  <si>
    <t>27-102</t>
  </si>
  <si>
    <t>28-288</t>
  </si>
  <si>
    <t>24-361</t>
  </si>
  <si>
    <t>26-265</t>
  </si>
  <si>
    <t>26-093</t>
  </si>
  <si>
    <t>26-163</t>
  </si>
  <si>
    <t>21-056</t>
  </si>
  <si>
    <t>32-073</t>
  </si>
  <si>
    <t>18-016</t>
  </si>
  <si>
    <t>25-249</t>
  </si>
  <si>
    <t>23-261</t>
  </si>
  <si>
    <t>25-048</t>
  </si>
  <si>
    <t>29-000</t>
  </si>
  <si>
    <t>20-279</t>
  </si>
  <si>
    <t>28-289</t>
  </si>
  <si>
    <t>28-057</t>
  </si>
  <si>
    <t>20-028</t>
  </si>
  <si>
    <t>30-245</t>
  </si>
  <si>
    <t>25-107</t>
  </si>
  <si>
    <t>25-311</t>
  </si>
  <si>
    <t>31-270</t>
  </si>
  <si>
    <t>28-016</t>
  </si>
  <si>
    <t>23-271</t>
  </si>
  <si>
    <t>35-210</t>
  </si>
  <si>
    <t>28-199</t>
  </si>
  <si>
    <t>26-174</t>
  </si>
  <si>
    <t>24-250</t>
  </si>
  <si>
    <t>23-164</t>
  </si>
  <si>
    <t>26-148</t>
  </si>
  <si>
    <t>33-226</t>
  </si>
  <si>
    <t>31-065</t>
  </si>
  <si>
    <t>30-316</t>
  </si>
  <si>
    <t>25-181</t>
  </si>
  <si>
    <t>23-064</t>
  </si>
  <si>
    <t>21-024</t>
  </si>
  <si>
    <t>32-028</t>
  </si>
  <si>
    <t>37-121</t>
  </si>
  <si>
    <t>30-053</t>
  </si>
  <si>
    <t>23-246</t>
  </si>
  <si>
    <t>25-350</t>
  </si>
  <si>
    <t>28-231</t>
  </si>
  <si>
    <t>30-270</t>
  </si>
  <si>
    <t>19-202</t>
  </si>
  <si>
    <t>29-331</t>
  </si>
  <si>
    <t>24-115</t>
  </si>
  <si>
    <t>30-265</t>
  </si>
  <si>
    <t>36-239</t>
  </si>
  <si>
    <t>18-192</t>
  </si>
  <si>
    <t>22-120</t>
  </si>
  <si>
    <t>28-070</t>
  </si>
  <si>
    <t>25-124</t>
  </si>
  <si>
    <t>23-341</t>
  </si>
  <si>
    <t>36-141</t>
  </si>
  <si>
    <t>26-140</t>
  </si>
  <si>
    <t>23-146</t>
  </si>
  <si>
    <t>33-290</t>
  </si>
  <si>
    <t>26-053</t>
  </si>
  <si>
    <t>27-058</t>
  </si>
  <si>
    <t>25-298</t>
  </si>
  <si>
    <t>23-340</t>
  </si>
  <si>
    <t>24-251</t>
  </si>
  <si>
    <t>16-045</t>
  </si>
  <si>
    <t>34-347</t>
  </si>
  <si>
    <t>21-144</t>
  </si>
  <si>
    <t>33-117</t>
  </si>
  <si>
    <t>21-262</t>
  </si>
  <si>
    <t>26-008</t>
  </si>
  <si>
    <t>28-342</t>
  </si>
  <si>
    <t>30-127</t>
  </si>
  <si>
    <t>30-180</t>
  </si>
  <si>
    <t>21-083</t>
  </si>
  <si>
    <t>29-263</t>
  </si>
  <si>
    <t>17-339</t>
  </si>
  <si>
    <t>27-300</t>
  </si>
  <si>
    <t>20-364</t>
  </si>
  <si>
    <t>28-275</t>
  </si>
  <si>
    <t>25-251</t>
  </si>
  <si>
    <t>29-326</t>
  </si>
  <si>
    <t>21-201</t>
  </si>
  <si>
    <t>28-121</t>
  </si>
  <si>
    <t>21-136</t>
  </si>
  <si>
    <t>29-211</t>
  </si>
  <si>
    <t>29-280</t>
  </si>
  <si>
    <t>34-092</t>
  </si>
  <si>
    <t>25-225</t>
  </si>
  <si>
    <t>20-118</t>
  </si>
  <si>
    <t>27-154</t>
  </si>
  <si>
    <t>26-045</t>
  </si>
  <si>
    <t>29-059</t>
  </si>
  <si>
    <t>29-341</t>
  </si>
  <si>
    <t>27-196</t>
  </si>
  <si>
    <t>31-016</t>
  </si>
  <si>
    <t>23-234</t>
  </si>
  <si>
    <t>28-356</t>
  </si>
  <si>
    <t>24-229</t>
  </si>
  <si>
    <t>24-356</t>
  </si>
  <si>
    <t>21-342</t>
  </si>
  <si>
    <t>25-186</t>
  </si>
  <si>
    <t>27-232</t>
  </si>
  <si>
    <t>35-212</t>
  </si>
  <si>
    <t>29-060</t>
  </si>
  <si>
    <t>30-092</t>
  </si>
  <si>
    <t>23-038</t>
  </si>
  <si>
    <t>25-360</t>
  </si>
  <si>
    <t>26-238</t>
  </si>
  <si>
    <t>33-237</t>
  </si>
  <si>
    <t>29-055</t>
  </si>
  <si>
    <t>25-270</t>
  </si>
  <si>
    <t>26-160</t>
  </si>
  <si>
    <t>26-143</t>
  </si>
  <si>
    <t>26-317</t>
  </si>
  <si>
    <t>32-060</t>
  </si>
  <si>
    <t>25-008</t>
  </si>
  <si>
    <t>31-223</t>
  </si>
  <si>
    <t>38-089</t>
  </si>
  <si>
    <t>25-060</t>
  </si>
  <si>
    <t>33-231</t>
  </si>
  <si>
    <t>30-108</t>
  </si>
  <si>
    <t>21-242</t>
  </si>
  <si>
    <t>30-324</t>
  </si>
  <si>
    <t>22-042</t>
  </si>
  <si>
    <t>24-018</t>
  </si>
  <si>
    <t>26-327</t>
  </si>
  <si>
    <t>25-168</t>
  </si>
  <si>
    <t>28-260</t>
  </si>
  <si>
    <t>30-359</t>
  </si>
  <si>
    <t>20-323</t>
  </si>
  <si>
    <t>24-124</t>
  </si>
  <si>
    <t>29-120</t>
  </si>
  <si>
    <t>21-159</t>
  </si>
  <si>
    <t>30-133</t>
  </si>
  <si>
    <t>29-170</t>
  </si>
  <si>
    <t>23-118</t>
  </si>
  <si>
    <t>22-352</t>
  </si>
  <si>
    <t>27-297</t>
  </si>
  <si>
    <t>31-067</t>
  </si>
  <si>
    <t>38-225</t>
  </si>
  <si>
    <t>23-322</t>
  </si>
  <si>
    <t>22-231</t>
  </si>
  <si>
    <t>32-006</t>
  </si>
  <si>
    <t>31-247</t>
  </si>
  <si>
    <t>25-233</t>
  </si>
  <si>
    <t>23-285</t>
  </si>
  <si>
    <t>28-067</t>
  </si>
  <si>
    <t>24-067</t>
  </si>
  <si>
    <t>24-195</t>
  </si>
  <si>
    <t>26-347</t>
  </si>
  <si>
    <t>22-269</t>
  </si>
  <si>
    <t>33-160</t>
  </si>
  <si>
    <t>20-162</t>
  </si>
  <si>
    <t>32-260</t>
  </si>
  <si>
    <t>29-098</t>
  </si>
  <si>
    <t>28-148</t>
  </si>
  <si>
    <t>23-267</t>
  </si>
  <si>
    <t>21-079</t>
  </si>
  <si>
    <t>21-187</t>
  </si>
  <si>
    <t>24-281</t>
  </si>
  <si>
    <t>24-035</t>
  </si>
  <si>
    <t>27-229</t>
  </si>
  <si>
    <t>30-167</t>
  </si>
  <si>
    <t>24-044</t>
  </si>
  <si>
    <t>27-208</t>
  </si>
  <si>
    <t>21-329</t>
  </si>
  <si>
    <t>25-363</t>
  </si>
  <si>
    <t>25-334</t>
  </si>
  <si>
    <t>27-259</t>
  </si>
  <si>
    <t>24-181</t>
  </si>
  <si>
    <t>34-037</t>
  </si>
  <si>
    <t>27-050</t>
  </si>
  <si>
    <t>27-100</t>
  </si>
  <si>
    <t>27-241</t>
  </si>
  <si>
    <t>21-258</t>
  </si>
  <si>
    <t>23-352</t>
  </si>
  <si>
    <t>32-228</t>
  </si>
  <si>
    <t>28-152</t>
  </si>
  <si>
    <t>26-358</t>
  </si>
  <si>
    <t>26-290</t>
  </si>
  <si>
    <t>24-072</t>
  </si>
  <si>
    <t>31-301</t>
  </si>
  <si>
    <t>30-010</t>
  </si>
  <si>
    <t>36-114</t>
  </si>
  <si>
    <t>31-110</t>
  </si>
  <si>
    <t>22-340</t>
  </si>
  <si>
    <t>25-177</t>
  </si>
  <si>
    <t>24-026</t>
  </si>
  <si>
    <t>28-041</t>
  </si>
  <si>
    <t>34-050</t>
  </si>
  <si>
    <t>32-342</t>
  </si>
  <si>
    <t>26-022</t>
  </si>
  <si>
    <t>25-160</t>
  </si>
  <si>
    <t>29-317</t>
  </si>
  <si>
    <t>33-188</t>
  </si>
  <si>
    <t>27-126</t>
  </si>
  <si>
    <t>30-271</t>
  </si>
  <si>
    <t>32-160</t>
  </si>
  <si>
    <t>25-209</t>
  </si>
  <si>
    <t>21-228</t>
  </si>
  <si>
    <t>19-065</t>
  </si>
  <si>
    <t>22-022</t>
  </si>
  <si>
    <t>34-269</t>
  </si>
  <si>
    <t>23-258</t>
  </si>
  <si>
    <t>26-044</t>
  </si>
  <si>
    <t>26-244</t>
  </si>
  <si>
    <t>25-090</t>
  </si>
  <si>
    <t>31-149</t>
  </si>
  <si>
    <t>26-115</t>
  </si>
  <si>
    <t>30-220</t>
  </si>
  <si>
    <t>25-165</t>
  </si>
  <si>
    <t>37-300</t>
  </si>
  <si>
    <t>20-246</t>
  </si>
  <si>
    <t>30-176</t>
  </si>
  <si>
    <t>23-172</t>
  </si>
  <si>
    <t>30-047</t>
  </si>
  <si>
    <t>28-190</t>
  </si>
  <si>
    <t>24-139</t>
  </si>
  <si>
    <t>17-261</t>
  </si>
  <si>
    <t>21-205</t>
  </si>
  <si>
    <t>36-122</t>
  </si>
  <si>
    <t>17-318</t>
  </si>
  <si>
    <t>22-081</t>
  </si>
  <si>
    <t>32-117</t>
  </si>
  <si>
    <t>24-239</t>
  </si>
  <si>
    <t>22-233</t>
  </si>
  <si>
    <t>21-172</t>
  </si>
  <si>
    <t>23-024</t>
  </si>
  <si>
    <t>22-228</t>
  </si>
  <si>
    <t>29-296</t>
  </si>
  <si>
    <t>30-346</t>
  </si>
  <si>
    <t>23-202</t>
  </si>
  <si>
    <t>19-120</t>
  </si>
  <si>
    <t>19-054</t>
  </si>
  <si>
    <t>30-056</t>
  </si>
  <si>
    <t>41-219</t>
  </si>
  <si>
    <t>37-244</t>
  </si>
  <si>
    <t>18-189</t>
  </si>
  <si>
    <t>18-322</t>
  </si>
  <si>
    <t>20-003</t>
  </si>
  <si>
    <t>21-178</t>
  </si>
  <si>
    <t>21-009</t>
  </si>
  <si>
    <t>18-061</t>
  </si>
  <si>
    <t>32-209</t>
  </si>
  <si>
    <t>19-244</t>
  </si>
  <si>
    <t>20-086</t>
  </si>
  <si>
    <t>18-277</t>
  </si>
  <si>
    <t>17-341</t>
  </si>
  <si>
    <t>31-221</t>
  </si>
  <si>
    <t>19-224</t>
  </si>
  <si>
    <t>18-072</t>
  </si>
  <si>
    <t>19-252</t>
  </si>
  <si>
    <t>20-332</t>
  </si>
  <si>
    <t>20-052</t>
  </si>
  <si>
    <t>29-279</t>
  </si>
  <si>
    <t>27-275</t>
  </si>
  <si>
    <t>19-159</t>
  </si>
  <si>
    <t>20-081</t>
  </si>
  <si>
    <t>17-054</t>
  </si>
  <si>
    <t>19-225</t>
  </si>
  <si>
    <t>37-020</t>
  </si>
  <si>
    <t>20-223</t>
  </si>
  <si>
    <t>21-115</t>
  </si>
  <si>
    <t>18-024</t>
  </si>
  <si>
    <t>22-179</t>
  </si>
  <si>
    <t>20-051</t>
  </si>
  <si>
    <t>20-008</t>
  </si>
  <si>
    <t>19-309</t>
  </si>
  <si>
    <t>21-022</t>
  </si>
  <si>
    <t>38-215</t>
  </si>
  <si>
    <t>19-022</t>
  </si>
  <si>
    <t>24-163</t>
  </si>
  <si>
    <t>22-159</t>
  </si>
  <si>
    <t>22-353</t>
  </si>
  <si>
    <t>39-198</t>
  </si>
  <si>
    <t>20-198</t>
  </si>
  <si>
    <t>20-011</t>
  </si>
  <si>
    <t>21-164</t>
  </si>
  <si>
    <t>26-266</t>
  </si>
  <si>
    <t>17-004</t>
  </si>
  <si>
    <t>19-192</t>
  </si>
  <si>
    <t>18-097</t>
  </si>
  <si>
    <t>17-104</t>
  </si>
  <si>
    <t>22-003</t>
  </si>
  <si>
    <t>22-001</t>
  </si>
  <si>
    <t>29-106</t>
  </si>
  <si>
    <t>19-141</t>
  </si>
  <si>
    <t>21-064</t>
  </si>
  <si>
    <t>19-010</t>
  </si>
  <si>
    <t>19-038</t>
  </si>
  <si>
    <t>17-211</t>
  </si>
  <si>
    <t>18-340</t>
  </si>
  <si>
    <t>27-341</t>
  </si>
  <si>
    <t>19-084</t>
  </si>
  <si>
    <t>Cameron Peupion</t>
  </si>
  <si>
    <t>20-224</t>
  </si>
  <si>
    <t>0bdeb013</t>
  </si>
  <si>
    <t>21-036</t>
  </si>
  <si>
    <t>20-158</t>
  </si>
  <si>
    <t>20-182</t>
  </si>
  <si>
    <t>20-214</t>
  </si>
  <si>
    <t>19-278</t>
  </si>
  <si>
    <t>35-358</t>
  </si>
  <si>
    <t>19-295</t>
  </si>
  <si>
    <t>18-228</t>
  </si>
  <si>
    <t>18-210</t>
  </si>
  <si>
    <t>16-334</t>
  </si>
  <si>
    <t>25-286</t>
  </si>
  <si>
    <t>20-360</t>
  </si>
  <si>
    <t>19-149</t>
  </si>
  <si>
    <t>22-013</t>
  </si>
  <si>
    <t>19-092</t>
  </si>
  <si>
    <t>21-206</t>
  </si>
  <si>
    <t>22-212</t>
  </si>
  <si>
    <t>18-106</t>
  </si>
  <si>
    <t>20-025</t>
  </si>
  <si>
    <t>28-047</t>
  </si>
  <si>
    <t>19-144</t>
  </si>
  <si>
    <t>33-037</t>
  </si>
  <si>
    <t>20-054</t>
  </si>
  <si>
    <t>28-315</t>
  </si>
  <si>
    <t>20-199</t>
  </si>
  <si>
    <t>30-275</t>
  </si>
  <si>
    <t>25-213</t>
  </si>
  <si>
    <t>18-140</t>
  </si>
  <si>
    <t>19-228</t>
  </si>
  <si>
    <t>18-092</t>
  </si>
  <si>
    <t>22-244</t>
  </si>
  <si>
    <t>22-091</t>
  </si>
  <si>
    <t>20-130</t>
  </si>
  <si>
    <t>19-126</t>
  </si>
  <si>
    <t>18-154</t>
  </si>
  <si>
    <t>17-106</t>
  </si>
  <si>
    <t>18-311</t>
  </si>
  <si>
    <t>Erling Haaland - 35</t>
  </si>
  <si>
    <t>D D D L W</t>
  </si>
  <si>
    <t>W L W W W</t>
  </si>
  <si>
    <t>Callum Wilson - 15</t>
  </si>
  <si>
    <t>W W D W L</t>
  </si>
  <si>
    <t>Mohamed Salah - 18</t>
  </si>
  <si>
    <t>L W L W W</t>
  </si>
  <si>
    <t>Alexis Mac Allister - 9</t>
  </si>
  <si>
    <t>W L L D L</t>
  </si>
  <si>
    <t>Harry Kane - 25</t>
  </si>
  <si>
    <t>L L D W W</t>
  </si>
  <si>
    <t>Ivan Toney - 20</t>
  </si>
  <si>
    <t>W W L L L</t>
  </si>
  <si>
    <t>W W D L W</t>
  </si>
  <si>
    <t>Eberechi Eze - 8</t>
  </si>
  <si>
    <t>D L L L L</t>
  </si>
  <si>
    <t>W W L W L</t>
  </si>
  <si>
    <t>D W L L L</t>
  </si>
  <si>
    <t>Michail Antonio Saïd Benrahma... - 5</t>
  </si>
  <si>
    <t>L L W D D</t>
  </si>
  <si>
    <t>L L L W L</t>
  </si>
  <si>
    <t>L L D L D</t>
  </si>
  <si>
    <t>L L D L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</si>
</sst>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9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22">
          <cell r="B22">
            <v>1</v>
          </cell>
          <cell r="D22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Erling Haaland</v>
          </cell>
          <cell r="B2" t="str">
            <v>Haaland</v>
          </cell>
          <cell r="L2" t="str">
            <v>Manchester City</v>
          </cell>
        </row>
        <row r="3">
          <cell r="A3" t="str">
            <v>Kevin De Bruyne</v>
          </cell>
          <cell r="B3" t="str">
            <v>De Bruyne</v>
          </cell>
          <cell r="L3" t="str">
            <v>Manchester City</v>
          </cell>
        </row>
        <row r="4">
          <cell r="A4" t="str">
            <v>Callum Wilson</v>
          </cell>
          <cell r="B4" t="str">
            <v>Wilson</v>
          </cell>
          <cell r="C4" t="str">
            <v>C Wilson</v>
          </cell>
          <cell r="L4" t="str">
            <v>Newcastle Utd</v>
          </cell>
        </row>
        <row r="5">
          <cell r="A5" t="str">
            <v>Julián Álvarez</v>
          </cell>
          <cell r="B5" t="str">
            <v>Álvarez</v>
          </cell>
          <cell r="C5" t="str">
            <v>Alvarez</v>
          </cell>
          <cell r="D5" t="str">
            <v>Julian Alvarez</v>
          </cell>
          <cell r="L5" t="str">
            <v>Manchester City</v>
          </cell>
        </row>
        <row r="6">
          <cell r="A6" t="str">
            <v>Mohamed Salah</v>
          </cell>
          <cell r="B6" t="str">
            <v>Salah</v>
          </cell>
          <cell r="L6" t="str">
            <v>Liverpool</v>
          </cell>
        </row>
        <row r="7">
          <cell r="A7" t="str">
            <v>Harry Kane</v>
          </cell>
          <cell r="B7" t="str">
            <v>Kane</v>
          </cell>
          <cell r="L7" t="str">
            <v>Tottenham</v>
          </cell>
        </row>
        <row r="8">
          <cell r="A8" t="str">
            <v>Alexander Isak</v>
          </cell>
          <cell r="B8" t="str">
            <v>Isak</v>
          </cell>
          <cell r="L8" t="str">
            <v>Newcastle Utd</v>
          </cell>
        </row>
        <row r="9">
          <cell r="A9" t="str">
            <v>Marcus Rashford</v>
          </cell>
          <cell r="B9" t="str">
            <v>Rashford</v>
          </cell>
          <cell r="L9" t="str">
            <v>Manchester Utd</v>
          </cell>
        </row>
        <row r="10">
          <cell r="A10" t="str">
            <v>Gabriel Fernando de Jesus</v>
          </cell>
          <cell r="B10" t="str">
            <v>Jesus</v>
          </cell>
          <cell r="C10" t="str">
            <v>Gabriel Jesus</v>
          </cell>
          <cell r="L10" t="str">
            <v>Arsenal</v>
          </cell>
        </row>
        <row r="11">
          <cell r="A11" t="str">
            <v>Kelechi Iheanacho</v>
          </cell>
          <cell r="B11" t="str">
            <v>Iheanacho</v>
          </cell>
          <cell r="L11" t="str">
            <v>Leicester City</v>
          </cell>
        </row>
        <row r="12">
          <cell r="A12" t="str">
            <v>Gabriel Martinelli Silva</v>
          </cell>
          <cell r="B12" t="str">
            <v>Martinelli</v>
          </cell>
          <cell r="C12" t="str">
            <v>Gabriel Martinelli</v>
          </cell>
          <cell r="L12" t="str">
            <v>Arsenal</v>
          </cell>
        </row>
        <row r="13">
          <cell r="A13" t="str">
            <v>Joelinton Cássio Apolinário de Lira</v>
          </cell>
          <cell r="B13" t="str">
            <v>Joelinton</v>
          </cell>
          <cell r="L13" t="str">
            <v>Newcastle Utd</v>
          </cell>
        </row>
        <row r="14">
          <cell r="A14" t="str">
            <v>Bukayo Saka</v>
          </cell>
          <cell r="B14" t="str">
            <v>Saka</v>
          </cell>
          <cell r="L14" t="str">
            <v>Arsenal</v>
          </cell>
        </row>
        <row r="15">
          <cell r="A15" t="str">
            <v>Jack Grealish</v>
          </cell>
          <cell r="B15" t="str">
            <v>Grealish</v>
          </cell>
          <cell r="L15" t="str">
            <v>Manchester City</v>
          </cell>
        </row>
        <row r="16">
          <cell r="A16" t="str">
            <v>Ollie Watkins</v>
          </cell>
          <cell r="B16" t="str">
            <v>Watkins</v>
          </cell>
          <cell r="L16" t="str">
            <v>Aston Villa</v>
          </cell>
        </row>
        <row r="17">
          <cell r="A17" t="str">
            <v>Ivan Toney</v>
          </cell>
          <cell r="B17" t="str">
            <v>Toney</v>
          </cell>
          <cell r="L17" t="str">
            <v>Brentford</v>
          </cell>
        </row>
        <row r="18">
          <cell r="A18" t="str">
            <v>Diogo Teixeira da Silva</v>
          </cell>
          <cell r="B18" t="str">
            <v>Diogo Jota</v>
          </cell>
          <cell r="L18" t="str">
            <v>Liverpool</v>
          </cell>
        </row>
        <row r="19">
          <cell r="A19" t="str">
            <v>Sam Johnstone</v>
          </cell>
          <cell r="B19" t="str">
            <v>Johnstone</v>
          </cell>
          <cell r="L19" t="str">
            <v>Crystal Palace</v>
          </cell>
        </row>
        <row r="20">
          <cell r="A20" t="str">
            <v>Tyrone Mings</v>
          </cell>
          <cell r="B20" t="str">
            <v>Mings</v>
          </cell>
          <cell r="L20" t="str">
            <v>Aston Villa</v>
          </cell>
        </row>
        <row r="21">
          <cell r="A21" t="str">
            <v>Solly March</v>
          </cell>
          <cell r="B21" t="str">
            <v>March</v>
          </cell>
          <cell r="L21" t="str">
            <v>Brighton</v>
          </cell>
        </row>
        <row r="22">
          <cell r="A22" t="str">
            <v>Darwin Núñez Ribeiro</v>
          </cell>
          <cell r="B22" t="str">
            <v>Darwin</v>
          </cell>
          <cell r="C22" t="str">
            <v>Darwin Núñez</v>
          </cell>
          <cell r="D22" t="str">
            <v>Darwin Nunez</v>
          </cell>
          <cell r="L22" t="str">
            <v>Liverpool</v>
          </cell>
        </row>
        <row r="23">
          <cell r="A23" t="str">
            <v>Son Heung-Min</v>
          </cell>
          <cell r="B23" t="str">
            <v>Son</v>
          </cell>
          <cell r="L23" t="str">
            <v>Tottenham</v>
          </cell>
        </row>
        <row r="24">
          <cell r="A24" t="str">
            <v>John Stones</v>
          </cell>
          <cell r="B24" t="str">
            <v>Stones</v>
          </cell>
          <cell r="L24" t="str">
            <v>Manchester City</v>
          </cell>
        </row>
        <row r="25">
          <cell r="A25" t="str">
            <v>Joel Matip</v>
          </cell>
          <cell r="B25" t="str">
            <v>Matip</v>
          </cell>
          <cell r="C25" t="str">
            <v>Joël Matip</v>
          </cell>
          <cell r="L25" t="str">
            <v>Liverpool</v>
          </cell>
        </row>
        <row r="26">
          <cell r="A26" t="str">
            <v>Martin Ødegaard</v>
          </cell>
          <cell r="B26" t="str">
            <v>Ødegaard</v>
          </cell>
          <cell r="C26" t="str">
            <v>Odegaard</v>
          </cell>
          <cell r="D26" t="str">
            <v>Martin Odegaard</v>
          </cell>
          <cell r="L26" t="str">
            <v>Arsenal</v>
          </cell>
        </row>
        <row r="27">
          <cell r="A27" t="str">
            <v>Diogo Dalot Teixeira</v>
          </cell>
          <cell r="B27" t="str">
            <v>Dalot</v>
          </cell>
          <cell r="C27" t="str">
            <v>Diogo Dalot</v>
          </cell>
          <cell r="L27" t="str">
            <v>Manchester Utd</v>
          </cell>
        </row>
        <row r="28">
          <cell r="A28" t="str">
            <v>Eberechi Eze</v>
          </cell>
          <cell r="B28" t="str">
            <v>Eze</v>
          </cell>
          <cell r="L28" t="str">
            <v>Crystal Palace</v>
          </cell>
        </row>
        <row r="29">
          <cell r="A29" t="str">
            <v>Danny Welbeck</v>
          </cell>
          <cell r="B29" t="str">
            <v>Welbeck</v>
          </cell>
          <cell r="L29" t="str">
            <v>Brighton</v>
          </cell>
        </row>
        <row r="30">
          <cell r="A30" t="str">
            <v>Dominic Solanke</v>
          </cell>
          <cell r="B30" t="str">
            <v>Solanke</v>
          </cell>
          <cell r="L30" t="str">
            <v>Bournemouth</v>
          </cell>
        </row>
        <row r="31">
          <cell r="A31" t="str">
            <v>Jacob Murphy</v>
          </cell>
          <cell r="B31" t="str">
            <v>Murphy</v>
          </cell>
          <cell r="L31" t="str">
            <v>Newcastle Utd</v>
          </cell>
        </row>
        <row r="32">
          <cell r="A32" t="str">
            <v>Kieran Trippier</v>
          </cell>
          <cell r="B32" t="str">
            <v>Trippier</v>
          </cell>
          <cell r="L32" t="str">
            <v>Newcastle Utd</v>
          </cell>
        </row>
        <row r="33">
          <cell r="A33" t="str">
            <v>Kaoru Mitoma</v>
          </cell>
          <cell r="B33" t="str">
            <v>Mitoma</v>
          </cell>
          <cell r="L33" t="str">
            <v>Brighton</v>
          </cell>
        </row>
        <row r="34">
          <cell r="A34" t="str">
            <v>Jason Steele</v>
          </cell>
          <cell r="B34" t="str">
            <v>Steele</v>
          </cell>
          <cell r="L34" t="str">
            <v>Brighton</v>
          </cell>
        </row>
        <row r="35">
          <cell r="A35" t="str">
            <v>Cody Gakpo</v>
          </cell>
          <cell r="B35" t="str">
            <v>Gakpo</v>
          </cell>
          <cell r="L35" t="str">
            <v>Liverpool</v>
          </cell>
        </row>
        <row r="36">
          <cell r="A36" t="str">
            <v>Joe Willock</v>
          </cell>
          <cell r="B36" t="str">
            <v>Willock</v>
          </cell>
          <cell r="L36" t="str">
            <v>Newcastle Utd</v>
          </cell>
        </row>
        <row r="37">
          <cell r="A37" t="str">
            <v>Evan Ferguson</v>
          </cell>
          <cell r="B37" t="str">
            <v>Ferguson</v>
          </cell>
          <cell r="L37" t="str">
            <v>Brighton</v>
          </cell>
        </row>
        <row r="38">
          <cell r="A38" t="str">
            <v>Trent Alexander-Arnold</v>
          </cell>
          <cell r="B38" t="str">
            <v>Alexander-Arnold</v>
          </cell>
          <cell r="C38" t="str">
            <v>Trent</v>
          </cell>
          <cell r="L38" t="str">
            <v>Liverpool</v>
          </cell>
        </row>
        <row r="39">
          <cell r="A39" t="str">
            <v>Alexandre Moreno Lopera</v>
          </cell>
          <cell r="B39" t="str">
            <v>Álex Moreno</v>
          </cell>
          <cell r="L39" t="str">
            <v>Aston Villa</v>
          </cell>
        </row>
        <row r="40">
          <cell r="A40" t="str">
            <v>Aaron Wan-Bissaka</v>
          </cell>
          <cell r="B40" t="str">
            <v>Wan-Bissaka</v>
          </cell>
          <cell r="L40" t="str">
            <v>Manchester Utd</v>
          </cell>
        </row>
        <row r="41">
          <cell r="A41" t="str">
            <v>Daniel Castelo Podence</v>
          </cell>
          <cell r="B41" t="str">
            <v>Podence</v>
          </cell>
          <cell r="C41" t="str">
            <v>Daniel Podence</v>
          </cell>
          <cell r="L41" t="str">
            <v>Wolves</v>
          </cell>
        </row>
        <row r="42">
          <cell r="A42" t="str">
            <v>Bruno Borges Fernandes</v>
          </cell>
          <cell r="B42" t="str">
            <v>Fernandes</v>
          </cell>
          <cell r="C42" t="str">
            <v>Bruno Fernandes</v>
          </cell>
          <cell r="L42" t="str">
            <v>Manchester Utd</v>
          </cell>
        </row>
        <row r="43">
          <cell r="A43" t="str">
            <v>Riyad Mahrez</v>
          </cell>
          <cell r="B43" t="str">
            <v>Mahrez</v>
          </cell>
          <cell r="L43" t="str">
            <v>Manchester City</v>
          </cell>
        </row>
        <row r="44">
          <cell r="A44" t="str">
            <v>Marcus Tavernier</v>
          </cell>
          <cell r="B44" t="str">
            <v>Tavernier</v>
          </cell>
          <cell r="L44" t="str">
            <v>Bournemouth</v>
          </cell>
        </row>
        <row r="45">
          <cell r="A45" t="str">
            <v>Emiliano Martínez Romero</v>
          </cell>
          <cell r="B45" t="str">
            <v>Martínez</v>
          </cell>
          <cell r="C45" t="str">
            <v>Emiliano Martínez</v>
          </cell>
          <cell r="D45" t="str">
            <v>Martinez</v>
          </cell>
          <cell r="L45" t="str">
            <v>Aston Villa</v>
          </cell>
        </row>
        <row r="46">
          <cell r="A46" t="str">
            <v>Antony Matheus dos Santos</v>
          </cell>
          <cell r="B46" t="str">
            <v>Antony</v>
          </cell>
          <cell r="L46" t="str">
            <v>Manchester Utd</v>
          </cell>
        </row>
        <row r="47">
          <cell r="A47" t="str">
            <v>Bryan Mbeumo</v>
          </cell>
          <cell r="B47" t="str">
            <v>Mbeumo</v>
          </cell>
          <cell r="L47" t="str">
            <v>Brentford</v>
          </cell>
        </row>
        <row r="48">
          <cell r="A48" t="str">
            <v>Jacob Ramsey</v>
          </cell>
          <cell r="B48" t="str">
            <v>Ramsey</v>
          </cell>
          <cell r="L48" t="str">
            <v>Aston Villa</v>
          </cell>
        </row>
        <row r="49">
          <cell r="A49" t="str">
            <v>Tyrell Malacia</v>
          </cell>
          <cell r="B49" t="str">
            <v>Malacia</v>
          </cell>
          <cell r="L49" t="str">
            <v>Manchester Utd</v>
          </cell>
        </row>
        <row r="50">
          <cell r="A50" t="str">
            <v>Harry Wilson</v>
          </cell>
          <cell r="B50" t="str">
            <v>Wilson</v>
          </cell>
          <cell r="C50" t="str">
            <v>H Wilson</v>
          </cell>
          <cell r="D50" t="str">
            <v>Wilson</v>
          </cell>
          <cell r="L50" t="str">
            <v>Fulham</v>
          </cell>
        </row>
        <row r="51">
          <cell r="A51" t="str">
            <v>Kai Havertz</v>
          </cell>
          <cell r="B51" t="str">
            <v>Havertz</v>
          </cell>
          <cell r="L51" t="str">
            <v>Chelsea</v>
          </cell>
        </row>
        <row r="52">
          <cell r="A52" t="str">
            <v>Fabian Schär</v>
          </cell>
          <cell r="B52" t="str">
            <v>Schär</v>
          </cell>
          <cell r="C52" t="str">
            <v>Schar</v>
          </cell>
          <cell r="D52" t="str">
            <v>Fabian Schar</v>
          </cell>
          <cell r="L52" t="str">
            <v>Newcastle Utd</v>
          </cell>
        </row>
        <row r="53">
          <cell r="A53" t="str">
            <v>Andreas Hoelgebaum Pereira</v>
          </cell>
          <cell r="B53" t="str">
            <v>Andreas</v>
          </cell>
          <cell r="C53" t="str">
            <v>A Pereira</v>
          </cell>
          <cell r="D53" t="str">
            <v>Andreas Pereira</v>
          </cell>
          <cell r="L53" t="str">
            <v>Fulham</v>
          </cell>
        </row>
        <row r="54">
          <cell r="A54" t="str">
            <v>Christian Eriksen</v>
          </cell>
          <cell r="B54" t="str">
            <v>Eriksen</v>
          </cell>
          <cell r="L54" t="str">
            <v>Manchester Utd</v>
          </cell>
        </row>
        <row r="55">
          <cell r="A55" t="str">
            <v>Emiliano Buendía Stati</v>
          </cell>
          <cell r="B55" t="str">
            <v>Buendía</v>
          </cell>
          <cell r="C55" t="str">
            <v>Emi Buendía</v>
          </cell>
          <cell r="D55" t="str">
            <v>Emiliano Buendia</v>
          </cell>
          <cell r="L55" t="str">
            <v>Aston Villa</v>
          </cell>
        </row>
        <row r="56">
          <cell r="A56" t="str">
            <v>Jarrod Bowen</v>
          </cell>
          <cell r="B56" t="str">
            <v>Bowen</v>
          </cell>
          <cell r="L56" t="str">
            <v>West Ham</v>
          </cell>
        </row>
        <row r="57">
          <cell r="A57" t="str">
            <v>Rúben da Silva Neves</v>
          </cell>
          <cell r="B57" t="str">
            <v>Neves</v>
          </cell>
          <cell r="C57" t="str">
            <v>Ruben Neves</v>
          </cell>
          <cell r="D57" t="str">
            <v>Rúben Neves</v>
          </cell>
          <cell r="L57" t="str">
            <v>Wolves</v>
          </cell>
        </row>
        <row r="58">
          <cell r="A58" t="str">
            <v>Aaron Cresswell</v>
          </cell>
          <cell r="B58" t="str">
            <v>Cresswell</v>
          </cell>
          <cell r="L58" t="str">
            <v>West Ham</v>
          </cell>
        </row>
        <row r="59">
          <cell r="A59" t="str">
            <v>Alexis Mac Allister</v>
          </cell>
          <cell r="B59" t="str">
            <v>Mac Allister</v>
          </cell>
          <cell r="L59" t="str">
            <v>Brighton</v>
          </cell>
        </row>
        <row r="60">
          <cell r="A60" t="str">
            <v>James Maddison</v>
          </cell>
          <cell r="B60" t="str">
            <v>Maddison</v>
          </cell>
          <cell r="L60" t="str">
            <v>Leicester City</v>
          </cell>
        </row>
        <row r="61">
          <cell r="A61" t="str">
            <v>Kurt Zouma</v>
          </cell>
          <cell r="B61" t="str">
            <v>Zouma</v>
          </cell>
          <cell r="L61" t="str">
            <v>West Ham</v>
          </cell>
        </row>
        <row r="62">
          <cell r="A62" t="str">
            <v>Michael Olise</v>
          </cell>
          <cell r="B62" t="str">
            <v>Olise</v>
          </cell>
          <cell r="L62" t="str">
            <v>Crystal Palace</v>
          </cell>
        </row>
        <row r="63">
          <cell r="A63" t="str">
            <v>Lisandro Martínez</v>
          </cell>
          <cell r="B63" t="str">
            <v>Martínez</v>
          </cell>
          <cell r="C63" t="str">
            <v>L Martinez</v>
          </cell>
          <cell r="D63" t="str">
            <v>Lisandro Martinez</v>
          </cell>
          <cell r="L63" t="str">
            <v>Manchester Utd</v>
          </cell>
        </row>
        <row r="64">
          <cell r="A64" t="str">
            <v>Benjamin White</v>
          </cell>
          <cell r="B64" t="str">
            <v>White</v>
          </cell>
          <cell r="C64" t="str">
            <v>B White</v>
          </cell>
          <cell r="D64" t="str">
            <v>Ben White</v>
          </cell>
          <cell r="L64" t="str">
            <v>Arsenal</v>
          </cell>
        </row>
        <row r="65">
          <cell r="A65" t="str">
            <v>Leandro Trossard</v>
          </cell>
          <cell r="B65" t="str">
            <v>Trossard</v>
          </cell>
          <cell r="L65" t="str">
            <v>Arsenal</v>
          </cell>
        </row>
        <row r="66">
          <cell r="A66" t="str">
            <v>Adam Webster</v>
          </cell>
          <cell r="B66" t="str">
            <v>Webster</v>
          </cell>
          <cell r="L66" t="str">
            <v>Brighton</v>
          </cell>
        </row>
        <row r="67">
          <cell r="A67" t="str">
            <v>Harry Maguire</v>
          </cell>
          <cell r="B67" t="str">
            <v>Maguire</v>
          </cell>
          <cell r="L67" t="str">
            <v>Manchester Utd</v>
          </cell>
        </row>
        <row r="68">
          <cell r="A68" t="str">
            <v>Ilkay Gündogan</v>
          </cell>
          <cell r="B68" t="str">
            <v>Gündogan</v>
          </cell>
          <cell r="C68" t="str">
            <v>Ilkay Gundogan</v>
          </cell>
          <cell r="D68" t="str">
            <v>İlkay Gündoğan</v>
          </cell>
          <cell r="L68" t="str">
            <v>Manchester City</v>
          </cell>
        </row>
        <row r="69">
          <cell r="A69" t="str">
            <v>Jadon Sancho</v>
          </cell>
          <cell r="B69" t="str">
            <v>Sancho</v>
          </cell>
          <cell r="L69" t="str">
            <v>Manchester Utd</v>
          </cell>
        </row>
        <row r="70">
          <cell r="A70" t="str">
            <v>Anthony Martial</v>
          </cell>
          <cell r="B70" t="str">
            <v>Martial</v>
          </cell>
          <cell r="L70" t="str">
            <v>Manchester Utd</v>
          </cell>
        </row>
        <row r="71">
          <cell r="A71" t="str">
            <v>Jordan Ayew</v>
          </cell>
          <cell r="B71" t="str">
            <v>J.Ayew</v>
          </cell>
          <cell r="L71" t="str">
            <v>Crystal Palace</v>
          </cell>
        </row>
        <row r="72">
          <cell r="A72" t="str">
            <v>Douglas Luiz Soares de Paulo</v>
          </cell>
          <cell r="B72" t="str">
            <v>Douglas Luiz</v>
          </cell>
          <cell r="L72" t="str">
            <v>Aston Villa</v>
          </cell>
        </row>
        <row r="73">
          <cell r="A73" t="str">
            <v>Thilo Kehrer</v>
          </cell>
          <cell r="B73" t="str">
            <v>Kehrer</v>
          </cell>
          <cell r="L73" t="str">
            <v>West Ham</v>
          </cell>
        </row>
        <row r="74">
          <cell r="A74" t="str">
            <v>José Malheiro de Sá</v>
          </cell>
          <cell r="B74" t="str">
            <v>Sá</v>
          </cell>
          <cell r="C74" t="str">
            <v>Sa</v>
          </cell>
          <cell r="D74" t="str">
            <v>José Sá</v>
          </cell>
          <cell r="L74" t="str">
            <v>Wolves</v>
          </cell>
        </row>
        <row r="75">
          <cell r="A75" t="str">
            <v>Ezri Konsa Ngoyo</v>
          </cell>
          <cell r="B75" t="str">
            <v>Konsa</v>
          </cell>
          <cell r="C75" t="str">
            <v>Ezri Konsa</v>
          </cell>
          <cell r="L75" t="str">
            <v>Aston Villa</v>
          </cell>
        </row>
        <row r="76">
          <cell r="A76" t="str">
            <v>Ashley Young</v>
          </cell>
          <cell r="B76" t="str">
            <v>Young</v>
          </cell>
          <cell r="L76" t="str">
            <v>Aston Villa</v>
          </cell>
        </row>
        <row r="77">
          <cell r="A77" t="str">
            <v>Nayef Aguerd</v>
          </cell>
          <cell r="B77" t="str">
            <v>Aguerd</v>
          </cell>
          <cell r="L77" t="str">
            <v>West Ham</v>
          </cell>
        </row>
        <row r="78">
          <cell r="A78" t="str">
            <v>Saïd Benrahma</v>
          </cell>
          <cell r="B78" t="str">
            <v>Benrahma</v>
          </cell>
          <cell r="C78" t="str">
            <v>Said Benrahma</v>
          </cell>
          <cell r="L78" t="str">
            <v>West Ham</v>
          </cell>
        </row>
        <row r="79">
          <cell r="A79" t="str">
            <v>Abdoulaye Doucouré</v>
          </cell>
          <cell r="B79" t="str">
            <v>A.Doucouré</v>
          </cell>
          <cell r="C79" t="str">
            <v>A.DOUCOURE</v>
          </cell>
          <cell r="L79" t="str">
            <v>Everton</v>
          </cell>
        </row>
        <row r="80">
          <cell r="A80" t="str">
            <v>Harvey Barnes</v>
          </cell>
          <cell r="B80" t="str">
            <v>Barnes</v>
          </cell>
          <cell r="L80" t="str">
            <v>Leicester City</v>
          </cell>
        </row>
        <row r="81">
          <cell r="A81" t="str">
            <v>Nick Pope</v>
          </cell>
          <cell r="B81" t="str">
            <v>Pope</v>
          </cell>
          <cell r="L81" t="str">
            <v>Newcastle Utd</v>
          </cell>
        </row>
        <row r="82">
          <cell r="A82" t="str">
            <v>Ben Chilwell</v>
          </cell>
          <cell r="B82" t="str">
            <v>Chilwell</v>
          </cell>
          <cell r="L82" t="str">
            <v>Chelsea</v>
          </cell>
        </row>
        <row r="83">
          <cell r="A83" t="str">
            <v>Leon Bailey</v>
          </cell>
          <cell r="B83" t="str">
            <v>Bailey</v>
          </cell>
          <cell r="L83" t="str">
            <v>Aston Villa</v>
          </cell>
        </row>
        <row r="84">
          <cell r="A84" t="str">
            <v>Emmanuel Dennis</v>
          </cell>
          <cell r="B84" t="str">
            <v>Dennis</v>
          </cell>
          <cell r="C84" t="str">
            <v>E Dennis</v>
          </cell>
          <cell r="L84" t="str">
            <v>Nott'ham Forest</v>
          </cell>
        </row>
        <row r="85">
          <cell r="A85" t="str">
            <v>Granit Xhaka</v>
          </cell>
          <cell r="B85" t="str">
            <v>Xhaka</v>
          </cell>
          <cell r="L85" t="str">
            <v>Arsenal</v>
          </cell>
        </row>
        <row r="86">
          <cell r="A86" t="str">
            <v>David Raya Martin</v>
          </cell>
          <cell r="B86" t="str">
            <v>Raya</v>
          </cell>
          <cell r="C86" t="str">
            <v>David Raya</v>
          </cell>
          <cell r="L86" t="str">
            <v>Brentford</v>
          </cell>
        </row>
        <row r="87">
          <cell r="A87" t="str">
            <v>David De Gea Quintana</v>
          </cell>
          <cell r="B87" t="str">
            <v>De Gea</v>
          </cell>
          <cell r="C87" t="str">
            <v>David de Gea</v>
          </cell>
          <cell r="L87" t="str">
            <v>Manchester Utd</v>
          </cell>
        </row>
        <row r="88">
          <cell r="A88" t="str">
            <v>Pascal Groß</v>
          </cell>
          <cell r="B88" t="str">
            <v>Groß</v>
          </cell>
          <cell r="C88" t="str">
            <v>Gross</v>
          </cell>
          <cell r="D88" t="str">
            <v>Pascal Gross</v>
          </cell>
          <cell r="L88" t="str">
            <v>Brighton</v>
          </cell>
        </row>
        <row r="89">
          <cell r="A89" t="str">
            <v>Kepa Arrizabalaga</v>
          </cell>
          <cell r="B89" t="str">
            <v>Arrizabalaga</v>
          </cell>
          <cell r="C89" t="str">
            <v>Kepa</v>
          </cell>
          <cell r="L89" t="str">
            <v>Chelsea</v>
          </cell>
        </row>
        <row r="90">
          <cell r="A90" t="str">
            <v>Lewis Dunk</v>
          </cell>
          <cell r="B90" t="str">
            <v>Dunk</v>
          </cell>
          <cell r="L90" t="str">
            <v>Brighton</v>
          </cell>
        </row>
        <row r="91">
          <cell r="A91" t="str">
            <v>Victor Lindelöf</v>
          </cell>
          <cell r="B91" t="str">
            <v>Lindelöf</v>
          </cell>
          <cell r="L91" t="str">
            <v>Manchester Utd</v>
          </cell>
        </row>
        <row r="92">
          <cell r="A92" t="str">
            <v>Pontus Jansson</v>
          </cell>
          <cell r="B92" t="str">
            <v>Jansson</v>
          </cell>
          <cell r="L92" t="str">
            <v>Brentford</v>
          </cell>
        </row>
        <row r="93">
          <cell r="A93" t="str">
            <v>Theo Walcott</v>
          </cell>
          <cell r="B93" t="str">
            <v>Walcott</v>
          </cell>
          <cell r="L93" t="str">
            <v>Southampton</v>
          </cell>
        </row>
        <row r="94">
          <cell r="A94" t="str">
            <v>Ivan Perišić</v>
          </cell>
          <cell r="B94" t="str">
            <v>Perišić</v>
          </cell>
          <cell r="C94" t="str">
            <v>Ivan Perisic</v>
          </cell>
          <cell r="D94" t="str">
            <v>PERISIC</v>
          </cell>
          <cell r="L94" t="str">
            <v>Tottenham</v>
          </cell>
        </row>
        <row r="95">
          <cell r="A95" t="str">
            <v>Reece James</v>
          </cell>
          <cell r="B95" t="str">
            <v>James</v>
          </cell>
          <cell r="C95" t="str">
            <v>R James</v>
          </cell>
          <cell r="L95" t="str">
            <v>Chelsea</v>
          </cell>
        </row>
        <row r="96">
          <cell r="A96" t="str">
            <v>Andrew Robertson</v>
          </cell>
          <cell r="B96" t="str">
            <v>Robertson</v>
          </cell>
          <cell r="L96" t="str">
            <v>Liverpool</v>
          </cell>
        </row>
        <row r="97">
          <cell r="A97" t="str">
            <v>Raphaël Varane</v>
          </cell>
          <cell r="B97" t="str">
            <v>Varane</v>
          </cell>
          <cell r="C97" t="str">
            <v>Raphael Varane</v>
          </cell>
          <cell r="L97" t="str">
            <v>Manchester Utd</v>
          </cell>
        </row>
        <row r="98">
          <cell r="A98" t="str">
            <v>James Ward-Prowse</v>
          </cell>
          <cell r="B98" t="str">
            <v>Ward-Prowse</v>
          </cell>
          <cell r="L98" t="str">
            <v>Southampton</v>
          </cell>
        </row>
        <row r="99">
          <cell r="A99" t="str">
            <v>Lukasz Fabianski</v>
          </cell>
          <cell r="B99" t="str">
            <v>Fabianski</v>
          </cell>
          <cell r="C99" t="str">
            <v>Łukasz Fabiański</v>
          </cell>
          <cell r="L99" t="str">
            <v>West Ham</v>
          </cell>
        </row>
        <row r="100">
          <cell r="A100" t="str">
            <v>Marc Guéhi</v>
          </cell>
          <cell r="B100" t="str">
            <v>Guéhi</v>
          </cell>
          <cell r="C100" t="str">
            <v>Guehi</v>
          </cell>
          <cell r="D100" t="str">
            <v>Marc Guehi</v>
          </cell>
          <cell r="L100" t="str">
            <v>Crystal Palace</v>
          </cell>
        </row>
        <row r="101">
          <cell r="A101" t="str">
            <v>Yoane Wissa</v>
          </cell>
          <cell r="B101" t="str">
            <v>Wissa</v>
          </cell>
          <cell r="L101" t="str">
            <v>Brentford</v>
          </cell>
        </row>
        <row r="102">
          <cell r="A102" t="str">
            <v>Dwight McNeil</v>
          </cell>
          <cell r="B102" t="str">
            <v>McNeil</v>
          </cell>
          <cell r="L102" t="str">
            <v>Everton</v>
          </cell>
        </row>
        <row r="103">
          <cell r="A103" t="str">
            <v>Taiwo Awoniyi</v>
          </cell>
          <cell r="B103" t="str">
            <v>Awoniyi</v>
          </cell>
          <cell r="L103" t="str">
            <v>Nott'ham Forest</v>
          </cell>
        </row>
        <row r="104">
          <cell r="A104" t="str">
            <v>Mathias Jensen</v>
          </cell>
          <cell r="B104" t="str">
            <v>Jensen</v>
          </cell>
          <cell r="L104" t="str">
            <v>Brentford</v>
          </cell>
        </row>
        <row r="105">
          <cell r="A105" t="str">
            <v>Timothy Castagne</v>
          </cell>
          <cell r="B105" t="str">
            <v>Castagne</v>
          </cell>
          <cell r="L105" t="str">
            <v>Leicester City</v>
          </cell>
        </row>
        <row r="106">
          <cell r="A106" t="str">
            <v>Pervis Estupiñán</v>
          </cell>
          <cell r="B106" t="str">
            <v>Estupiñán</v>
          </cell>
          <cell r="C106" t="str">
            <v>Estupinan</v>
          </cell>
          <cell r="D106" t="str">
            <v>Pervis Estupinan</v>
          </cell>
          <cell r="L106" t="str">
            <v>Brighton</v>
          </cell>
        </row>
        <row r="107">
          <cell r="A107" t="str">
            <v>Michael Keane</v>
          </cell>
          <cell r="B107" t="str">
            <v>Keane</v>
          </cell>
          <cell r="L107" t="str">
            <v>Everton</v>
          </cell>
        </row>
        <row r="108">
          <cell r="A108" t="str">
            <v>Hwang Hee-chan</v>
          </cell>
          <cell r="B108" t="str">
            <v>Hwang</v>
          </cell>
          <cell r="L108" t="str">
            <v>Wolves</v>
          </cell>
        </row>
        <row r="109">
          <cell r="A109" t="str">
            <v>Philip Billing</v>
          </cell>
          <cell r="B109" t="str">
            <v>Billing</v>
          </cell>
          <cell r="L109" t="str">
            <v>Bournemouth</v>
          </cell>
        </row>
        <row r="110">
          <cell r="A110" t="str">
            <v>Max Kilman</v>
          </cell>
          <cell r="B110" t="str">
            <v>Kilman</v>
          </cell>
          <cell r="L110" t="str">
            <v>Wolves</v>
          </cell>
        </row>
        <row r="111">
          <cell r="A111" t="str">
            <v>Jamie Vardy</v>
          </cell>
          <cell r="B111" t="str">
            <v>Vardy</v>
          </cell>
          <cell r="L111" t="str">
            <v>Leicester City</v>
          </cell>
        </row>
        <row r="112">
          <cell r="A112" t="str">
            <v>Ethan Pinnock</v>
          </cell>
          <cell r="B112" t="str">
            <v>Pinnock</v>
          </cell>
          <cell r="L112" t="str">
            <v>Brentford</v>
          </cell>
        </row>
        <row r="113">
          <cell r="A113" t="str">
            <v>Joël Veltman</v>
          </cell>
          <cell r="B113" t="str">
            <v>Veltman</v>
          </cell>
          <cell r="C113" t="str">
            <v>Joel Veltman</v>
          </cell>
          <cell r="L113" t="str">
            <v>Brighton</v>
          </cell>
        </row>
        <row r="114">
          <cell r="A114" t="str">
            <v>Vladimir Coufal</v>
          </cell>
          <cell r="B114" t="str">
            <v>Coufal</v>
          </cell>
          <cell r="C114" t="str">
            <v>Vladimír Coufal</v>
          </cell>
          <cell r="L114" t="str">
            <v>West Ham</v>
          </cell>
        </row>
        <row r="115">
          <cell r="A115" t="str">
            <v>Jeffrey Schlupp</v>
          </cell>
          <cell r="B115" t="str">
            <v>Schlupp</v>
          </cell>
          <cell r="L115" t="str">
            <v>Crystal Palace</v>
          </cell>
        </row>
        <row r="116">
          <cell r="A116" t="str">
            <v>João Félix Sequeira</v>
          </cell>
          <cell r="B116" t="str">
            <v>João Félix</v>
          </cell>
          <cell r="L116" t="str">
            <v>Chelsea</v>
          </cell>
        </row>
        <row r="117">
          <cell r="A117" t="str">
            <v>Sven Botman</v>
          </cell>
          <cell r="B117" t="str">
            <v>Botman</v>
          </cell>
          <cell r="L117" t="str">
            <v>Newcastle Utd</v>
          </cell>
        </row>
        <row r="118">
          <cell r="A118" t="str">
            <v>Joel Ward</v>
          </cell>
          <cell r="B118" t="str">
            <v>J Ward</v>
          </cell>
          <cell r="L118" t="str">
            <v>Crystal Palace</v>
          </cell>
        </row>
        <row r="119">
          <cell r="A119" t="str">
            <v>Dan Burn</v>
          </cell>
          <cell r="B119" t="str">
            <v>Burn</v>
          </cell>
          <cell r="L119" t="str">
            <v>Newcastle Utd</v>
          </cell>
        </row>
        <row r="120">
          <cell r="A120" t="str">
            <v>Danny Ings</v>
          </cell>
          <cell r="B120" t="str">
            <v>Ings</v>
          </cell>
          <cell r="L120" t="str">
            <v>West Ham</v>
          </cell>
        </row>
        <row r="121">
          <cell r="A121" t="str">
            <v>Joachim Andersen</v>
          </cell>
          <cell r="B121" t="str">
            <v>Andersen</v>
          </cell>
          <cell r="L121" t="str">
            <v>Crystal Palace</v>
          </cell>
        </row>
        <row r="122">
          <cell r="A122" t="str">
            <v>Norberto Murara Neto</v>
          </cell>
          <cell r="B122" t="str">
            <v>Neto</v>
          </cell>
          <cell r="L122" t="str">
            <v>Bournemouth</v>
          </cell>
        </row>
        <row r="123">
          <cell r="A123" t="str">
            <v>Manor Solomon</v>
          </cell>
          <cell r="B123" t="str">
            <v>Solomon</v>
          </cell>
          <cell r="L123" t="str">
            <v>Fulham</v>
          </cell>
        </row>
        <row r="124">
          <cell r="A124" t="str">
            <v>Michail Antonio</v>
          </cell>
          <cell r="B124" t="str">
            <v>Antonio</v>
          </cell>
          <cell r="L124" t="str">
            <v>West Ham</v>
          </cell>
        </row>
        <row r="125">
          <cell r="A125" t="str">
            <v>Kalidou Koulibaly</v>
          </cell>
          <cell r="B125" t="str">
            <v>Koulibaly</v>
          </cell>
          <cell r="L125" t="str">
            <v>Chelsea</v>
          </cell>
        </row>
        <row r="126">
          <cell r="A126" t="str">
            <v>Gabriel dos Santos Magalhães</v>
          </cell>
          <cell r="B126" t="str">
            <v>Gabriel</v>
          </cell>
          <cell r="C126" t="str">
            <v>Gabriel Magalhaes</v>
          </cell>
          <cell r="D126" t="str">
            <v>Gabriel Dos Santos</v>
          </cell>
          <cell r="L126" t="str">
            <v>Arsenal</v>
          </cell>
        </row>
        <row r="127">
          <cell r="A127" t="str">
            <v>Aymeric Laporte</v>
          </cell>
          <cell r="B127" t="str">
            <v>Laporte</v>
          </cell>
          <cell r="L127" t="str">
            <v>Manchester City</v>
          </cell>
        </row>
        <row r="128">
          <cell r="A128" t="str">
            <v>N'Golo Kanté</v>
          </cell>
          <cell r="B128" t="str">
            <v>Kanté</v>
          </cell>
          <cell r="C128" t="str">
            <v>Kante</v>
          </cell>
          <cell r="L128" t="str">
            <v>Chelsea</v>
          </cell>
        </row>
        <row r="129">
          <cell r="A129" t="str">
            <v>Scott McTominay</v>
          </cell>
          <cell r="B129" t="str">
            <v>McTominay</v>
          </cell>
          <cell r="L129" t="str">
            <v>Manchester Utd</v>
          </cell>
        </row>
        <row r="130">
          <cell r="A130" t="str">
            <v>Tyrick Mitchell</v>
          </cell>
          <cell r="B130" t="str">
            <v>Mitchell</v>
          </cell>
          <cell r="L130" t="str">
            <v>Crystal Palace</v>
          </cell>
        </row>
        <row r="131">
          <cell r="A131" t="str">
            <v>Will Hughes</v>
          </cell>
          <cell r="B131" t="str">
            <v>Hughes</v>
          </cell>
          <cell r="C131" t="str">
            <v>W Hughes</v>
          </cell>
          <cell r="L131" t="str">
            <v>Crystal Palace</v>
          </cell>
        </row>
        <row r="132">
          <cell r="A132" t="str">
            <v>Brennan Johnson</v>
          </cell>
          <cell r="B132" t="str">
            <v>Johnson</v>
          </cell>
          <cell r="L132" t="str">
            <v>Nott'ham Forest</v>
          </cell>
        </row>
        <row r="133">
          <cell r="A133" t="str">
            <v>Bernardo Veiga de Carvalho e Silva</v>
          </cell>
          <cell r="B133" t="str">
            <v>Bernardo</v>
          </cell>
          <cell r="C133" t="str">
            <v>B Silva</v>
          </cell>
          <cell r="D133" t="str">
            <v>Bernardo Silva</v>
          </cell>
          <cell r="L133" t="str">
            <v>Manchester City</v>
          </cell>
        </row>
        <row r="134">
          <cell r="A134" t="str">
            <v>Alisson Ramses Becker</v>
          </cell>
          <cell r="B134" t="str">
            <v>Alisson</v>
          </cell>
          <cell r="L134" t="str">
            <v>Liverpool</v>
          </cell>
        </row>
        <row r="135">
          <cell r="A135" t="str">
            <v>Ederson Santana de Moraes</v>
          </cell>
          <cell r="B135" t="str">
            <v>Ederson</v>
          </cell>
          <cell r="L135" t="str">
            <v>Manchester City</v>
          </cell>
        </row>
        <row r="136">
          <cell r="A136" t="str">
            <v>Harrison Reed</v>
          </cell>
          <cell r="B136" t="str">
            <v>Reed</v>
          </cell>
          <cell r="L136" t="str">
            <v>Fulham</v>
          </cell>
        </row>
        <row r="137">
          <cell r="A137" t="str">
            <v>Sean Longstaff</v>
          </cell>
          <cell r="B137" t="str">
            <v>S.Longstaff</v>
          </cell>
          <cell r="L137" t="str">
            <v>Newcastle Utd</v>
          </cell>
        </row>
        <row r="138">
          <cell r="A138" t="str">
            <v>Bruno Guimarães Rodriguez Moura</v>
          </cell>
          <cell r="B138" t="str">
            <v>Bruno Guimarães</v>
          </cell>
          <cell r="C138" t="str">
            <v>Guimaraes</v>
          </cell>
          <cell r="D138" t="str">
            <v>BRUNO GUIMARAES</v>
          </cell>
          <cell r="L138" t="str">
            <v>Newcastle Utd</v>
          </cell>
        </row>
        <row r="139">
          <cell r="A139" t="str">
            <v>Nathan Aké</v>
          </cell>
          <cell r="B139" t="str">
            <v>Aké</v>
          </cell>
          <cell r="C139" t="str">
            <v>Ake</v>
          </cell>
          <cell r="D139" t="str">
            <v>Nathan Ake</v>
          </cell>
          <cell r="L139" t="str">
            <v>Manchester City</v>
          </cell>
        </row>
        <row r="140">
          <cell r="A140" t="str">
            <v>Ben Mee</v>
          </cell>
          <cell r="B140" t="str">
            <v>Mee</v>
          </cell>
          <cell r="L140" t="str">
            <v>Brentford</v>
          </cell>
        </row>
        <row r="141">
          <cell r="A141" t="str">
            <v>Levi Colwill</v>
          </cell>
          <cell r="B141" t="str">
            <v>Colwill</v>
          </cell>
          <cell r="L141" t="str">
            <v>Brighton</v>
          </cell>
        </row>
        <row r="142">
          <cell r="A142" t="str">
            <v>Bernd Leno</v>
          </cell>
          <cell r="B142" t="str">
            <v>Leno</v>
          </cell>
          <cell r="L142" t="str">
            <v>Fulham</v>
          </cell>
        </row>
        <row r="143">
          <cell r="A143" t="str">
            <v>Nélson Cabral Semedo</v>
          </cell>
          <cell r="B143" t="str">
            <v>Semedo</v>
          </cell>
          <cell r="C143" t="str">
            <v>Nélson Semedo</v>
          </cell>
          <cell r="L143" t="str">
            <v>Wolves</v>
          </cell>
        </row>
        <row r="144">
          <cell r="A144" t="str">
            <v>John McGinn</v>
          </cell>
          <cell r="B144" t="str">
            <v>McGinn</v>
          </cell>
          <cell r="L144" t="str">
            <v>Aston Villa</v>
          </cell>
        </row>
        <row r="145">
          <cell r="A145" t="str">
            <v>James Tarkowski</v>
          </cell>
          <cell r="B145" t="str">
            <v>Tarkowski</v>
          </cell>
          <cell r="L145" t="str">
            <v>Everton</v>
          </cell>
        </row>
        <row r="146">
          <cell r="A146" t="str">
            <v>Dejan Kulusevski</v>
          </cell>
          <cell r="B146" t="str">
            <v>Kulusevski</v>
          </cell>
          <cell r="L146" t="str">
            <v>Tottenham</v>
          </cell>
        </row>
        <row r="147">
          <cell r="A147" t="str">
            <v>Mykhailo Mudryk</v>
          </cell>
          <cell r="B147" t="str">
            <v>Mudryk</v>
          </cell>
          <cell r="L147" t="str">
            <v>Chelsea</v>
          </cell>
        </row>
        <row r="148">
          <cell r="A148" t="str">
            <v>Luis Díaz</v>
          </cell>
          <cell r="B148" t="str">
            <v>Luis Díaz</v>
          </cell>
          <cell r="C148" t="str">
            <v>Luis Diaz</v>
          </cell>
          <cell r="L148" t="str">
            <v>Liverpool</v>
          </cell>
        </row>
        <row r="149">
          <cell r="A149" t="str">
            <v>Rico Henry</v>
          </cell>
          <cell r="B149" t="str">
            <v>Henry</v>
          </cell>
          <cell r="L149" t="str">
            <v>Brentford</v>
          </cell>
        </row>
        <row r="150">
          <cell r="A150" t="str">
            <v>Rúben Gato Alves Dias</v>
          </cell>
          <cell r="B150" t="str">
            <v>Dias</v>
          </cell>
          <cell r="C150" t="str">
            <v>Ruben Dias</v>
          </cell>
          <cell r="D150" t="str">
            <v>Rúben Dias</v>
          </cell>
          <cell r="L150" t="str">
            <v>Manchester City</v>
          </cell>
        </row>
        <row r="151">
          <cell r="A151" t="str">
            <v>Marc Cucurella Saseta</v>
          </cell>
          <cell r="B151" t="str">
            <v>Cucurella</v>
          </cell>
          <cell r="C151" t="str">
            <v>Marc Cucurella</v>
          </cell>
          <cell r="L151" t="str">
            <v>Chelsea</v>
          </cell>
        </row>
        <row r="152">
          <cell r="A152" t="str">
            <v>Patson Daka</v>
          </cell>
          <cell r="B152" t="str">
            <v>Daka</v>
          </cell>
          <cell r="L152" t="str">
            <v>Leicester City</v>
          </cell>
        </row>
        <row r="153">
          <cell r="A153" t="str">
            <v>Phil Foden</v>
          </cell>
          <cell r="B153" t="str">
            <v>Foden</v>
          </cell>
          <cell r="L153" t="str">
            <v>Manchester City</v>
          </cell>
        </row>
        <row r="154">
          <cell r="A154" t="str">
            <v>Raheem Sterling</v>
          </cell>
          <cell r="B154" t="str">
            <v>Sterling</v>
          </cell>
          <cell r="L154" t="str">
            <v>Chelsea</v>
          </cell>
        </row>
        <row r="155">
          <cell r="A155" t="str">
            <v>Declan Rice</v>
          </cell>
          <cell r="B155" t="str">
            <v>Rice</v>
          </cell>
          <cell r="L155" t="str">
            <v>West Ham</v>
          </cell>
        </row>
        <row r="156">
          <cell r="A156" t="str">
            <v>Chris Mepham</v>
          </cell>
          <cell r="B156" t="str">
            <v>Mepham</v>
          </cell>
          <cell r="L156" t="str">
            <v>Bournemouth</v>
          </cell>
        </row>
        <row r="157">
          <cell r="A157" t="str">
            <v>Rob Holding</v>
          </cell>
          <cell r="B157" t="str">
            <v>Holding</v>
          </cell>
          <cell r="L157" t="str">
            <v>Arsenal</v>
          </cell>
        </row>
        <row r="158">
          <cell r="A158" t="str">
            <v>João Cancelo</v>
          </cell>
          <cell r="B158" t="str">
            <v>Cancelo</v>
          </cell>
          <cell r="C158" t="str">
            <v>Joao Cancelo</v>
          </cell>
          <cell r="L158" t="str">
            <v>Manchester City</v>
          </cell>
        </row>
        <row r="159">
          <cell r="A159" t="str">
            <v>Clément Lenglet</v>
          </cell>
          <cell r="B159" t="str">
            <v>Lenglet</v>
          </cell>
          <cell r="C159" t="str">
            <v>Clement Lenglet</v>
          </cell>
          <cell r="L159" t="str">
            <v>Tottenham</v>
          </cell>
        </row>
        <row r="160">
          <cell r="A160" t="str">
            <v>Josh Dasilva</v>
          </cell>
          <cell r="B160" t="str">
            <v>Dasilva</v>
          </cell>
          <cell r="C160" t="str">
            <v>Pelenda Joshua Da Silva</v>
          </cell>
          <cell r="L160" t="str">
            <v>Brentford</v>
          </cell>
        </row>
        <row r="161">
          <cell r="A161" t="str">
            <v>Hugo Lloris</v>
          </cell>
          <cell r="B161" t="str">
            <v>Lloris</v>
          </cell>
          <cell r="L161" t="str">
            <v>Tottenham</v>
          </cell>
        </row>
        <row r="162">
          <cell r="A162" t="str">
            <v>Luke Shaw</v>
          </cell>
          <cell r="B162" t="str">
            <v>Shaw</v>
          </cell>
          <cell r="L162" t="str">
            <v>Manchester Utd</v>
          </cell>
        </row>
        <row r="163">
          <cell r="A163" t="str">
            <v>Demarai Gray</v>
          </cell>
          <cell r="B163" t="str">
            <v>Gray</v>
          </cell>
          <cell r="C163" t="str">
            <v>D Gray</v>
          </cell>
          <cell r="L163" t="str">
            <v>Everton</v>
          </cell>
        </row>
        <row r="164">
          <cell r="A164" t="str">
            <v>Carlos Henrique Casimiro</v>
          </cell>
          <cell r="B164" t="str">
            <v>Casemiro</v>
          </cell>
          <cell r="L164" t="str">
            <v>Manchester Utd</v>
          </cell>
        </row>
        <row r="165">
          <cell r="A165" t="str">
            <v>Carlos Henrique Casimiro</v>
          </cell>
          <cell r="B165" t="str">
            <v>Casemiro</v>
          </cell>
          <cell r="L165" t="str">
            <v>Manchester Utd</v>
          </cell>
        </row>
        <row r="166">
          <cell r="A166" t="str">
            <v>Pierre-Emile Højbjerg</v>
          </cell>
          <cell r="B166" t="str">
            <v>Højbjerg</v>
          </cell>
          <cell r="C166" t="str">
            <v>Pierre Højbjerg</v>
          </cell>
          <cell r="D166" t="str">
            <v>Pierre-Emile Hojbjerg</v>
          </cell>
          <cell r="L166" t="str">
            <v>Tottenham</v>
          </cell>
        </row>
        <row r="167">
          <cell r="A167" t="str">
            <v>Roberto Firmino</v>
          </cell>
          <cell r="B167" t="str">
            <v>Firmino</v>
          </cell>
          <cell r="L167" t="str">
            <v>Liverpool</v>
          </cell>
        </row>
        <row r="168">
          <cell r="A168" t="str">
            <v>Daniel Amartey</v>
          </cell>
          <cell r="B168" t="str">
            <v>Amartey</v>
          </cell>
          <cell r="L168" t="str">
            <v>Leicester City</v>
          </cell>
        </row>
        <row r="169">
          <cell r="A169" t="str">
            <v>Jordan Pickford</v>
          </cell>
          <cell r="B169" t="str">
            <v>Pickford</v>
          </cell>
          <cell r="L169" t="str">
            <v>Everton</v>
          </cell>
        </row>
        <row r="170">
          <cell r="A170" t="str">
            <v>Aaron Ramsdale</v>
          </cell>
          <cell r="B170" t="str">
            <v>Ramsdale</v>
          </cell>
          <cell r="L170" t="str">
            <v>Arsenal</v>
          </cell>
        </row>
        <row r="171">
          <cell r="A171" t="str">
            <v>Ibrahima Konaté</v>
          </cell>
          <cell r="B171" t="str">
            <v>Konaté</v>
          </cell>
          <cell r="L171" t="str">
            <v>Liverpool</v>
          </cell>
        </row>
        <row r="172">
          <cell r="A172" t="str">
            <v>Oleksandr Zinchenko</v>
          </cell>
          <cell r="B172" t="str">
            <v>Zinchenko</v>
          </cell>
          <cell r="L172" t="str">
            <v>Arsenal</v>
          </cell>
        </row>
        <row r="173">
          <cell r="A173" t="str">
            <v>Rodrigo Hernandez</v>
          </cell>
          <cell r="B173" t="str">
            <v>Rodri</v>
          </cell>
          <cell r="L173" t="str">
            <v>Manchester City</v>
          </cell>
        </row>
        <row r="174">
          <cell r="A174" t="str">
            <v>Kyle Walker</v>
          </cell>
          <cell r="B174" t="str">
            <v>Walker</v>
          </cell>
          <cell r="L174" t="str">
            <v>Manchester City</v>
          </cell>
        </row>
        <row r="175">
          <cell r="A175" t="str">
            <v>Odsonne Edouard</v>
          </cell>
          <cell r="B175" t="str">
            <v>Edouard</v>
          </cell>
          <cell r="C175" t="str">
            <v>Odsonne Édouard</v>
          </cell>
          <cell r="L175" t="str">
            <v>Crystal Palace</v>
          </cell>
        </row>
        <row r="176">
          <cell r="A176" t="str">
            <v>Vitaly Janelt</v>
          </cell>
          <cell r="B176" t="str">
            <v>Janelt</v>
          </cell>
          <cell r="L176" t="str">
            <v>Brentford</v>
          </cell>
        </row>
        <row r="177">
          <cell r="A177" t="str">
            <v>Jordan Henderson</v>
          </cell>
          <cell r="B177" t="str">
            <v>Henderson</v>
          </cell>
          <cell r="C177" t="str">
            <v>J Henderson</v>
          </cell>
          <cell r="L177" t="str">
            <v>Liverpool</v>
          </cell>
        </row>
        <row r="178">
          <cell r="A178" t="str">
            <v>Tomas Soucek</v>
          </cell>
          <cell r="B178" t="str">
            <v>Soucek</v>
          </cell>
          <cell r="C178" t="str">
            <v>Tomáš Souček</v>
          </cell>
          <cell r="L178" t="str">
            <v>West Ham</v>
          </cell>
        </row>
        <row r="179">
          <cell r="A179" t="str">
            <v>Matheus Luiz Nunes</v>
          </cell>
          <cell r="B179" t="str">
            <v>Matheus</v>
          </cell>
          <cell r="C179" t="str">
            <v>Nunes</v>
          </cell>
          <cell r="D179" t="str">
            <v>Matheus Nunes</v>
          </cell>
          <cell r="L179" t="str">
            <v>Wolves</v>
          </cell>
        </row>
        <row r="180">
          <cell r="A180" t="str">
            <v>Lloyd Kelly</v>
          </cell>
          <cell r="B180" t="str">
            <v>Kelly</v>
          </cell>
          <cell r="L180" t="str">
            <v>Bournemouth</v>
          </cell>
        </row>
        <row r="181">
          <cell r="A181" t="str">
            <v>Virgil van Dijk</v>
          </cell>
          <cell r="B181" t="str">
            <v>Van Dijk</v>
          </cell>
          <cell r="L181" t="str">
            <v>Liverpool</v>
          </cell>
        </row>
        <row r="182">
          <cell r="A182" t="str">
            <v>Marcos Senesi</v>
          </cell>
          <cell r="B182" t="str">
            <v>Senesi</v>
          </cell>
          <cell r="L182" t="str">
            <v>Bournemouth</v>
          </cell>
        </row>
        <row r="183">
          <cell r="A183" t="str">
            <v>Conor Gallagher</v>
          </cell>
          <cell r="B183" t="str">
            <v>Gallagher</v>
          </cell>
          <cell r="L183" t="str">
            <v>Chelsea</v>
          </cell>
        </row>
        <row r="184">
          <cell r="A184" t="str">
            <v>Tim Ream</v>
          </cell>
          <cell r="B184" t="str">
            <v>Ream</v>
          </cell>
          <cell r="L184" t="str">
            <v>Fulham</v>
          </cell>
        </row>
        <row r="185">
          <cell r="A185" t="str">
            <v>Vitalii Mykolenko</v>
          </cell>
          <cell r="B185" t="str">
            <v>Mykolenko</v>
          </cell>
          <cell r="C185" t="str">
            <v>Vitaliy Mykolenko</v>
          </cell>
          <cell r="L185" t="str">
            <v>Everton</v>
          </cell>
        </row>
        <row r="186">
          <cell r="A186" t="str">
            <v>Miguel Almirón Rejala</v>
          </cell>
          <cell r="B186" t="str">
            <v>Almirón</v>
          </cell>
          <cell r="C186" t="str">
            <v>Miguel Almirón</v>
          </cell>
          <cell r="D186" t="str">
            <v>Miguel Almiron</v>
          </cell>
          <cell r="L186" t="str">
            <v>Newcastle Utd</v>
          </cell>
        </row>
        <row r="187">
          <cell r="A187" t="str">
            <v>Fraser Forster</v>
          </cell>
          <cell r="B187" t="str">
            <v>Forster</v>
          </cell>
          <cell r="L187" t="str">
            <v>Tottenham</v>
          </cell>
        </row>
        <row r="188">
          <cell r="A188" t="str">
            <v>Matt Targett</v>
          </cell>
          <cell r="B188" t="str">
            <v>Targett</v>
          </cell>
          <cell r="L188" t="str">
            <v>Newcastle Utd</v>
          </cell>
        </row>
        <row r="189">
          <cell r="A189" t="str">
            <v>Mateus Cardoso Lemos Martins</v>
          </cell>
          <cell r="B189" t="str">
            <v>Tetê</v>
          </cell>
          <cell r="L189" t="str">
            <v>Leicester City</v>
          </cell>
        </row>
        <row r="190">
          <cell r="A190" t="str">
            <v>Alex Iwobi</v>
          </cell>
          <cell r="B190" t="str">
            <v>Iwobi</v>
          </cell>
          <cell r="L190" t="str">
            <v>Everton</v>
          </cell>
        </row>
        <row r="191">
          <cell r="A191" t="str">
            <v>Trevoh Chalobah</v>
          </cell>
          <cell r="B191" t="str">
            <v>Chalobah</v>
          </cell>
          <cell r="L191" t="str">
            <v>Chelsea</v>
          </cell>
        </row>
        <row r="192">
          <cell r="A192" t="str">
            <v>Eddie Nketiah</v>
          </cell>
          <cell r="B192" t="str">
            <v>Nketiah</v>
          </cell>
          <cell r="L192" t="str">
            <v>Arsenal</v>
          </cell>
        </row>
        <row r="193">
          <cell r="A193" t="str">
            <v>Ryan Christie</v>
          </cell>
          <cell r="B193" t="str">
            <v>Christie</v>
          </cell>
          <cell r="L193" t="str">
            <v>Bournemouth</v>
          </cell>
        </row>
        <row r="194">
          <cell r="A194" t="str">
            <v>Christian Pulisic</v>
          </cell>
          <cell r="B194" t="str">
            <v>Pulisic</v>
          </cell>
          <cell r="L194" t="str">
            <v>Chelsea</v>
          </cell>
        </row>
        <row r="195">
          <cell r="A195" t="str">
            <v>Leander Dendoncker</v>
          </cell>
          <cell r="B195" t="str">
            <v>Dendoncker</v>
          </cell>
          <cell r="L195" t="str">
            <v>Aston Villa</v>
          </cell>
        </row>
        <row r="196">
          <cell r="A196" t="str">
            <v>Harry Toffolo</v>
          </cell>
          <cell r="B196" t="str">
            <v>Toffolo</v>
          </cell>
          <cell r="L196" t="str">
            <v>Nott'ham Forest</v>
          </cell>
        </row>
        <row r="197">
          <cell r="A197" t="str">
            <v>Vicente Guaita</v>
          </cell>
          <cell r="B197" t="str">
            <v>Guaita</v>
          </cell>
          <cell r="L197" t="str">
            <v>Crystal Palace</v>
          </cell>
        </row>
        <row r="198">
          <cell r="A198" t="str">
            <v>William Saliba</v>
          </cell>
          <cell r="B198" t="str">
            <v>Saliba</v>
          </cell>
          <cell r="L198" t="str">
            <v>Arsenal</v>
          </cell>
        </row>
        <row r="199">
          <cell r="A199" t="str">
            <v>Sam Greenwood</v>
          </cell>
          <cell r="B199" t="str">
            <v>Greenwood</v>
          </cell>
          <cell r="L199" t="str">
            <v>Leeds</v>
          </cell>
        </row>
        <row r="200">
          <cell r="A200" t="str">
            <v>Yerry Mina</v>
          </cell>
          <cell r="B200" t="str">
            <v>Mina</v>
          </cell>
          <cell r="L200" t="str">
            <v>Everton</v>
          </cell>
        </row>
        <row r="201">
          <cell r="A201" t="str">
            <v>Emerson Leite de Souza Junior</v>
          </cell>
          <cell r="B201" t="str">
            <v>Emerson Royal</v>
          </cell>
          <cell r="C201" t="str">
            <v>Emerson R</v>
          </cell>
          <cell r="D201" t="str">
            <v>Emerson</v>
          </cell>
          <cell r="L201" t="str">
            <v>Tottenham</v>
          </cell>
        </row>
        <row r="202">
          <cell r="A202" t="str">
            <v>Eric Dier</v>
          </cell>
          <cell r="B202" t="str">
            <v>Dier</v>
          </cell>
          <cell r="L202" t="str">
            <v>Tottenham</v>
          </cell>
        </row>
        <row r="203">
          <cell r="A203" t="str">
            <v>Kenny Tete</v>
          </cell>
          <cell r="B203" t="str">
            <v>Tete</v>
          </cell>
          <cell r="L203" t="str">
            <v>Fulham</v>
          </cell>
        </row>
        <row r="204">
          <cell r="A204" t="str">
            <v>Mateo Kovacic</v>
          </cell>
          <cell r="B204" t="str">
            <v>Kovacic</v>
          </cell>
          <cell r="C204" t="str">
            <v>Mateo Kovačić</v>
          </cell>
          <cell r="L204" t="str">
            <v>Chelsea</v>
          </cell>
        </row>
        <row r="205">
          <cell r="A205" t="str">
            <v>Tosin Adarabioyo</v>
          </cell>
          <cell r="B205" t="str">
            <v>Tosin</v>
          </cell>
          <cell r="C205" t="str">
            <v>Adarabioyo</v>
          </cell>
          <cell r="L205" t="str">
            <v>Fulham</v>
          </cell>
        </row>
        <row r="206">
          <cell r="A206" t="str">
            <v>Seamus Coleman</v>
          </cell>
          <cell r="B206" t="str">
            <v>Coleman</v>
          </cell>
          <cell r="C206" t="str">
            <v>Séamus Coleman</v>
          </cell>
          <cell r="L206" t="str">
            <v>Everton</v>
          </cell>
        </row>
        <row r="207">
          <cell r="A207" t="str">
            <v>Youri Tielemans</v>
          </cell>
          <cell r="B207" t="str">
            <v>Tielemans</v>
          </cell>
          <cell r="L207" t="str">
            <v>Leicester City</v>
          </cell>
        </row>
        <row r="208">
          <cell r="A208" t="str">
            <v>Armel Bella-Kotchap</v>
          </cell>
          <cell r="B208" t="str">
            <v>Bella-Kotchap</v>
          </cell>
          <cell r="C208" t="str">
            <v>Armel Bella Kotchap</v>
          </cell>
          <cell r="L208" t="str">
            <v>Southampton</v>
          </cell>
        </row>
        <row r="209">
          <cell r="A209" t="str">
            <v>Romain Perraud</v>
          </cell>
          <cell r="B209" t="str">
            <v>Perraud</v>
          </cell>
          <cell r="L209" t="str">
            <v>Southampton</v>
          </cell>
        </row>
        <row r="210">
          <cell r="A210" t="str">
            <v>Robert Sánchez</v>
          </cell>
          <cell r="B210" t="str">
            <v>Sánchez</v>
          </cell>
          <cell r="C210" t="str">
            <v>R Sanchez</v>
          </cell>
          <cell r="D210" t="str">
            <v>SANCHEZ</v>
          </cell>
          <cell r="L210" t="str">
            <v>Brighton</v>
          </cell>
        </row>
        <row r="211">
          <cell r="A211" t="str">
            <v>Konstantinos Tsimikas</v>
          </cell>
          <cell r="B211" t="str">
            <v>Tsimikas</v>
          </cell>
          <cell r="C211" t="str">
            <v>Kostas Tsimikas</v>
          </cell>
          <cell r="L211" t="str">
            <v>Liverpool</v>
          </cell>
        </row>
        <row r="212">
          <cell r="A212" t="str">
            <v>Antonee Robinson</v>
          </cell>
          <cell r="B212" t="str">
            <v>Robinson</v>
          </cell>
          <cell r="L212" t="str">
            <v>Fulham</v>
          </cell>
        </row>
        <row r="213">
          <cell r="A213" t="str">
            <v>Thiago Emiliano da Silva</v>
          </cell>
          <cell r="B213" t="str">
            <v>Thiago Silva</v>
          </cell>
          <cell r="C213" t="str">
            <v>T Silva</v>
          </cell>
          <cell r="L213" t="str">
            <v>Chelsea</v>
          </cell>
        </row>
        <row r="214">
          <cell r="A214" t="str">
            <v>Cheick Doucouré</v>
          </cell>
          <cell r="B214" t="str">
            <v>C.Doucouré</v>
          </cell>
          <cell r="C214" t="str">
            <v>C.Doucoure</v>
          </cell>
          <cell r="D214" t="str">
            <v>Abdoulaye Doucoure</v>
          </cell>
          <cell r="L214" t="str">
            <v>Crystal Palace</v>
          </cell>
        </row>
        <row r="215">
          <cell r="A215" t="str">
            <v>Matt Doherty</v>
          </cell>
          <cell r="B215" t="str">
            <v>Doherty</v>
          </cell>
          <cell r="L215" t="str">
            <v>Tottenham</v>
          </cell>
        </row>
        <row r="216">
          <cell r="A216" t="str">
            <v>Joseph Gomez</v>
          </cell>
          <cell r="B216" t="str">
            <v>Gomez</v>
          </cell>
          <cell r="C216" t="str">
            <v>J Gomez</v>
          </cell>
          <cell r="D216" t="str">
            <v>Joe Gomez</v>
          </cell>
          <cell r="L216" t="str">
            <v>Liverpool</v>
          </cell>
        </row>
        <row r="217">
          <cell r="A217" t="str">
            <v>Chris Richards</v>
          </cell>
          <cell r="B217" t="str">
            <v>Richards</v>
          </cell>
          <cell r="C217" t="str">
            <v>C Richards</v>
          </cell>
          <cell r="L217" t="str">
            <v>Crystal Palace</v>
          </cell>
        </row>
        <row r="218">
          <cell r="A218" t="str">
            <v>Alex Oxlade-Chamberlain</v>
          </cell>
          <cell r="B218" t="str">
            <v>Chamberlain</v>
          </cell>
          <cell r="L218" t="str">
            <v>Liverpool</v>
          </cell>
        </row>
        <row r="219">
          <cell r="A219" t="str">
            <v>Joe Worrall</v>
          </cell>
          <cell r="B219" t="str">
            <v>Worrall</v>
          </cell>
          <cell r="L219" t="str">
            <v>Nott'ham Forest</v>
          </cell>
        </row>
        <row r="220">
          <cell r="A220" t="str">
            <v>Daniel Iversen</v>
          </cell>
          <cell r="B220" t="str">
            <v>Iversen</v>
          </cell>
          <cell r="L220" t="str">
            <v>Leicester City</v>
          </cell>
        </row>
        <row r="221">
          <cell r="A221" t="str">
            <v>Stuart Armstrong</v>
          </cell>
          <cell r="B221" t="str">
            <v>S.Armstrong</v>
          </cell>
          <cell r="L221" t="str">
            <v>Southampton</v>
          </cell>
        </row>
        <row r="222">
          <cell r="A222" t="str">
            <v>Curtis Jones</v>
          </cell>
          <cell r="B222" t="str">
            <v>Jones</v>
          </cell>
          <cell r="C222" t="str">
            <v>C Jones</v>
          </cell>
          <cell r="L222" t="str">
            <v>Liverpool</v>
          </cell>
        </row>
        <row r="223">
          <cell r="A223" t="str">
            <v>Dean Henderson</v>
          </cell>
          <cell r="B223" t="str">
            <v>Henderson</v>
          </cell>
          <cell r="C223" t="str">
            <v>D Henderson</v>
          </cell>
          <cell r="L223" t="str">
            <v>Nott'ham Forest</v>
          </cell>
        </row>
        <row r="224">
          <cell r="A224" t="str">
            <v>Christian Nørgaard</v>
          </cell>
          <cell r="B224" t="str">
            <v>Nørgaard</v>
          </cell>
          <cell r="C224" t="str">
            <v>Norgaard</v>
          </cell>
          <cell r="L224" t="str">
            <v>Brentford</v>
          </cell>
        </row>
        <row r="225">
          <cell r="A225" t="str">
            <v>Aleksandar Mitrović</v>
          </cell>
          <cell r="B225" t="str">
            <v>Mitrović</v>
          </cell>
          <cell r="C225" t="str">
            <v>Mitrovic</v>
          </cell>
          <cell r="D225" t="str">
            <v>Aleksandar Mitrovic</v>
          </cell>
          <cell r="L225" t="str">
            <v>Fulham</v>
          </cell>
        </row>
        <row r="226">
          <cell r="A226" t="str">
            <v>Angelo Ogbonna</v>
          </cell>
          <cell r="B226" t="str">
            <v>Ogbonna</v>
          </cell>
          <cell r="L226" t="str">
            <v>West Ham</v>
          </cell>
        </row>
        <row r="227">
          <cell r="A227" t="str">
            <v>Adam Smith</v>
          </cell>
          <cell r="B227" t="str">
            <v>Smith</v>
          </cell>
          <cell r="C227" t="str">
            <v>A Smith</v>
          </cell>
          <cell r="L227" t="str">
            <v>Bournemouth</v>
          </cell>
        </row>
        <row r="228">
          <cell r="A228" t="str">
            <v>Allan Saint-Maximin</v>
          </cell>
          <cell r="B228" t="str">
            <v>Saint-Maximin</v>
          </cell>
          <cell r="L228" t="str">
            <v>Newcastle Utd</v>
          </cell>
        </row>
        <row r="229">
          <cell r="A229" t="str">
            <v>Jefferson Lerma Solís</v>
          </cell>
          <cell r="B229" t="str">
            <v>Lerma</v>
          </cell>
          <cell r="C229" t="str">
            <v>Jefferson Lerma</v>
          </cell>
          <cell r="L229" t="str">
            <v>Bournemouth</v>
          </cell>
        </row>
        <row r="230">
          <cell r="A230" t="str">
            <v>Dominic Calvert-Lewin</v>
          </cell>
          <cell r="B230" t="str">
            <v>Calvert-Lewin</v>
          </cell>
          <cell r="L230" t="str">
            <v>Everton</v>
          </cell>
        </row>
        <row r="231">
          <cell r="A231" t="str">
            <v>Bobby De Cordova-Reid</v>
          </cell>
          <cell r="B231" t="str">
            <v>De Cordova-Reid</v>
          </cell>
          <cell r="C231" t="str">
            <v>Reid</v>
          </cell>
          <cell r="D231" t="str">
            <v>Bobby Reid</v>
          </cell>
          <cell r="L231" t="str">
            <v>Fulham</v>
          </cell>
        </row>
        <row r="232">
          <cell r="A232" t="str">
            <v>Neco Williams</v>
          </cell>
          <cell r="B232" t="str">
            <v>N.Williams</v>
          </cell>
          <cell r="L232" t="str">
            <v>Nott'ham Forest</v>
          </cell>
        </row>
        <row r="233">
          <cell r="A233" t="str">
            <v>Kieran Tierney</v>
          </cell>
          <cell r="B233" t="str">
            <v>Tierney</v>
          </cell>
          <cell r="L233" t="str">
            <v>Arsenal</v>
          </cell>
        </row>
        <row r="234">
          <cell r="A234" t="str">
            <v>Aaron Hickey</v>
          </cell>
          <cell r="B234" t="str">
            <v>Hickey</v>
          </cell>
          <cell r="L234" t="str">
            <v>Brentford</v>
          </cell>
        </row>
        <row r="235">
          <cell r="A235" t="str">
            <v>Danny Ward</v>
          </cell>
          <cell r="B235" t="str">
            <v>Ward</v>
          </cell>
          <cell r="C235" t="str">
            <v>D Ward</v>
          </cell>
          <cell r="L235" t="str">
            <v>Leicester City</v>
          </cell>
        </row>
        <row r="236">
          <cell r="A236" t="str">
            <v>Thomas Partey</v>
          </cell>
          <cell r="B236" t="str">
            <v>Partey</v>
          </cell>
          <cell r="L236" t="str">
            <v>Arsenal</v>
          </cell>
        </row>
        <row r="237">
          <cell r="A237" t="str">
            <v>Deniz Undav</v>
          </cell>
          <cell r="B237" t="str">
            <v>Undav</v>
          </cell>
          <cell r="L237" t="str">
            <v>Brighton</v>
          </cell>
        </row>
        <row r="238">
          <cell r="A238" t="str">
            <v>Rodrigo Moreno</v>
          </cell>
          <cell r="B238" t="str">
            <v>Rodrigo</v>
          </cell>
          <cell r="L238" t="str">
            <v>Leeds</v>
          </cell>
        </row>
        <row r="239">
          <cell r="A239" t="str">
            <v>Moisés Caicedo Corozo</v>
          </cell>
          <cell r="B239" t="str">
            <v>Caicedo</v>
          </cell>
          <cell r="C239" t="str">
            <v>Moises Caicedo</v>
          </cell>
          <cell r="D239" t="str">
            <v>Moisés Caicedo</v>
          </cell>
          <cell r="L239" t="str">
            <v>Brighton</v>
          </cell>
        </row>
        <row r="240">
          <cell r="A240" t="str">
            <v>Sam Surridge</v>
          </cell>
          <cell r="B240" t="str">
            <v>Surridge</v>
          </cell>
          <cell r="L240" t="str">
            <v>Nott'ham Forest</v>
          </cell>
        </row>
        <row r="241">
          <cell r="A241" t="str">
            <v>Robin Olsen</v>
          </cell>
          <cell r="B241" t="str">
            <v>Olsen</v>
          </cell>
          <cell r="L241" t="str">
            <v>Aston Villa</v>
          </cell>
        </row>
        <row r="242">
          <cell r="A242" t="str">
            <v>Issa Diop</v>
          </cell>
          <cell r="B242" t="str">
            <v>Diop</v>
          </cell>
          <cell r="L242" t="str">
            <v>Fulham</v>
          </cell>
        </row>
        <row r="243">
          <cell r="A243" t="str">
            <v>Amadou Onana</v>
          </cell>
          <cell r="B243" t="str">
            <v>Onana</v>
          </cell>
          <cell r="L243" t="str">
            <v>Everton</v>
          </cell>
        </row>
        <row r="244">
          <cell r="A244" t="str">
            <v>Chris Wood</v>
          </cell>
          <cell r="B244" t="str">
            <v>Wood</v>
          </cell>
          <cell r="L244" t="str">
            <v>Nott'ham Forest</v>
          </cell>
        </row>
        <row r="245">
          <cell r="A245" t="str">
            <v>Kiernan Dewsbury-Hall</v>
          </cell>
          <cell r="B245" t="str">
            <v>Dewsbury-Hall</v>
          </cell>
          <cell r="L245" t="str">
            <v>Leicester City</v>
          </cell>
        </row>
        <row r="246">
          <cell r="A246" t="str">
            <v>Craig Dawson</v>
          </cell>
          <cell r="B246" t="str">
            <v>Dawson</v>
          </cell>
          <cell r="L246" t="str">
            <v>Wolves</v>
          </cell>
        </row>
        <row r="247">
          <cell r="A247" t="str">
            <v>Wesley Fofana</v>
          </cell>
          <cell r="B247" t="str">
            <v>W.Fofana</v>
          </cell>
          <cell r="L247" t="str">
            <v>Chelsea</v>
          </cell>
        </row>
        <row r="248">
          <cell r="A248" t="str">
            <v>Gavin Bazunu</v>
          </cell>
          <cell r="B248" t="str">
            <v>Bazunu</v>
          </cell>
          <cell r="L248" t="str">
            <v>Southampton</v>
          </cell>
        </row>
        <row r="249">
          <cell r="A249" t="str">
            <v>Ainsley Maitland-Niles</v>
          </cell>
          <cell r="B249" t="str">
            <v>Maitland-Niles</v>
          </cell>
          <cell r="L249" t="str">
            <v>Southampton</v>
          </cell>
        </row>
        <row r="250">
          <cell r="A250" t="str">
            <v>César Azpilicueta</v>
          </cell>
          <cell r="B250" t="str">
            <v>Azpilicueta</v>
          </cell>
          <cell r="C250" t="str">
            <v>Cesar Azpilicueta</v>
          </cell>
          <cell r="L250" t="str">
            <v>Chelsea</v>
          </cell>
        </row>
        <row r="251">
          <cell r="A251" t="str">
            <v>Tariq Lamptey</v>
          </cell>
          <cell r="B251" t="str">
            <v>Lamptey</v>
          </cell>
          <cell r="L251" t="str">
            <v>Brighton</v>
          </cell>
        </row>
        <row r="252">
          <cell r="A252" t="str">
            <v>Ayoze Pérez</v>
          </cell>
          <cell r="B252" t="str">
            <v>Pérez</v>
          </cell>
          <cell r="C252" t="str">
            <v>Perez</v>
          </cell>
          <cell r="L252" t="str">
            <v>Leicester City</v>
          </cell>
        </row>
        <row r="253">
          <cell r="A253" t="str">
            <v>Jack Harrison</v>
          </cell>
          <cell r="B253" t="str">
            <v>Harrison</v>
          </cell>
          <cell r="L253" t="str">
            <v>Leeds</v>
          </cell>
        </row>
        <row r="254">
          <cell r="A254" t="str">
            <v>Joe Gelhardt</v>
          </cell>
          <cell r="B254" t="str">
            <v>Gelhardt</v>
          </cell>
          <cell r="L254" t="str">
            <v>Leeds</v>
          </cell>
        </row>
        <row r="255">
          <cell r="A255" t="str">
            <v>Rico Lewis</v>
          </cell>
          <cell r="B255" t="str">
            <v>Lewis</v>
          </cell>
          <cell r="C255" t="str">
            <v>R Lewis</v>
          </cell>
          <cell r="L255" t="str">
            <v>Manchester City</v>
          </cell>
        </row>
        <row r="256">
          <cell r="A256" t="str">
            <v>Ben Godfrey</v>
          </cell>
          <cell r="B256" t="str">
            <v>Godfrey</v>
          </cell>
          <cell r="L256" t="str">
            <v>Everton</v>
          </cell>
        </row>
        <row r="257">
          <cell r="A257" t="str">
            <v>Mohamed Elyounoussi</v>
          </cell>
          <cell r="B257" t="str">
            <v>Elyounoussi</v>
          </cell>
          <cell r="L257" t="str">
            <v>Southampton</v>
          </cell>
        </row>
        <row r="258">
          <cell r="A258" t="str">
            <v>James Justin</v>
          </cell>
          <cell r="B258" t="str">
            <v>Justin</v>
          </cell>
          <cell r="L258" t="str">
            <v>Leicester City</v>
          </cell>
        </row>
        <row r="259">
          <cell r="A259" t="str">
            <v>Keylor Navas</v>
          </cell>
          <cell r="B259" t="str">
            <v>Navas</v>
          </cell>
          <cell r="L259" t="str">
            <v>Nott'ham Forest</v>
          </cell>
        </row>
        <row r="260">
          <cell r="A260" t="str">
            <v>Mikkel Damsgaard</v>
          </cell>
          <cell r="B260" t="str">
            <v>Damsgaard</v>
          </cell>
          <cell r="L260" t="str">
            <v>Brentford</v>
          </cell>
        </row>
        <row r="261">
          <cell r="A261" t="str">
            <v>Takehiro Tomiyasu</v>
          </cell>
          <cell r="B261" t="str">
            <v>Tomiyasu</v>
          </cell>
          <cell r="L261" t="str">
            <v>Arsenal</v>
          </cell>
        </row>
        <row r="262">
          <cell r="A262" t="str">
            <v>Fabio Henrique Tavares</v>
          </cell>
          <cell r="B262" t="str">
            <v>Fabinho</v>
          </cell>
          <cell r="L262" t="str">
            <v>Liverpool</v>
          </cell>
        </row>
        <row r="263">
          <cell r="A263" t="str">
            <v>Emerson Palmieri dos Santos</v>
          </cell>
          <cell r="B263" t="str">
            <v>Emerson</v>
          </cell>
          <cell r="C263" t="str">
            <v>Emerson P</v>
          </cell>
          <cell r="L263" t="str">
            <v>West Ham</v>
          </cell>
        </row>
        <row r="264">
          <cell r="A264" t="str">
            <v>Mads Roerslev Rasmussen</v>
          </cell>
          <cell r="B264" t="str">
            <v>Roerslev</v>
          </cell>
          <cell r="C264" t="str">
            <v>Mads Roerslev</v>
          </cell>
          <cell r="L264" t="str">
            <v>Brentford</v>
          </cell>
        </row>
        <row r="265">
          <cell r="A265" t="str">
            <v>Wilfried Zaha</v>
          </cell>
          <cell r="B265" t="str">
            <v>Zaha</v>
          </cell>
          <cell r="L265" t="str">
            <v>Crystal Palace</v>
          </cell>
        </row>
        <row r="266">
          <cell r="A266" t="str">
            <v>Joe Rothwell</v>
          </cell>
          <cell r="B266" t="str">
            <v>Rothwell</v>
          </cell>
          <cell r="L266" t="str">
            <v>Bournemouth</v>
          </cell>
        </row>
        <row r="267">
          <cell r="A267" t="str">
            <v>Che Adams</v>
          </cell>
          <cell r="B267" t="str">
            <v>Adams</v>
          </cell>
          <cell r="C267" t="str">
            <v>C Adams</v>
          </cell>
          <cell r="L267" t="str">
            <v>Southampton</v>
          </cell>
        </row>
        <row r="268">
          <cell r="A268" t="str">
            <v>Hugo Bueno López</v>
          </cell>
          <cell r="B268" t="str">
            <v>Bueno</v>
          </cell>
          <cell r="C268" t="str">
            <v>Hugo Bueno</v>
          </cell>
          <cell r="L268" t="str">
            <v>Wolves</v>
          </cell>
        </row>
        <row r="269">
          <cell r="A269" t="str">
            <v>Adam Armstrong</v>
          </cell>
          <cell r="B269" t="str">
            <v>A.Armstrong</v>
          </cell>
          <cell r="L269" t="str">
            <v>Southampton</v>
          </cell>
        </row>
        <row r="270">
          <cell r="A270" t="str">
            <v>Lucas Digne</v>
          </cell>
          <cell r="B270" t="str">
            <v>Digne</v>
          </cell>
          <cell r="L270" t="str">
            <v>Aston Villa</v>
          </cell>
        </row>
        <row r="271">
          <cell r="A271" t="str">
            <v>James Tomkins</v>
          </cell>
          <cell r="B271" t="str">
            <v>Tomkins</v>
          </cell>
          <cell r="L271" t="str">
            <v>Crystal Palace</v>
          </cell>
        </row>
        <row r="272">
          <cell r="A272" t="str">
            <v>Marek Rodák</v>
          </cell>
          <cell r="B272" t="str">
            <v>Rodák</v>
          </cell>
          <cell r="C272" t="str">
            <v>Rodak</v>
          </cell>
          <cell r="L272" t="str">
            <v>Fulham</v>
          </cell>
        </row>
        <row r="273">
          <cell r="A273" t="str">
            <v>Crysencio Summerville</v>
          </cell>
          <cell r="B273" t="str">
            <v>Summerville</v>
          </cell>
          <cell r="L273" t="str">
            <v>Leeds</v>
          </cell>
        </row>
        <row r="274">
          <cell r="A274" t="str">
            <v>Nathaniel Clyne</v>
          </cell>
          <cell r="B274" t="str">
            <v>Clyne</v>
          </cell>
          <cell r="L274" t="str">
            <v>Crystal Palace</v>
          </cell>
        </row>
        <row r="275">
          <cell r="A275" t="str">
            <v>Matty Cash</v>
          </cell>
          <cell r="B275" t="str">
            <v>Cash</v>
          </cell>
          <cell r="L275" t="str">
            <v>Aston Villa</v>
          </cell>
        </row>
        <row r="276">
          <cell r="A276" t="str">
            <v>Mason Mount</v>
          </cell>
          <cell r="B276" t="str">
            <v>Mount</v>
          </cell>
          <cell r="L276" t="str">
            <v>Chelsea</v>
          </cell>
        </row>
        <row r="277">
          <cell r="A277" t="str">
            <v>Nathan Collins</v>
          </cell>
          <cell r="B277" t="str">
            <v>Collins</v>
          </cell>
          <cell r="L277" t="str">
            <v>Wolves</v>
          </cell>
        </row>
        <row r="278">
          <cell r="A278" t="str">
            <v>Salomón Rondón</v>
          </cell>
          <cell r="B278" t="str">
            <v>Rondón</v>
          </cell>
          <cell r="C278" t="str">
            <v>Rondon</v>
          </cell>
          <cell r="L278" t="str">
            <v>Everton</v>
          </cell>
        </row>
        <row r="279">
          <cell r="A279" t="str">
            <v>Orel Mangala</v>
          </cell>
          <cell r="B279" t="str">
            <v>Mangala</v>
          </cell>
          <cell r="L279" t="str">
            <v>Nott'ham Forest</v>
          </cell>
        </row>
        <row r="280">
          <cell r="A280" t="str">
            <v>Rayan Aït-Nouri</v>
          </cell>
          <cell r="B280" t="str">
            <v>Aït-Nouri</v>
          </cell>
          <cell r="C280" t="str">
            <v>Rayan Ait-Nouri</v>
          </cell>
          <cell r="D280" t="str">
            <v>Rayan Aït Nouri</v>
          </cell>
          <cell r="L280" t="str">
            <v>Wolves</v>
          </cell>
        </row>
        <row r="281">
          <cell r="A281" t="str">
            <v>Kyle Walker-Peters</v>
          </cell>
          <cell r="B281" t="str">
            <v>Walker-Peters</v>
          </cell>
          <cell r="L281" t="str">
            <v>Southampton</v>
          </cell>
        </row>
        <row r="282">
          <cell r="A282" t="str">
            <v>Diego Carlos Santos Silva</v>
          </cell>
          <cell r="B282" t="str">
            <v>Diego Carlos</v>
          </cell>
          <cell r="C282" t="str">
            <v>Carlos</v>
          </cell>
          <cell r="L282" t="str">
            <v>Aston Villa</v>
          </cell>
        </row>
        <row r="283">
          <cell r="A283" t="str">
            <v>Ben Johnson</v>
          </cell>
          <cell r="B283" t="str">
            <v>Johnson</v>
          </cell>
          <cell r="L283" t="str">
            <v>West Ham</v>
          </cell>
        </row>
        <row r="284">
          <cell r="A284" t="str">
            <v>Armando Broja</v>
          </cell>
          <cell r="B284" t="str">
            <v>Broja</v>
          </cell>
          <cell r="L284" t="str">
            <v>Chelsea</v>
          </cell>
        </row>
        <row r="285">
          <cell r="A285" t="str">
            <v>Adam Lallana</v>
          </cell>
          <cell r="B285" t="str">
            <v>Lallana</v>
          </cell>
          <cell r="L285" t="str">
            <v>Brighton</v>
          </cell>
        </row>
        <row r="286">
          <cell r="A286" t="str">
            <v>Edouard Mendy</v>
          </cell>
          <cell r="B286" t="str">
            <v>Mendy</v>
          </cell>
          <cell r="C286" t="str">
            <v>E Mendy</v>
          </cell>
          <cell r="L286" t="str">
            <v>Chelsea</v>
          </cell>
        </row>
        <row r="287">
          <cell r="A287" t="str">
            <v>Jonathan Castro Otto</v>
          </cell>
          <cell r="B287" t="str">
            <v>Jonny</v>
          </cell>
          <cell r="C287" t="str">
            <v>Jonny Castro</v>
          </cell>
          <cell r="L287" t="str">
            <v>Wolves</v>
          </cell>
        </row>
        <row r="288">
          <cell r="A288" t="str">
            <v>Remo Freuler</v>
          </cell>
          <cell r="B288" t="str">
            <v>Freuler</v>
          </cell>
          <cell r="L288" t="str">
            <v>Nott'ham Forest</v>
          </cell>
        </row>
        <row r="289">
          <cell r="A289" t="str">
            <v>Pablo Fornals Malla</v>
          </cell>
          <cell r="B289" t="str">
            <v>Fornals</v>
          </cell>
          <cell r="C289" t="str">
            <v>Pablo Fornals</v>
          </cell>
          <cell r="L289" t="str">
            <v>West Ham</v>
          </cell>
        </row>
        <row r="290">
          <cell r="A290" t="str">
            <v>Marc Albrighton</v>
          </cell>
          <cell r="B290" t="str">
            <v>Albrighton</v>
          </cell>
          <cell r="L290" t="str">
            <v>Leicester City</v>
          </cell>
        </row>
        <row r="291">
          <cell r="A291" t="str">
            <v>Ryan Sessegnon</v>
          </cell>
          <cell r="B291" t="str">
            <v>R.Sessegnon</v>
          </cell>
          <cell r="C291" t="str">
            <v>Sessegnon</v>
          </cell>
          <cell r="L291" t="str">
            <v>Tottenham</v>
          </cell>
        </row>
        <row r="292">
          <cell r="A292" t="str">
            <v>Luis Sinisterra Lucumí</v>
          </cell>
          <cell r="B292" t="str">
            <v>Sinisterra</v>
          </cell>
          <cell r="C292" t="str">
            <v>Luis Sinisterra</v>
          </cell>
          <cell r="L292" t="str">
            <v>Leeds</v>
          </cell>
        </row>
        <row r="293">
          <cell r="A293" t="str">
            <v>Kristoffer Ajer</v>
          </cell>
          <cell r="B293" t="str">
            <v>Ajer</v>
          </cell>
          <cell r="L293" t="str">
            <v>Brentford</v>
          </cell>
        </row>
        <row r="294">
          <cell r="A294" t="str">
            <v>Fábio Freitas Gouveia Carvalho</v>
          </cell>
          <cell r="B294" t="str">
            <v>Carvalho</v>
          </cell>
          <cell r="C294" t="str">
            <v>Fabio Carvalho</v>
          </cell>
          <cell r="L294" t="str">
            <v>Liverpool</v>
          </cell>
        </row>
        <row r="295">
          <cell r="A295" t="str">
            <v>Mohamed Elneny</v>
          </cell>
          <cell r="B295" t="str">
            <v>Elneny</v>
          </cell>
          <cell r="L295" t="str">
            <v>Arsenal</v>
          </cell>
        </row>
        <row r="296">
          <cell r="A296" t="str">
            <v>Tom Cairney</v>
          </cell>
          <cell r="B296" t="str">
            <v>Cairney</v>
          </cell>
          <cell r="L296" t="str">
            <v>Fulham</v>
          </cell>
        </row>
        <row r="297">
          <cell r="A297" t="str">
            <v>Enock Mwepu</v>
          </cell>
          <cell r="B297" t="str">
            <v>Mwepu</v>
          </cell>
          <cell r="L297" t="str">
            <v>Brighton</v>
          </cell>
        </row>
        <row r="298">
          <cell r="A298" t="str">
            <v>Joseph Whitworth</v>
          </cell>
          <cell r="B298" t="str">
            <v>Whitworth</v>
          </cell>
          <cell r="L298" t="str">
            <v>Crystal Palace</v>
          </cell>
        </row>
        <row r="299">
          <cell r="A299" t="str">
            <v>Cristian Romero</v>
          </cell>
          <cell r="B299" t="str">
            <v>Romero</v>
          </cell>
          <cell r="L299" t="str">
            <v>Tottenham</v>
          </cell>
        </row>
        <row r="300">
          <cell r="A300" t="str">
            <v>Kieffer Moore</v>
          </cell>
          <cell r="B300" t="str">
            <v>Moore</v>
          </cell>
          <cell r="L300" t="str">
            <v>Bournemouth</v>
          </cell>
        </row>
        <row r="301">
          <cell r="A301" t="str">
            <v>Pedro Lomba Neto</v>
          </cell>
          <cell r="B301" t="str">
            <v>Neto</v>
          </cell>
          <cell r="C301" t="str">
            <v>P Neto</v>
          </cell>
          <cell r="L301" t="str">
            <v>Wolves</v>
          </cell>
        </row>
        <row r="302">
          <cell r="A302" t="str">
            <v>Calum Chambers</v>
          </cell>
          <cell r="B302" t="str">
            <v>Chambers</v>
          </cell>
          <cell r="C302" t="str">
            <v>C Chambers</v>
          </cell>
          <cell r="L302" t="str">
            <v>Aston Villa</v>
          </cell>
        </row>
        <row r="303">
          <cell r="A303" t="str">
            <v>Jaidon Anthony</v>
          </cell>
          <cell r="B303" t="str">
            <v>Anthony</v>
          </cell>
          <cell r="L303" t="str">
            <v>Bournemouth</v>
          </cell>
        </row>
        <row r="304">
          <cell r="A304" t="str">
            <v>Jan Bednarek</v>
          </cell>
          <cell r="B304" t="str">
            <v>Bednarek</v>
          </cell>
          <cell r="L304" t="str">
            <v>Southampton</v>
          </cell>
        </row>
        <row r="305">
          <cell r="A305" t="str">
            <v>Rodrigo Bentancur</v>
          </cell>
          <cell r="B305" t="str">
            <v>Bentancur</v>
          </cell>
          <cell r="L305" t="str">
            <v>Tottenham</v>
          </cell>
        </row>
        <row r="306">
          <cell r="A306" t="str">
            <v>Morgan Gibbs-White</v>
          </cell>
          <cell r="B306" t="str">
            <v>Gibbs-White</v>
          </cell>
          <cell r="L306" t="str">
            <v>Nott'ham Forest</v>
          </cell>
        </row>
        <row r="307">
          <cell r="A307" t="str">
            <v>Carney Chukwuemeka</v>
          </cell>
          <cell r="B307" t="str">
            <v>Chukwuemeka</v>
          </cell>
          <cell r="L307" t="str">
            <v>Chelsea</v>
          </cell>
        </row>
        <row r="308">
          <cell r="A308" t="str">
            <v>Davinson Sánchez</v>
          </cell>
          <cell r="B308" t="str">
            <v>Sánchez</v>
          </cell>
          <cell r="C308" t="str">
            <v>D Sanchez</v>
          </cell>
          <cell r="D308" t="str">
            <v>Davinson Sanchez</v>
          </cell>
          <cell r="L308" t="str">
            <v>Tottenham</v>
          </cell>
        </row>
        <row r="309">
          <cell r="A309" t="str">
            <v>Patrick Bamford</v>
          </cell>
          <cell r="B309" t="str">
            <v>Bamford</v>
          </cell>
          <cell r="L309" t="str">
            <v>Leeds</v>
          </cell>
        </row>
        <row r="310">
          <cell r="A310" t="str">
            <v>Cristiano Ronaldo dos Santos Aveiro</v>
          </cell>
          <cell r="B310" t="str">
            <v>Ronaldo</v>
          </cell>
          <cell r="C310" t="str">
            <v>Cristiano Ronaldo</v>
          </cell>
          <cell r="L310" t="str">
            <v>Manchester Utd</v>
          </cell>
        </row>
        <row r="311">
          <cell r="A311" t="str">
            <v>Neeskens Kebano</v>
          </cell>
          <cell r="B311" t="str">
            <v>Kebano</v>
          </cell>
          <cell r="L311" t="str">
            <v>Fulham</v>
          </cell>
        </row>
        <row r="312">
          <cell r="A312" t="str">
            <v>Gianluca Scamacca</v>
          </cell>
          <cell r="B312" t="str">
            <v>Scamacca</v>
          </cell>
          <cell r="L312" t="str">
            <v>West Ham</v>
          </cell>
        </row>
        <row r="313">
          <cell r="A313" t="str">
            <v>Oliver Skipp</v>
          </cell>
          <cell r="B313" t="str">
            <v>Skipp</v>
          </cell>
          <cell r="L313" t="str">
            <v>Tottenham</v>
          </cell>
        </row>
        <row r="314">
          <cell r="A314" t="str">
            <v>Alejandro Garnacho</v>
          </cell>
          <cell r="B314" t="str">
            <v>Garnacho</v>
          </cell>
          <cell r="L314" t="str">
            <v>Manchester Utd</v>
          </cell>
        </row>
        <row r="315">
          <cell r="A315" t="str">
            <v>João Palhinha Gonçalves</v>
          </cell>
          <cell r="B315" t="str">
            <v>Palhinha</v>
          </cell>
          <cell r="C315" t="str">
            <v>Joao Palhinha</v>
          </cell>
          <cell r="D315" t="str">
            <v>João Palhinha</v>
          </cell>
          <cell r="L315" t="str">
            <v>Fulham</v>
          </cell>
        </row>
        <row r="316">
          <cell r="A316" t="str">
            <v>Jean-Philippe Mateta</v>
          </cell>
          <cell r="B316" t="str">
            <v>Mateta</v>
          </cell>
          <cell r="L316" t="str">
            <v>Crystal Palace</v>
          </cell>
        </row>
        <row r="317">
          <cell r="A317" t="str">
            <v>Wilfred Ndidi</v>
          </cell>
          <cell r="B317" t="str">
            <v>Ndidi</v>
          </cell>
          <cell r="L317" t="str">
            <v>Leicester City</v>
          </cell>
        </row>
        <row r="318">
          <cell r="A318" t="str">
            <v>Frederico Rodrigues de Paula Santos</v>
          </cell>
          <cell r="B318" t="str">
            <v>Fred</v>
          </cell>
          <cell r="L318" t="str">
            <v>Manchester Utd</v>
          </cell>
        </row>
        <row r="319">
          <cell r="A319" t="str">
            <v>Pierre-Emerick Aubameyang</v>
          </cell>
          <cell r="B319" t="str">
            <v>Aubameyang</v>
          </cell>
          <cell r="L319" t="str">
            <v>Chelsea</v>
          </cell>
        </row>
        <row r="320">
          <cell r="A320" t="str">
            <v>Roméo Lavia</v>
          </cell>
          <cell r="B320" t="str">
            <v>Lavia</v>
          </cell>
          <cell r="C320" t="str">
            <v>Romeo Lavia</v>
          </cell>
          <cell r="L320" t="str">
            <v>Southampton</v>
          </cell>
        </row>
        <row r="321">
          <cell r="A321" t="str">
            <v>Anthony Elanga</v>
          </cell>
          <cell r="B321" t="str">
            <v>Elanga</v>
          </cell>
          <cell r="L321" t="str">
            <v>Manchester Utd</v>
          </cell>
        </row>
        <row r="322">
          <cell r="A322" t="str">
            <v>Jordan Zemura</v>
          </cell>
          <cell r="B322" t="str">
            <v>Zemura</v>
          </cell>
          <cell r="L322" t="str">
            <v>Bournemouth</v>
          </cell>
        </row>
        <row r="323">
          <cell r="A323" t="str">
            <v>Luke Thomas</v>
          </cell>
          <cell r="B323" t="str">
            <v>Thomas</v>
          </cell>
          <cell r="L323" t="str">
            <v>Leicester City</v>
          </cell>
        </row>
        <row r="324">
          <cell r="A324" t="str">
            <v>Daniel James</v>
          </cell>
          <cell r="B324" t="str">
            <v>D James</v>
          </cell>
          <cell r="L324" t="str">
            <v>Fulham</v>
          </cell>
        </row>
        <row r="325">
          <cell r="A325" t="str">
            <v>Mason Holgate</v>
          </cell>
          <cell r="B325" t="str">
            <v>Holgate</v>
          </cell>
          <cell r="L325" t="str">
            <v>Everton</v>
          </cell>
        </row>
        <row r="326">
          <cell r="A326" t="str">
            <v>Richarlison de Andrade</v>
          </cell>
          <cell r="B326" t="str">
            <v>Richarlison</v>
          </cell>
          <cell r="L326" t="str">
            <v>Tottenham</v>
          </cell>
        </row>
        <row r="327">
          <cell r="A327" t="str">
            <v>Alphonse Areola</v>
          </cell>
          <cell r="B327" t="str">
            <v>Areola</v>
          </cell>
          <cell r="L327" t="str">
            <v>West Ham</v>
          </cell>
        </row>
        <row r="328">
          <cell r="A328" t="str">
            <v>Keane Lewis-Potter</v>
          </cell>
          <cell r="B328" t="str">
            <v>Lewis-Potter</v>
          </cell>
          <cell r="L328" t="str">
            <v>Brentford</v>
          </cell>
        </row>
        <row r="329">
          <cell r="A329" t="str">
            <v>Raúl Jiménez</v>
          </cell>
          <cell r="B329" t="str">
            <v>Jiménez</v>
          </cell>
          <cell r="C329" t="str">
            <v>Jimenez</v>
          </cell>
          <cell r="D329" t="str">
            <v>Raul Jimenez</v>
          </cell>
          <cell r="L329" t="str">
            <v>Wolves</v>
          </cell>
        </row>
        <row r="330">
          <cell r="A330" t="str">
            <v>Harvey Elliott</v>
          </cell>
          <cell r="B330" t="str">
            <v>Elliott</v>
          </cell>
          <cell r="L330" t="str">
            <v>Liverpool</v>
          </cell>
        </row>
        <row r="331">
          <cell r="A331" t="str">
            <v>Luke Ayling</v>
          </cell>
          <cell r="B331" t="str">
            <v>Ayling</v>
          </cell>
          <cell r="L331" t="str">
            <v>Leeds</v>
          </cell>
        </row>
        <row r="332">
          <cell r="A332" t="str">
            <v>Kevin Mbabu</v>
          </cell>
          <cell r="B332" t="str">
            <v>Mbabu</v>
          </cell>
          <cell r="L332" t="str">
            <v>Fulham</v>
          </cell>
        </row>
        <row r="333">
          <cell r="A333" t="str">
            <v>Hakim Ziyech</v>
          </cell>
          <cell r="B333" t="str">
            <v>Ziyech</v>
          </cell>
          <cell r="L333" t="str">
            <v>Chelsea</v>
          </cell>
        </row>
        <row r="334">
          <cell r="A334" t="str">
            <v>James Milner</v>
          </cell>
          <cell r="B334" t="str">
            <v>Milner</v>
          </cell>
          <cell r="L334" t="str">
            <v>Liverpool</v>
          </cell>
        </row>
        <row r="335">
          <cell r="A335" t="str">
            <v>Joe Ayodele-Aribo</v>
          </cell>
          <cell r="B335" t="str">
            <v>Aribo</v>
          </cell>
          <cell r="C335" t="str">
            <v>Joe Aribo</v>
          </cell>
          <cell r="L335" t="str">
            <v>Southampton</v>
          </cell>
        </row>
        <row r="336">
          <cell r="A336" t="str">
            <v>Gonçalo Manuel Ganchinho Guedes</v>
          </cell>
          <cell r="B336" t="str">
            <v>Guedes</v>
          </cell>
          <cell r="C336" t="str">
            <v>Gonçalo Guedes</v>
          </cell>
          <cell r="L336" t="str">
            <v>Wolves</v>
          </cell>
        </row>
        <row r="337">
          <cell r="A337" t="str">
            <v>Wilfried Gnonto</v>
          </cell>
          <cell r="B337" t="str">
            <v>Gnonto</v>
          </cell>
          <cell r="C337" t="str">
            <v>Degnand Gnonto</v>
          </cell>
          <cell r="L337" t="str">
            <v>Leeds</v>
          </cell>
        </row>
        <row r="338">
          <cell r="A338" t="str">
            <v>Jorge Luiz Frello Filho</v>
          </cell>
          <cell r="B338" t="str">
            <v>Jorginho</v>
          </cell>
          <cell r="L338" t="str">
            <v>Arsenal</v>
          </cell>
        </row>
        <row r="339">
          <cell r="A339" t="str">
            <v>Mark Travers</v>
          </cell>
          <cell r="B339" t="str">
            <v>Travers</v>
          </cell>
          <cell r="L339" t="str">
            <v>Bournemouth</v>
          </cell>
        </row>
        <row r="340">
          <cell r="A340" t="str">
            <v>Maxwel Cornet</v>
          </cell>
          <cell r="B340" t="str">
            <v>Cornet</v>
          </cell>
          <cell r="L340" t="str">
            <v>West Ham</v>
          </cell>
        </row>
        <row r="341">
          <cell r="A341" t="str">
            <v>Pascal Struijk</v>
          </cell>
          <cell r="B341" t="str">
            <v>Struijk</v>
          </cell>
          <cell r="L341" t="str">
            <v>Leeds</v>
          </cell>
        </row>
        <row r="342">
          <cell r="A342" t="str">
            <v>Bryan Gil Salvatierra</v>
          </cell>
          <cell r="B342" t="str">
            <v>Bryan</v>
          </cell>
          <cell r="L342" t="str">
            <v>Tottenham</v>
          </cell>
        </row>
        <row r="343">
          <cell r="A343" t="str">
            <v>Jonny Evans</v>
          </cell>
          <cell r="B343" t="str">
            <v>Evans</v>
          </cell>
          <cell r="L343" t="str">
            <v>Leicester City</v>
          </cell>
        </row>
        <row r="344">
          <cell r="A344" t="str">
            <v>Japhet Tanganga</v>
          </cell>
          <cell r="B344" t="str">
            <v>Tanganga</v>
          </cell>
          <cell r="L344" t="str">
            <v>Tottenham</v>
          </cell>
        </row>
        <row r="345">
          <cell r="A345" t="str">
            <v>Philippe Coutinho Correia</v>
          </cell>
          <cell r="B345" t="str">
            <v>Coutinho</v>
          </cell>
          <cell r="C345" t="str">
            <v>Philippe Coutinho</v>
          </cell>
          <cell r="L345" t="str">
            <v>Aston Villa</v>
          </cell>
        </row>
        <row r="346">
          <cell r="A346" t="str">
            <v>Diego Llorente</v>
          </cell>
          <cell r="B346" t="str">
            <v>Llorente</v>
          </cell>
          <cell r="L346" t="str">
            <v>Leeds</v>
          </cell>
        </row>
        <row r="347">
          <cell r="A347" t="str">
            <v>Moussa Djenepo</v>
          </cell>
          <cell r="B347" t="str">
            <v>Djenepo</v>
          </cell>
          <cell r="L347" t="str">
            <v>Southampton</v>
          </cell>
        </row>
        <row r="348">
          <cell r="A348" t="str">
            <v>Sékou Mara</v>
          </cell>
          <cell r="B348" t="str">
            <v>Mara</v>
          </cell>
          <cell r="C348" t="str">
            <v>Sekou Mara</v>
          </cell>
          <cell r="L348" t="str">
            <v>Southampton</v>
          </cell>
        </row>
        <row r="349">
          <cell r="A349" t="str">
            <v>Illan Meslier</v>
          </cell>
          <cell r="B349" t="str">
            <v>Meslier</v>
          </cell>
          <cell r="L349" t="str">
            <v>Leeds</v>
          </cell>
        </row>
        <row r="350">
          <cell r="A350" t="str">
            <v>Stefan Bajcetic</v>
          </cell>
          <cell r="B350" t="str">
            <v>Bajcetic</v>
          </cell>
          <cell r="L350" t="str">
            <v>Liverpool</v>
          </cell>
        </row>
        <row r="351">
          <cell r="A351" t="str">
            <v>Flynn Downes</v>
          </cell>
          <cell r="B351" t="str">
            <v>Downes</v>
          </cell>
          <cell r="L351" t="str">
            <v>West Ham</v>
          </cell>
        </row>
        <row r="352">
          <cell r="A352" t="str">
            <v>Frank Onyeka</v>
          </cell>
          <cell r="B352" t="str">
            <v>Onyeka</v>
          </cell>
          <cell r="L352" t="str">
            <v>Brentford</v>
          </cell>
        </row>
        <row r="353">
          <cell r="A353" t="str">
            <v>Brenden Aaronson</v>
          </cell>
          <cell r="B353" t="str">
            <v>Aaronson</v>
          </cell>
          <cell r="L353" t="str">
            <v>Leeds</v>
          </cell>
        </row>
        <row r="354">
          <cell r="A354" t="str">
            <v>Nathan Patterson</v>
          </cell>
          <cell r="B354" t="str">
            <v>Patterson</v>
          </cell>
          <cell r="L354" t="str">
            <v>Everton</v>
          </cell>
        </row>
        <row r="355">
          <cell r="A355" t="str">
            <v>Dennis Praet</v>
          </cell>
          <cell r="B355" t="str">
            <v>Praet</v>
          </cell>
          <cell r="L355" t="str">
            <v>Leicester City</v>
          </cell>
        </row>
        <row r="356">
          <cell r="A356" t="str">
            <v>Donny van de Beek</v>
          </cell>
          <cell r="B356" t="str">
            <v>Van de Beek</v>
          </cell>
          <cell r="L356" t="str">
            <v>Manchester Utd</v>
          </cell>
        </row>
        <row r="357">
          <cell r="A357" t="str">
            <v>Mohammed Salisu</v>
          </cell>
          <cell r="B357" t="str">
            <v>Salisu</v>
          </cell>
          <cell r="L357" t="str">
            <v>Southampton</v>
          </cell>
        </row>
        <row r="358">
          <cell r="A358" t="str">
            <v>Manuel Lanzini</v>
          </cell>
          <cell r="B358" t="str">
            <v>Lanzini</v>
          </cell>
          <cell r="L358" t="str">
            <v>West Ham</v>
          </cell>
        </row>
        <row r="359">
          <cell r="A359" t="str">
            <v>Wayne Hennessey</v>
          </cell>
          <cell r="B359" t="str">
            <v>Hennessey</v>
          </cell>
          <cell r="L359" t="str">
            <v>Nott'ham Forest</v>
          </cell>
        </row>
        <row r="360">
          <cell r="A360" t="str">
            <v>Nampalys Mendy</v>
          </cell>
          <cell r="B360" t="str">
            <v>Mendy</v>
          </cell>
          <cell r="C360" t="str">
            <v>N Mendy</v>
          </cell>
          <cell r="D360" t="str">
            <v>Mendy</v>
          </cell>
          <cell r="L360" t="str">
            <v>Leicester City</v>
          </cell>
        </row>
        <row r="361">
          <cell r="A361" t="str">
            <v>Albert Sambi Lokonga</v>
          </cell>
          <cell r="B361" t="str">
            <v>Sambi</v>
          </cell>
          <cell r="C361" t="str">
            <v>Lokonga</v>
          </cell>
          <cell r="L361" t="str">
            <v>Crystal Palace</v>
          </cell>
        </row>
        <row r="362">
          <cell r="A362" t="str">
            <v>Shandon Baptiste</v>
          </cell>
          <cell r="B362" t="str">
            <v>Baptiste</v>
          </cell>
          <cell r="L362" t="str">
            <v>Brentford</v>
          </cell>
        </row>
        <row r="363">
          <cell r="A363" t="str">
            <v>Elliot Anderson</v>
          </cell>
          <cell r="B363" t="str">
            <v>Anderson</v>
          </cell>
          <cell r="L363" t="str">
            <v>Newcastle Utd</v>
          </cell>
        </row>
        <row r="364">
          <cell r="A364" t="str">
            <v>Scott McKenna</v>
          </cell>
          <cell r="B364" t="str">
            <v>McKenna</v>
          </cell>
          <cell r="L364" t="str">
            <v>Nott'ham Forest</v>
          </cell>
        </row>
        <row r="365">
          <cell r="A365" t="str">
            <v>Anthony Gordon</v>
          </cell>
          <cell r="B365" t="str">
            <v>Gordon</v>
          </cell>
          <cell r="L365" t="str">
            <v>Newcastle Utd</v>
          </cell>
        </row>
        <row r="366">
          <cell r="A366" t="str">
            <v>Ruben Loftus-Cheek</v>
          </cell>
          <cell r="B366" t="str">
            <v>Loftus-Cheek</v>
          </cell>
          <cell r="L366" t="str">
            <v>Chelsea</v>
          </cell>
        </row>
        <row r="367">
          <cell r="A367" t="str">
            <v>Jesse Lingard</v>
          </cell>
          <cell r="B367" t="str">
            <v>Lingard</v>
          </cell>
          <cell r="L367" t="str">
            <v>Nott'ham Forest</v>
          </cell>
        </row>
        <row r="368">
          <cell r="A368" t="str">
            <v>Boubakary Soumaré</v>
          </cell>
          <cell r="B368" t="str">
            <v>Soumaré</v>
          </cell>
          <cell r="C368" t="str">
            <v>Soumare</v>
          </cell>
          <cell r="L368" t="str">
            <v>Leicester City</v>
          </cell>
        </row>
        <row r="369">
          <cell r="A369" t="str">
            <v>Ryan Fraser</v>
          </cell>
          <cell r="B369" t="str">
            <v>Fraser</v>
          </cell>
          <cell r="L369" t="str">
            <v>Newcastle Utd</v>
          </cell>
        </row>
        <row r="370">
          <cell r="A370" t="str">
            <v>Rasmus Kristensen</v>
          </cell>
          <cell r="B370" t="str">
            <v>Kristensen</v>
          </cell>
          <cell r="C370" t="str">
            <v>Rasmus Nissen</v>
          </cell>
          <cell r="L370" t="str">
            <v>Leeds</v>
          </cell>
        </row>
        <row r="371">
          <cell r="A371" t="str">
            <v>João Filipe Iria Santos Moutinho</v>
          </cell>
          <cell r="B371" t="str">
            <v>Moutinho</v>
          </cell>
          <cell r="C371" t="str">
            <v>Joao Moutinho</v>
          </cell>
          <cell r="D371" t="str">
            <v>João Moutinho</v>
          </cell>
          <cell r="L371" t="str">
            <v>Wolves</v>
          </cell>
        </row>
        <row r="372">
          <cell r="A372" t="str">
            <v>Cheikhou Kouyaté</v>
          </cell>
          <cell r="B372" t="str">
            <v>Kouyaté</v>
          </cell>
          <cell r="C372" t="str">
            <v>Kouyate</v>
          </cell>
          <cell r="L372" t="str">
            <v>Nott'ham Forest</v>
          </cell>
        </row>
        <row r="373">
          <cell r="A373" t="str">
            <v>Adam Forshaw</v>
          </cell>
          <cell r="B373" t="str">
            <v>Forshaw</v>
          </cell>
          <cell r="L373" t="str">
            <v>Leeds</v>
          </cell>
        </row>
        <row r="374">
          <cell r="A374" t="str">
            <v>Liam Cooper</v>
          </cell>
          <cell r="B374" t="str">
            <v>Cooper</v>
          </cell>
          <cell r="L374" t="str">
            <v>Leeds</v>
          </cell>
        </row>
        <row r="375">
          <cell r="A375" t="str">
            <v>Lewis Cook</v>
          </cell>
          <cell r="B375" t="str">
            <v>Cook</v>
          </cell>
          <cell r="C375" t="str">
            <v>L Cook</v>
          </cell>
          <cell r="L375" t="str">
            <v>Bournemouth</v>
          </cell>
        </row>
        <row r="376">
          <cell r="A376" t="str">
            <v>Ryan Yates</v>
          </cell>
          <cell r="B376" t="str">
            <v>Yates</v>
          </cell>
          <cell r="L376" t="str">
            <v>Nott'ham Forest</v>
          </cell>
        </row>
        <row r="377">
          <cell r="A377" t="str">
            <v>Ryan Fredericks</v>
          </cell>
          <cell r="B377" t="str">
            <v>Fredericks</v>
          </cell>
          <cell r="L377" t="str">
            <v>Bournemouth</v>
          </cell>
        </row>
        <row r="378">
          <cell r="A378" t="str">
            <v>Lewis O'Brien</v>
          </cell>
          <cell r="B378" t="str">
            <v>O'Brien</v>
          </cell>
          <cell r="L378" t="str">
            <v>Nott'ham Forest</v>
          </cell>
        </row>
        <row r="379">
          <cell r="A379" t="str">
            <v>Lyanco Silveira Neves Vojnovic</v>
          </cell>
          <cell r="B379" t="str">
            <v>Lyanco</v>
          </cell>
          <cell r="L379" t="str">
            <v>Southampton</v>
          </cell>
        </row>
        <row r="380">
          <cell r="A380" t="str">
            <v>Tom Davies</v>
          </cell>
          <cell r="B380" t="str">
            <v>Davies</v>
          </cell>
          <cell r="C380" t="str">
            <v>T Davies</v>
          </cell>
          <cell r="L380" t="str">
            <v>Everton</v>
          </cell>
        </row>
        <row r="381">
          <cell r="A381" t="str">
            <v>Marc Roca Junqué</v>
          </cell>
          <cell r="B381" t="str">
            <v>Roca</v>
          </cell>
          <cell r="C381" t="str">
            <v>Marc Roca</v>
          </cell>
          <cell r="L381" t="str">
            <v>Leeds</v>
          </cell>
        </row>
        <row r="382">
          <cell r="A382" t="str">
            <v>Jack Colback</v>
          </cell>
          <cell r="B382" t="str">
            <v>Colback</v>
          </cell>
          <cell r="L382" t="str">
            <v>Nott'ham Forest</v>
          </cell>
        </row>
        <row r="383">
          <cell r="A383" t="str">
            <v>Steve Cook</v>
          </cell>
          <cell r="B383" t="str">
            <v>Cook</v>
          </cell>
          <cell r="C383" t="str">
            <v>S Cook</v>
          </cell>
          <cell r="L383" t="str">
            <v>Nott'ham Forest</v>
          </cell>
        </row>
        <row r="384">
          <cell r="A384" t="str">
            <v>Pape Matar Sarr</v>
          </cell>
          <cell r="B384" t="str">
            <v>Sarr</v>
          </cell>
          <cell r="C384" t="str">
            <v>P Sarr</v>
          </cell>
          <cell r="L384" t="str">
            <v>Tottenham</v>
          </cell>
        </row>
        <row r="385">
          <cell r="A385" t="str">
            <v>Thiago Alcántara do Nascimento</v>
          </cell>
          <cell r="B385" t="str">
            <v>Thiago</v>
          </cell>
          <cell r="C385" t="str">
            <v>Thiago Alcántara</v>
          </cell>
          <cell r="L385" t="str">
            <v>Liverpool</v>
          </cell>
        </row>
        <row r="386">
          <cell r="A386" t="str">
            <v>Robin Koch</v>
          </cell>
          <cell r="B386" t="str">
            <v>Koch</v>
          </cell>
          <cell r="L386" t="str">
            <v>Leeds</v>
          </cell>
        </row>
        <row r="387">
          <cell r="A387" t="str">
            <v>Boubacar Kamara</v>
          </cell>
          <cell r="B387" t="str">
            <v>Kamara</v>
          </cell>
          <cell r="L387" t="str">
            <v>Aston Villa</v>
          </cell>
        </row>
        <row r="388">
          <cell r="A388" t="str">
            <v>Ben Pearson</v>
          </cell>
          <cell r="B388" t="str">
            <v>Pearson</v>
          </cell>
          <cell r="L388" t="str">
            <v>Bournemouth</v>
          </cell>
        </row>
        <row r="389">
          <cell r="A389" t="str">
            <v>Tyler Adams</v>
          </cell>
          <cell r="B389" t="str">
            <v>Adams</v>
          </cell>
          <cell r="C389" t="str">
            <v>T Adams</v>
          </cell>
          <cell r="L389" t="str">
            <v>Leeds</v>
          </cell>
        </row>
        <row r="390">
          <cell r="A390" t="str">
            <v>Yves Bissouma</v>
          </cell>
          <cell r="B390" t="str">
            <v>Bissouma</v>
          </cell>
          <cell r="L390" t="str">
            <v>Tottenham</v>
          </cell>
        </row>
        <row r="391">
          <cell r="A391" t="str">
            <v>Jack Stacey</v>
          </cell>
          <cell r="B391" t="str">
            <v>Stacey</v>
          </cell>
          <cell r="L391" t="str">
            <v>Bournemouth</v>
          </cell>
        </row>
        <row r="392">
          <cell r="A392" t="str">
            <v>Joseph Hodge</v>
          </cell>
          <cell r="B392" t="str">
            <v>Hodge</v>
          </cell>
          <cell r="L392" t="str">
            <v>Wolves</v>
          </cell>
        </row>
        <row r="393">
          <cell r="A393" t="str">
            <v>Ibrahima Diallo</v>
          </cell>
          <cell r="B393" t="str">
            <v>Diallo</v>
          </cell>
          <cell r="C393" t="str">
            <v>I Diallo</v>
          </cell>
          <cell r="L393" t="str">
            <v>Southampton</v>
          </cell>
        </row>
        <row r="394">
          <cell r="A394" t="str">
            <v>Jamaal Lascelles</v>
          </cell>
          <cell r="B394" t="str">
            <v>Lascelles</v>
          </cell>
          <cell r="L394" t="str">
            <v>Newcastle Utd</v>
          </cell>
        </row>
        <row r="395">
          <cell r="A395" t="str">
            <v>Adama Traoré Diarra</v>
          </cell>
          <cell r="B395" t="str">
            <v>Adama</v>
          </cell>
          <cell r="C395" t="str">
            <v>A Traore</v>
          </cell>
          <cell r="D395" t="str">
            <v>Traore</v>
          </cell>
          <cell r="L395" t="str">
            <v>Wolves</v>
          </cell>
        </row>
        <row r="396">
          <cell r="A396" t="str">
            <v>Fábio Ferreira Vieira</v>
          </cell>
          <cell r="B396" t="str">
            <v>Fábio Vieira</v>
          </cell>
          <cell r="C396" t="str">
            <v>Vieira</v>
          </cell>
          <cell r="L396" t="str">
            <v>Arsenal</v>
          </cell>
        </row>
        <row r="397">
          <cell r="A397" t="str">
            <v>Reiss Nelson</v>
          </cell>
          <cell r="B397" t="str">
            <v>Nelson</v>
          </cell>
          <cell r="L397" t="str">
            <v>Arsenal</v>
          </cell>
        </row>
        <row r="398">
          <cell r="A398" t="str">
            <v>Luka Milivojevic</v>
          </cell>
          <cell r="B398" t="str">
            <v>Milivojevic</v>
          </cell>
          <cell r="L398" t="str">
            <v>Crystal Palace</v>
          </cell>
        </row>
        <row r="399">
          <cell r="A399" t="str">
            <v>Bertrand Traoré</v>
          </cell>
          <cell r="B399" t="str">
            <v>Traoré</v>
          </cell>
          <cell r="L399" t="str">
            <v>Aston Villa</v>
          </cell>
        </row>
        <row r="400">
          <cell r="A400" t="str">
            <v>Jonjo Shelvey</v>
          </cell>
          <cell r="B400" t="str">
            <v>Shelvey</v>
          </cell>
          <cell r="L400" t="str">
            <v>Nott'ham Forest</v>
          </cell>
        </row>
        <row r="401">
          <cell r="A401" t="str">
            <v>Jeremy Sarmiento Morante</v>
          </cell>
          <cell r="B401" t="str">
            <v>Sarmiento</v>
          </cell>
          <cell r="L401" t="str">
            <v>Brighton</v>
          </cell>
        </row>
        <row r="402">
          <cell r="A402" t="str">
            <v>James Garner</v>
          </cell>
          <cell r="B402" t="str">
            <v>Garner</v>
          </cell>
          <cell r="L402" t="str">
            <v>Everton</v>
          </cell>
        </row>
        <row r="403">
          <cell r="A403" t="str">
            <v>Emile Smith Rowe</v>
          </cell>
          <cell r="B403" t="str">
            <v>Smith Rowe</v>
          </cell>
          <cell r="L403" t="str">
            <v>Arsenal</v>
          </cell>
        </row>
        <row r="404">
          <cell r="A404" t="str">
            <v>Mateusz Klich</v>
          </cell>
          <cell r="B404" t="str">
            <v>Klich</v>
          </cell>
          <cell r="L404" t="str">
            <v>Leeds</v>
          </cell>
        </row>
        <row r="405">
          <cell r="A405" t="str">
            <v>Saman Ghoddos</v>
          </cell>
          <cell r="B405" t="str">
            <v>Ghoddos</v>
          </cell>
          <cell r="L405" t="str">
            <v>Brentford</v>
          </cell>
        </row>
        <row r="406">
          <cell r="A406" t="str">
            <v>Naby Keita</v>
          </cell>
          <cell r="B406" t="str">
            <v>Keita</v>
          </cell>
          <cell r="L406" t="str">
            <v>Liverpool</v>
          </cell>
        </row>
        <row r="407">
          <cell r="A407" t="str">
            <v>Cole Palmer</v>
          </cell>
          <cell r="B407" t="str">
            <v>Palmer</v>
          </cell>
          <cell r="L407" t="str">
            <v>Manchester City</v>
          </cell>
        </row>
        <row r="408">
          <cell r="A408" t="str">
            <v>Lucas Rodrigues Moura da Silva</v>
          </cell>
          <cell r="B408" t="str">
            <v>Lucas Moura</v>
          </cell>
          <cell r="L408" t="str">
            <v>Tottenham</v>
          </cell>
        </row>
        <row r="409">
          <cell r="A409" t="str">
            <v>Billy Gilmour</v>
          </cell>
          <cell r="B409" t="str">
            <v>Gilmour</v>
          </cell>
          <cell r="L409" t="str">
            <v>Brighton</v>
          </cell>
        </row>
        <row r="410">
          <cell r="A410" t="str">
            <v>Siriki Dembélé</v>
          </cell>
          <cell r="B410" t="str">
            <v>Dembélé</v>
          </cell>
          <cell r="C410" t="str">
            <v>Dembele</v>
          </cell>
          <cell r="L410" t="str">
            <v>Bournemouth</v>
          </cell>
        </row>
        <row r="411">
          <cell r="A411" t="str">
            <v>Kalvin Phillips</v>
          </cell>
          <cell r="B411" t="str">
            <v>Phillips</v>
          </cell>
          <cell r="C411" t="str">
            <v>K Phillips</v>
          </cell>
          <cell r="L411" t="str">
            <v>Manchester City</v>
          </cell>
        </row>
        <row r="412">
          <cell r="A412" t="str">
            <v>Chem Campbell</v>
          </cell>
          <cell r="B412" t="str">
            <v>Campbell</v>
          </cell>
          <cell r="L412" t="str">
            <v>Wolves</v>
          </cell>
        </row>
        <row r="413">
          <cell r="A413" t="str">
            <v>Jairo Riedewald</v>
          </cell>
          <cell r="B413" t="str">
            <v>Riedewald</v>
          </cell>
          <cell r="L413" t="str">
            <v>Crystal Palace</v>
          </cell>
        </row>
        <row r="414">
          <cell r="A414" t="str">
            <v>Junior Stanislas</v>
          </cell>
          <cell r="B414" t="str">
            <v>Stanislas</v>
          </cell>
          <cell r="L414" t="str">
            <v>Bournemouth</v>
          </cell>
        </row>
        <row r="415">
          <cell r="A415" t="str">
            <v>Facundo Pellistri Rebollo</v>
          </cell>
          <cell r="B415" t="str">
            <v>Pellistri</v>
          </cell>
          <cell r="L415" t="str">
            <v>Manchester Utd</v>
          </cell>
        </row>
        <row r="416">
          <cell r="A416" t="str">
            <v>Malcolm Ebiowei</v>
          </cell>
          <cell r="B416" t="str">
            <v>Ebiowei</v>
          </cell>
          <cell r="L416" t="str">
            <v>Crystal Palace</v>
          </cell>
        </row>
        <row r="417">
          <cell r="A417" t="str">
            <v>Luke Harris</v>
          </cell>
          <cell r="B417" t="str">
            <v>Harris</v>
          </cell>
          <cell r="L417" t="str">
            <v>Fulham</v>
          </cell>
        </row>
        <row r="418">
          <cell r="A418" t="str">
            <v>Morgan Sanson</v>
          </cell>
          <cell r="B418" t="str">
            <v>Sanson</v>
          </cell>
          <cell r="L418" t="str">
            <v>Aston Villa</v>
          </cell>
        </row>
        <row r="419">
          <cell r="A419" t="str">
            <v>James McArthur</v>
          </cell>
          <cell r="B419" t="str">
            <v>McArthur</v>
          </cell>
          <cell r="L419" t="str">
            <v>Crystal Palace</v>
          </cell>
        </row>
        <row r="420">
          <cell r="A420" t="str">
            <v>Oriol Romeu Vidal</v>
          </cell>
          <cell r="B420" t="str">
            <v>Romeu</v>
          </cell>
          <cell r="L420" t="str">
            <v>Southampton</v>
          </cell>
        </row>
        <row r="421">
          <cell r="A421" t="str">
            <v>Josh Onomah</v>
          </cell>
          <cell r="B421" t="str">
            <v>Onomah</v>
          </cell>
          <cell r="L421" t="str">
            <v>Fulham</v>
          </cell>
        </row>
        <row r="422">
          <cell r="A422" t="str">
            <v>Jamal Lowe</v>
          </cell>
          <cell r="B422" t="str">
            <v>Lowe</v>
          </cell>
          <cell r="L422" t="str">
            <v>Bournemouth</v>
          </cell>
        </row>
        <row r="423">
          <cell r="A423" t="str">
            <v>David Brooks</v>
          </cell>
          <cell r="B423" t="str">
            <v>Brooks</v>
          </cell>
          <cell r="L423" t="str">
            <v>Bournemouth</v>
          </cell>
        </row>
        <row r="424">
          <cell r="A424" t="str">
            <v>Dele Alli</v>
          </cell>
          <cell r="B424" t="str">
            <v>Dele</v>
          </cell>
          <cell r="L424" t="str">
            <v>Everton</v>
          </cell>
        </row>
        <row r="425">
          <cell r="A425" t="str">
            <v>Nathaniel Chalobah</v>
          </cell>
          <cell r="B425" t="str">
            <v>Chalobah</v>
          </cell>
          <cell r="C425" t="str">
            <v>N Chalobah</v>
          </cell>
          <cell r="L425" t="str">
            <v>Fulham</v>
          </cell>
        </row>
        <row r="426">
          <cell r="A426" t="str">
            <v>Carlos Ribeiro Dias</v>
          </cell>
          <cell r="B426" t="str">
            <v>Cafú</v>
          </cell>
          <cell r="C426" t="str">
            <v>Cafu</v>
          </cell>
          <cell r="L426" t="str">
            <v>Nott'ham Forest</v>
          </cell>
        </row>
        <row r="427">
          <cell r="A427" t="str">
            <v>Alex Mighten</v>
          </cell>
          <cell r="B427" t="str">
            <v>Mighten</v>
          </cell>
          <cell r="L427" t="str">
            <v>Nott'ham Forest</v>
          </cell>
        </row>
        <row r="428">
          <cell r="A428" t="str">
            <v>Marcus Oliveira Alencar</v>
          </cell>
          <cell r="B428" t="str">
            <v>Marquinhos</v>
          </cell>
          <cell r="L428" t="str">
            <v>Arsenal</v>
          </cell>
        </row>
        <row r="429">
          <cell r="A429" t="str">
            <v>Conor Coventry</v>
          </cell>
          <cell r="B429" t="str">
            <v>Coventry</v>
          </cell>
          <cell r="L429" t="str">
            <v>West Ham</v>
          </cell>
        </row>
        <row r="430">
          <cell r="A430" t="str">
            <v>Darko Gyabi</v>
          </cell>
          <cell r="B430" t="str">
            <v>Gyabi</v>
          </cell>
          <cell r="L430" t="str">
            <v>Leeds</v>
          </cell>
        </row>
        <row r="431">
          <cell r="A431" t="str">
            <v>Nathan Redmond</v>
          </cell>
          <cell r="B431" t="str">
            <v>Redmond</v>
          </cell>
          <cell r="L431" t="str">
            <v>Southampton</v>
          </cell>
        </row>
        <row r="432">
          <cell r="A432" t="str">
            <v>Harvey White</v>
          </cell>
          <cell r="B432" t="str">
            <v>White</v>
          </cell>
          <cell r="C432" t="str">
            <v>H White</v>
          </cell>
          <cell r="L432" t="str">
            <v>Tottenham</v>
          </cell>
        </row>
        <row r="433">
          <cell r="A433" t="str">
            <v>Tyrese Francois</v>
          </cell>
          <cell r="B433" t="str">
            <v>Francois</v>
          </cell>
          <cell r="L433" t="str">
            <v>Fulham</v>
          </cell>
        </row>
        <row r="434">
          <cell r="A434" t="str">
            <v>Bobby Clark</v>
          </cell>
          <cell r="B434" t="str">
            <v>Clark</v>
          </cell>
          <cell r="C434" t="str">
            <v>B Clark</v>
          </cell>
          <cell r="L434" t="str">
            <v>Liverpool</v>
          </cell>
        </row>
        <row r="435">
          <cell r="A435" t="str">
            <v>Emiliano Marcondes</v>
          </cell>
          <cell r="B435" t="str">
            <v>Marcondes</v>
          </cell>
          <cell r="L435" t="str">
            <v>Bournemouth</v>
          </cell>
        </row>
        <row r="436">
          <cell r="A436" t="str">
            <v>Connor Ronan</v>
          </cell>
          <cell r="B436" t="str">
            <v>Ronan</v>
          </cell>
          <cell r="L436" t="str">
            <v>Wolves</v>
          </cell>
        </row>
        <row r="437">
          <cell r="A437" t="str">
            <v>Jeff Hendrick</v>
          </cell>
          <cell r="B437" t="str">
            <v>Hendrick</v>
          </cell>
          <cell r="L437" t="str">
            <v>Newcastle Utd</v>
          </cell>
        </row>
        <row r="438">
          <cell r="A438" t="str">
            <v>James McAtee</v>
          </cell>
          <cell r="B438" t="str">
            <v>McAtee</v>
          </cell>
          <cell r="L438" t="str">
            <v>Manchester City</v>
          </cell>
        </row>
        <row r="439">
          <cell r="A439" t="str">
            <v>Harry Arter</v>
          </cell>
          <cell r="B439" t="str">
            <v>Arter</v>
          </cell>
          <cell r="L439" t="str">
            <v>Nott'ham Forest</v>
          </cell>
        </row>
        <row r="440">
          <cell r="A440" t="str">
            <v>Oliver Hammond</v>
          </cell>
          <cell r="B440" t="str">
            <v>Hammond</v>
          </cell>
          <cell r="L440" t="str">
            <v>Nott'ham Forest</v>
          </cell>
        </row>
        <row r="441">
          <cell r="A441" t="str">
            <v>Xande Nascimento da Costa Silva</v>
          </cell>
          <cell r="B441" t="str">
            <v>Xande Silva</v>
          </cell>
          <cell r="L441" t="str">
            <v>Nott'ham Forest</v>
          </cell>
        </row>
        <row r="442">
          <cell r="A442" t="str">
            <v>Joe Lolley</v>
          </cell>
          <cell r="B442" t="str">
            <v>Lolley</v>
          </cell>
          <cell r="L442" t="str">
            <v>Nott'ham Forest</v>
          </cell>
        </row>
        <row r="443">
          <cell r="A443" t="str">
            <v>Braian Ojeda Rodríguez</v>
          </cell>
          <cell r="B443" t="str">
            <v>Ojeda</v>
          </cell>
          <cell r="L443" t="str">
            <v>Nott'ham Forest</v>
          </cell>
        </row>
        <row r="444">
          <cell r="A444" t="str">
            <v>Nicolas Pépé</v>
          </cell>
          <cell r="B444" t="str">
            <v>Pépé</v>
          </cell>
          <cell r="C444" t="str">
            <v>Pepe</v>
          </cell>
          <cell r="L444" t="str">
            <v>Arsenal</v>
          </cell>
        </row>
        <row r="445">
          <cell r="A445" t="str">
            <v>Lucas Torreira di Pascua</v>
          </cell>
          <cell r="B445" t="str">
            <v>Torreira</v>
          </cell>
          <cell r="L445" t="str">
            <v>Arsenal</v>
          </cell>
        </row>
        <row r="446">
          <cell r="A446" t="str">
            <v>Mads Bidstrup</v>
          </cell>
          <cell r="B446" t="str">
            <v>Bidstrup</v>
          </cell>
          <cell r="L446" t="str">
            <v>Brentford</v>
          </cell>
        </row>
        <row r="447">
          <cell r="A447" t="str">
            <v>Zidane Iqbal</v>
          </cell>
          <cell r="B447" t="str">
            <v>Iqbal</v>
          </cell>
          <cell r="L447" t="str">
            <v>Manchester Utd</v>
          </cell>
        </row>
        <row r="448">
          <cell r="A448" t="str">
            <v>Amad Diallo</v>
          </cell>
          <cell r="B448" t="str">
            <v>Amad</v>
          </cell>
          <cell r="L448" t="str">
            <v>Manchester Utd</v>
          </cell>
        </row>
        <row r="449">
          <cell r="A449" t="str">
            <v>Marvelous Nakamba</v>
          </cell>
          <cell r="B449" t="str">
            <v>Nakamba</v>
          </cell>
          <cell r="L449" t="str">
            <v>Aston Villa</v>
          </cell>
        </row>
        <row r="450">
          <cell r="A450" t="str">
            <v>Tim Iroegbunam</v>
          </cell>
          <cell r="B450" t="str">
            <v>Iroegbunam</v>
          </cell>
          <cell r="L450" t="str">
            <v>Aston Villa</v>
          </cell>
        </row>
        <row r="451">
          <cell r="A451" t="str">
            <v>Anwar El Ghazi</v>
          </cell>
          <cell r="B451" t="str">
            <v>El Ghazi</v>
          </cell>
          <cell r="L451" t="str">
            <v>Aston Villa</v>
          </cell>
        </row>
        <row r="452">
          <cell r="A452" t="str">
            <v>Jaden Philogene-Bidace</v>
          </cell>
          <cell r="B452" t="str">
            <v>Philogene-Bidace</v>
          </cell>
          <cell r="L452" t="str">
            <v>Aston Villa</v>
          </cell>
        </row>
        <row r="453">
          <cell r="A453" t="str">
            <v>Nikola Vlasic</v>
          </cell>
          <cell r="B453" t="str">
            <v>Vlasic</v>
          </cell>
          <cell r="L453" t="str">
            <v>West Ham</v>
          </cell>
        </row>
        <row r="454">
          <cell r="A454" t="str">
            <v>Armstrong Oko-Flex</v>
          </cell>
          <cell r="B454" t="str">
            <v>Oko-Flex</v>
          </cell>
          <cell r="L454" t="str">
            <v>West Ham</v>
          </cell>
        </row>
        <row r="455">
          <cell r="A455" t="str">
            <v>Raphael Dias Belloli</v>
          </cell>
          <cell r="B455" t="str">
            <v>Raphinha</v>
          </cell>
          <cell r="L455" t="str">
            <v>Leeds</v>
          </cell>
        </row>
        <row r="456">
          <cell r="A456" t="str">
            <v>Tyler Roberts</v>
          </cell>
          <cell r="B456" t="str">
            <v>Roberts</v>
          </cell>
          <cell r="L456" t="str">
            <v>Leeds</v>
          </cell>
        </row>
        <row r="457">
          <cell r="A457" t="str">
            <v>Jamie Shackleton</v>
          </cell>
          <cell r="B457" t="str">
            <v>Shackleton</v>
          </cell>
          <cell r="L457" t="str">
            <v>Leeds</v>
          </cell>
        </row>
        <row r="458">
          <cell r="A458" t="str">
            <v>Archie Gray</v>
          </cell>
          <cell r="B458" t="str">
            <v>Gray</v>
          </cell>
          <cell r="C458" t="str">
            <v>A Gray</v>
          </cell>
          <cell r="L458" t="str">
            <v>Leeds</v>
          </cell>
        </row>
        <row r="459">
          <cell r="A459" t="str">
            <v>Lewis Bate</v>
          </cell>
          <cell r="B459" t="str">
            <v>Bate</v>
          </cell>
          <cell r="L459" t="str">
            <v>Leeds</v>
          </cell>
        </row>
        <row r="460">
          <cell r="A460" t="str">
            <v>Callum Hudson-Odoi</v>
          </cell>
          <cell r="B460" t="str">
            <v>Hudson-Odoi</v>
          </cell>
          <cell r="L460" t="str">
            <v>Chelsea</v>
          </cell>
        </row>
        <row r="461">
          <cell r="A461" t="str">
            <v>Ross Barkley</v>
          </cell>
          <cell r="B461" t="str">
            <v>Barkley</v>
          </cell>
          <cell r="L461" t="str">
            <v>Chelsea</v>
          </cell>
        </row>
        <row r="462">
          <cell r="A462" t="str">
            <v>Jesurun Rak-Sakyi</v>
          </cell>
          <cell r="B462" t="str">
            <v>Rak-Sakyi</v>
          </cell>
          <cell r="L462" t="str">
            <v>Crystal Palace</v>
          </cell>
        </row>
        <row r="463">
          <cell r="A463" t="str">
            <v>Nathan Tella</v>
          </cell>
          <cell r="B463" t="str">
            <v>Tella</v>
          </cell>
          <cell r="L463" t="str">
            <v>Southampton</v>
          </cell>
        </row>
        <row r="464">
          <cell r="A464" t="str">
            <v>Will Smallbone</v>
          </cell>
          <cell r="B464" t="str">
            <v>Smallbone</v>
          </cell>
          <cell r="L464" t="str">
            <v>Southampton</v>
          </cell>
        </row>
        <row r="465">
          <cell r="A465" t="str">
            <v>Alfie Devine</v>
          </cell>
          <cell r="B465" t="str">
            <v>Devine</v>
          </cell>
          <cell r="L465" t="str">
            <v>Tottenham</v>
          </cell>
        </row>
        <row r="466">
          <cell r="A466" t="str">
            <v>Harry Winks</v>
          </cell>
          <cell r="B466" t="str">
            <v>Winks</v>
          </cell>
          <cell r="L466" t="str">
            <v>Tottenham</v>
          </cell>
        </row>
        <row r="467">
          <cell r="A467" t="str">
            <v>Steven Bergwijn</v>
          </cell>
          <cell r="B467" t="str">
            <v>Bergwijn</v>
          </cell>
          <cell r="L467" t="str">
            <v>Tottenham</v>
          </cell>
        </row>
        <row r="468">
          <cell r="A468" t="str">
            <v>Taylor Richards</v>
          </cell>
          <cell r="B468" t="str">
            <v>Richards</v>
          </cell>
          <cell r="C468" t="str">
            <v>T Richards</v>
          </cell>
          <cell r="L468" t="str">
            <v>Brighton</v>
          </cell>
        </row>
        <row r="469">
          <cell r="A469" t="str">
            <v>Jakub Moder</v>
          </cell>
          <cell r="B469" t="str">
            <v>Moder</v>
          </cell>
          <cell r="L469" t="str">
            <v>Brighton</v>
          </cell>
        </row>
        <row r="470">
          <cell r="A470" t="str">
            <v>Steven Alzate</v>
          </cell>
          <cell r="B470" t="str">
            <v>Alzate</v>
          </cell>
          <cell r="L470" t="str">
            <v>Brighton</v>
          </cell>
        </row>
        <row r="471">
          <cell r="A471" t="str">
            <v>Kacper Kozłowski</v>
          </cell>
          <cell r="B471" t="str">
            <v>Kozłowski</v>
          </cell>
          <cell r="C471" t="str">
            <v>Kozlowski</v>
          </cell>
          <cell r="L471" t="str">
            <v>Brighton</v>
          </cell>
        </row>
        <row r="472">
          <cell r="A472" t="str">
            <v>Anthony Knockaert</v>
          </cell>
          <cell r="B472" t="str">
            <v>Knockaert</v>
          </cell>
          <cell r="L472" t="str">
            <v>Fulham</v>
          </cell>
        </row>
        <row r="473">
          <cell r="A473" t="str">
            <v>Ivan Neves Abreu Cavaleiro</v>
          </cell>
          <cell r="B473" t="str">
            <v>Cavaleiro</v>
          </cell>
          <cell r="L473" t="str">
            <v>Fulham</v>
          </cell>
        </row>
        <row r="474">
          <cell r="A474" t="str">
            <v>Allan Marques Loureiro</v>
          </cell>
          <cell r="B474" t="str">
            <v>Allan</v>
          </cell>
          <cell r="L474" t="str">
            <v>Everton</v>
          </cell>
        </row>
        <row r="475">
          <cell r="A475" t="str">
            <v>Stanley Mills</v>
          </cell>
          <cell r="B475" t="str">
            <v>Mills</v>
          </cell>
          <cell r="L475" t="str">
            <v>Everton</v>
          </cell>
        </row>
        <row r="476">
          <cell r="A476" t="str">
            <v>Lewis Warrington</v>
          </cell>
          <cell r="B476" t="str">
            <v>Warrington</v>
          </cell>
          <cell r="L476" t="str">
            <v>Everton</v>
          </cell>
        </row>
        <row r="477">
          <cell r="A477" t="str">
            <v>André Tavares Gomes</v>
          </cell>
          <cell r="B477" t="str">
            <v>André Gomes</v>
          </cell>
          <cell r="C477" t="str">
            <v>Gomes</v>
          </cell>
          <cell r="L477" t="str">
            <v>Everton</v>
          </cell>
        </row>
        <row r="478">
          <cell r="A478" t="str">
            <v>Jean-Philippe Gbamin</v>
          </cell>
          <cell r="B478" t="str">
            <v>Gbamin</v>
          </cell>
          <cell r="L478" t="str">
            <v>Everton</v>
          </cell>
        </row>
        <row r="479">
          <cell r="A479" t="str">
            <v>Andros Townsend</v>
          </cell>
          <cell r="B479" t="str">
            <v>Townsend</v>
          </cell>
          <cell r="L479" t="str">
            <v>Everton</v>
          </cell>
        </row>
        <row r="480">
          <cell r="A480" t="str">
            <v>Luke Cundle</v>
          </cell>
          <cell r="B480" t="str">
            <v>Cundle</v>
          </cell>
          <cell r="L480" t="str">
            <v>Wolves</v>
          </cell>
        </row>
        <row r="481">
          <cell r="A481" t="str">
            <v>Francisco Jorge Tomás Oliveira</v>
          </cell>
          <cell r="B481" t="str">
            <v>Chiquinho</v>
          </cell>
          <cell r="L481" t="str">
            <v>Wolves</v>
          </cell>
        </row>
        <row r="482">
          <cell r="A482" t="str">
            <v>Hamza Choudhury</v>
          </cell>
          <cell r="B482" t="str">
            <v>Choudhury</v>
          </cell>
          <cell r="L482" t="str">
            <v>Leicester City</v>
          </cell>
        </row>
        <row r="483">
          <cell r="A483" t="str">
            <v>Asmir Begović</v>
          </cell>
          <cell r="B483" t="str">
            <v>Begović</v>
          </cell>
          <cell r="C483" t="str">
            <v>Begovic</v>
          </cell>
          <cell r="L483" t="str">
            <v>Everton</v>
          </cell>
        </row>
        <row r="484">
          <cell r="A484" t="str">
            <v>Martin Dubravka</v>
          </cell>
          <cell r="B484" t="str">
            <v>Dubravka</v>
          </cell>
          <cell r="L484" t="str">
            <v>Newcastle Utd</v>
          </cell>
        </row>
        <row r="485">
          <cell r="A485" t="str">
            <v>Jack Butland</v>
          </cell>
          <cell r="B485" t="str">
            <v>Butland</v>
          </cell>
          <cell r="L485" t="str">
            <v>Manchester Utd</v>
          </cell>
        </row>
        <row r="486">
          <cell r="A486" t="str">
            <v>Karl Darlow</v>
          </cell>
          <cell r="B486" t="str">
            <v>Darlow</v>
          </cell>
          <cell r="L486" t="str">
            <v>Newcastle Utd</v>
          </cell>
        </row>
        <row r="487">
          <cell r="A487" t="str">
            <v>Stefan Ortega Moreno</v>
          </cell>
          <cell r="B487" t="str">
            <v>Ortega</v>
          </cell>
          <cell r="L487" t="str">
            <v>Manchester City</v>
          </cell>
        </row>
        <row r="488">
          <cell r="A488" t="str">
            <v>Scott Carson</v>
          </cell>
          <cell r="B488" t="str">
            <v>Carson</v>
          </cell>
          <cell r="L488" t="str">
            <v>Manchester City</v>
          </cell>
        </row>
        <row r="489">
          <cell r="A489" t="str">
            <v>Zack Steffen</v>
          </cell>
          <cell r="B489" t="str">
            <v>Steffen</v>
          </cell>
          <cell r="L489" t="str">
            <v>Manchester City</v>
          </cell>
        </row>
        <row r="490">
          <cell r="A490" t="str">
            <v>Brice Samba</v>
          </cell>
          <cell r="B490" t="str">
            <v>Samba</v>
          </cell>
          <cell r="L490" t="str">
            <v>Nott'ham Forest</v>
          </cell>
        </row>
        <row r="491">
          <cell r="A491" t="str">
            <v>Matt Turner</v>
          </cell>
          <cell r="B491" t="str">
            <v>Turner</v>
          </cell>
          <cell r="L491" t="str">
            <v>Arsenal</v>
          </cell>
        </row>
        <row r="492">
          <cell r="A492" t="str">
            <v>Thomas Strakosha</v>
          </cell>
          <cell r="B492" t="str">
            <v>Strakosha</v>
          </cell>
          <cell r="L492" t="str">
            <v>Brentford</v>
          </cell>
        </row>
        <row r="493">
          <cell r="A493" t="str">
            <v>Ellery Balcombe</v>
          </cell>
          <cell r="B493" t="str">
            <v>Balcombe</v>
          </cell>
          <cell r="L493" t="str">
            <v>Brentford</v>
          </cell>
        </row>
        <row r="494">
          <cell r="A494" t="str">
            <v>Tom Heaton</v>
          </cell>
          <cell r="B494" t="str">
            <v>Heaton</v>
          </cell>
          <cell r="L494" t="str">
            <v>Manchester Utd</v>
          </cell>
        </row>
        <row r="495">
          <cell r="A495" t="str">
            <v>Darren Randolph</v>
          </cell>
          <cell r="B495" t="str">
            <v>Randolph</v>
          </cell>
          <cell r="L495" t="str">
            <v>Bournemouth</v>
          </cell>
        </row>
        <row r="496">
          <cell r="A496" t="str">
            <v>Kristoffer Klaesson</v>
          </cell>
          <cell r="B496" t="str">
            <v>Klaesson</v>
          </cell>
          <cell r="L496" t="str">
            <v>Leeds</v>
          </cell>
        </row>
        <row r="497">
          <cell r="A497" t="str">
            <v>Joel Robles</v>
          </cell>
          <cell r="B497" t="str">
            <v>Robles</v>
          </cell>
          <cell r="L497" t="str">
            <v>Leeds</v>
          </cell>
        </row>
        <row r="498">
          <cell r="A498" t="str">
            <v>Remi Matthews</v>
          </cell>
          <cell r="B498" t="str">
            <v>Matthews</v>
          </cell>
          <cell r="L498" t="str">
            <v>Crystal Palace</v>
          </cell>
        </row>
        <row r="499">
          <cell r="A499" t="str">
            <v>Willy Caballero</v>
          </cell>
          <cell r="B499" t="str">
            <v>Caballero</v>
          </cell>
          <cell r="L499" t="str">
            <v>Southampton</v>
          </cell>
        </row>
        <row r="500">
          <cell r="A500" t="str">
            <v>Alex McCarthy</v>
          </cell>
          <cell r="B500" t="str">
            <v>McCarthy</v>
          </cell>
          <cell r="L500" t="str">
            <v>Southampton</v>
          </cell>
        </row>
        <row r="501">
          <cell r="A501" t="str">
            <v>Mateusz Lis</v>
          </cell>
          <cell r="B501" t="str">
            <v>Lis</v>
          </cell>
          <cell r="L501" t="str">
            <v>Southampton</v>
          </cell>
        </row>
        <row r="502">
          <cell r="A502" t="str">
            <v>Brandon Austin</v>
          </cell>
          <cell r="B502" t="str">
            <v>Austin</v>
          </cell>
          <cell r="L502" t="str">
            <v>Tottenham</v>
          </cell>
        </row>
        <row r="503">
          <cell r="A503" t="str">
            <v>Kjell Scherpen</v>
          </cell>
          <cell r="B503" t="str">
            <v>Scherpen</v>
          </cell>
          <cell r="L503" t="str">
            <v>Brighton</v>
          </cell>
        </row>
        <row r="504">
          <cell r="A504" t="str">
            <v>Paulo Gazzaniga Farias</v>
          </cell>
          <cell r="B504" t="str">
            <v>Gazzaniga</v>
          </cell>
          <cell r="L504" t="str">
            <v>Fulham</v>
          </cell>
        </row>
        <row r="505">
          <cell r="A505" t="str">
            <v>Adrián San Miguel del Castillo</v>
          </cell>
          <cell r="B505" t="str">
            <v>Adrián</v>
          </cell>
          <cell r="C505" t="str">
            <v>Adrian</v>
          </cell>
          <cell r="L505" t="str">
            <v>Liverpool</v>
          </cell>
        </row>
        <row r="506">
          <cell r="A506" t="str">
            <v>Caoimhin Kelleher</v>
          </cell>
          <cell r="B506" t="str">
            <v>Kelleher</v>
          </cell>
          <cell r="L506" t="str">
            <v>Liverpool</v>
          </cell>
        </row>
        <row r="507">
          <cell r="A507" t="str">
            <v>Harvey Davies</v>
          </cell>
          <cell r="B507" t="str">
            <v>H.Davies</v>
          </cell>
          <cell r="L507" t="str">
            <v>Liverpool</v>
          </cell>
        </row>
        <row r="508">
          <cell r="A508" t="str">
            <v>Will Dennis</v>
          </cell>
          <cell r="B508" t="str">
            <v>Dennis</v>
          </cell>
          <cell r="C508" t="str">
            <v>W Dennis</v>
          </cell>
          <cell r="L508" t="str">
            <v>Bournemouth</v>
          </cell>
        </row>
        <row r="509">
          <cell r="A509" t="str">
            <v>Jackson Smith</v>
          </cell>
          <cell r="B509" t="str">
            <v>Smith</v>
          </cell>
          <cell r="L509" t="str">
            <v>Wolves</v>
          </cell>
        </row>
        <row r="510">
          <cell r="A510" t="str">
            <v>Matija Šarkić</v>
          </cell>
          <cell r="B510" t="str">
            <v>Šarkić</v>
          </cell>
          <cell r="C510" t="str">
            <v>Sarkic</v>
          </cell>
          <cell r="L510" t="str">
            <v>Wolves</v>
          </cell>
        </row>
        <row r="511">
          <cell r="A511" t="str">
            <v>Alex Smithies</v>
          </cell>
          <cell r="B511" t="str">
            <v>Smithies</v>
          </cell>
          <cell r="L511" t="str">
            <v>Leicester City</v>
          </cell>
        </row>
        <row r="512">
          <cell r="A512" t="str">
            <v>Kasper Schmeichel</v>
          </cell>
          <cell r="B512" t="str">
            <v>Schmeichel</v>
          </cell>
          <cell r="L512" t="str">
            <v>Leicester City</v>
          </cell>
        </row>
        <row r="513">
          <cell r="A513" t="str">
            <v>Neal Maupay</v>
          </cell>
          <cell r="B513" t="str">
            <v>Maupay</v>
          </cell>
          <cell r="L513" t="str">
            <v>Everton</v>
          </cell>
        </row>
        <row r="514">
          <cell r="A514" t="str">
            <v>Julio Enciso</v>
          </cell>
          <cell r="B514" t="str">
            <v>Enciso</v>
          </cell>
          <cell r="L514" t="str">
            <v>Brighton</v>
          </cell>
        </row>
        <row r="515">
          <cell r="A515" t="str">
            <v>Jay Stansfield</v>
          </cell>
          <cell r="B515" t="str">
            <v>Stansfield</v>
          </cell>
          <cell r="L515" t="str">
            <v>Fulham</v>
          </cell>
        </row>
        <row r="516">
          <cell r="A516" t="str">
            <v>Cameron Archer</v>
          </cell>
          <cell r="B516" t="str">
            <v>Archer</v>
          </cell>
          <cell r="L516" t="str">
            <v>Aston Villa</v>
          </cell>
        </row>
        <row r="517">
          <cell r="A517" t="str">
            <v>Halil Dervişoğlu</v>
          </cell>
          <cell r="B517" t="str">
            <v>Dervişoğlu</v>
          </cell>
          <cell r="C517" t="str">
            <v>Dervisoglu</v>
          </cell>
          <cell r="L517" t="str">
            <v>Brentford</v>
          </cell>
        </row>
        <row r="518">
          <cell r="A518" t="str">
            <v>Dwight Gayle</v>
          </cell>
          <cell r="B518" t="str">
            <v>Gayle</v>
          </cell>
          <cell r="L518" t="str">
            <v>Newcastle Utd</v>
          </cell>
        </row>
        <row r="519">
          <cell r="A519" t="str">
            <v>Liam Delap</v>
          </cell>
          <cell r="B519" t="str">
            <v>Delap</v>
          </cell>
          <cell r="L519" t="str">
            <v>Manchester City</v>
          </cell>
        </row>
        <row r="520">
          <cell r="A520" t="str">
            <v>Lyle Taylor</v>
          </cell>
          <cell r="B520" t="str">
            <v>Lyle Taylor</v>
          </cell>
          <cell r="L520" t="str">
            <v>Nott'ham Forest</v>
          </cell>
        </row>
        <row r="521">
          <cell r="A521" t="str">
            <v>Marcus Forss</v>
          </cell>
          <cell r="B521" t="str">
            <v>Forss</v>
          </cell>
          <cell r="L521" t="str">
            <v>Brentford</v>
          </cell>
        </row>
        <row r="522">
          <cell r="A522" t="str">
            <v>Keinan Davis</v>
          </cell>
          <cell r="B522" t="str">
            <v>Davis</v>
          </cell>
          <cell r="L522" t="str">
            <v>Aston Villa</v>
          </cell>
        </row>
        <row r="523">
          <cell r="A523" t="str">
            <v>Timo Werner</v>
          </cell>
          <cell r="B523" t="str">
            <v>Werner</v>
          </cell>
          <cell r="L523" t="str">
            <v>Chelsea</v>
          </cell>
        </row>
        <row r="524">
          <cell r="A524" t="str">
            <v>Luke Plange</v>
          </cell>
          <cell r="B524" t="str">
            <v>Plange</v>
          </cell>
          <cell r="L524" t="str">
            <v>Crystal Palace</v>
          </cell>
        </row>
        <row r="525">
          <cell r="A525" t="str">
            <v>Christian Benteke</v>
          </cell>
          <cell r="B525" t="str">
            <v>Benteke</v>
          </cell>
          <cell r="L525" t="str">
            <v>Crystal Palace</v>
          </cell>
        </row>
        <row r="526">
          <cell r="A526" t="str">
            <v>Dane Scarlett</v>
          </cell>
          <cell r="B526" t="str">
            <v>Scarlett</v>
          </cell>
          <cell r="L526" t="str">
            <v>Tottenham</v>
          </cell>
        </row>
        <row r="527">
          <cell r="A527" t="str">
            <v>Troy Parrott</v>
          </cell>
          <cell r="B527" t="str">
            <v>Parrott</v>
          </cell>
          <cell r="L527" t="str">
            <v>Tottenham</v>
          </cell>
        </row>
        <row r="528">
          <cell r="A528" t="str">
            <v>Rodrigo Muniz Carvalho</v>
          </cell>
          <cell r="B528" t="str">
            <v>Muniz</v>
          </cell>
          <cell r="L528" t="str">
            <v>Fulham</v>
          </cell>
        </row>
        <row r="529">
          <cell r="A529" t="str">
            <v>Terry Ablade</v>
          </cell>
          <cell r="B529" t="str">
            <v>Ablade</v>
          </cell>
          <cell r="L529" t="str">
            <v>Fulham</v>
          </cell>
        </row>
        <row r="530">
          <cell r="A530" t="str">
            <v>Fabio Silva</v>
          </cell>
          <cell r="B530" t="str">
            <v>Fabio Silva</v>
          </cell>
          <cell r="L530" t="str">
            <v>Wolves</v>
          </cell>
        </row>
        <row r="531">
          <cell r="A531" t="str">
            <v>Conor Coady</v>
          </cell>
          <cell r="B531" t="str">
            <v>Coady</v>
          </cell>
          <cell r="L531" t="str">
            <v>Everton</v>
          </cell>
        </row>
        <row r="532">
          <cell r="A532" t="str">
            <v>Jack Stephens</v>
          </cell>
          <cell r="B532" t="str">
            <v>Stephens</v>
          </cell>
          <cell r="L532" t="str">
            <v>Bournemouth</v>
          </cell>
        </row>
        <row r="533">
          <cell r="A533" t="str">
            <v>Willy Boly</v>
          </cell>
          <cell r="B533" t="str">
            <v>Boly</v>
          </cell>
          <cell r="L533" t="str">
            <v>Nott'ham Forest</v>
          </cell>
        </row>
        <row r="534">
          <cell r="A534" t="str">
            <v>Junior Firpo Adames</v>
          </cell>
          <cell r="B534" t="str">
            <v>Firpo</v>
          </cell>
          <cell r="L534" t="str">
            <v>Leeds</v>
          </cell>
        </row>
        <row r="535">
          <cell r="A535" t="str">
            <v>Mathias Jorgensen</v>
          </cell>
          <cell r="B535" t="str">
            <v>Zanka</v>
          </cell>
          <cell r="L535" t="str">
            <v>Brentford</v>
          </cell>
        </row>
        <row r="536">
          <cell r="A536" t="str">
            <v>Toti António Gomes</v>
          </cell>
          <cell r="B536" t="str">
            <v>Toti</v>
          </cell>
          <cell r="L536" t="str">
            <v>Wolves</v>
          </cell>
        </row>
        <row r="537">
          <cell r="A537" t="str">
            <v>Ricardo Barbosa Pereira</v>
          </cell>
          <cell r="B537" t="str">
            <v>Ricardo</v>
          </cell>
          <cell r="L537" t="str">
            <v>Leicester City</v>
          </cell>
        </row>
        <row r="538">
          <cell r="A538" t="str">
            <v>Moussa Niakhaté</v>
          </cell>
          <cell r="B538" t="str">
            <v>Niakhaté</v>
          </cell>
          <cell r="C538" t="str">
            <v>Niakhate</v>
          </cell>
          <cell r="L538" t="str">
            <v>Nott'ham Forest</v>
          </cell>
        </row>
        <row r="539">
          <cell r="A539" t="str">
            <v>Sergio Gómez</v>
          </cell>
          <cell r="B539" t="str">
            <v>Sergio Gómez</v>
          </cell>
          <cell r="C539" t="str">
            <v>S Gomez</v>
          </cell>
          <cell r="L539" t="str">
            <v>Manchester City</v>
          </cell>
        </row>
        <row r="540">
          <cell r="A540" t="str">
            <v>Cédric Alves Soares</v>
          </cell>
          <cell r="B540" t="str">
            <v>Cédric</v>
          </cell>
          <cell r="C540" t="str">
            <v>Cedric</v>
          </cell>
          <cell r="L540" t="str">
            <v>Fulham</v>
          </cell>
        </row>
        <row r="541">
          <cell r="A541" t="str">
            <v>Matt Ritchie</v>
          </cell>
          <cell r="B541" t="str">
            <v>Ritchie</v>
          </cell>
          <cell r="L541" t="str">
            <v>Newcastle Utd</v>
          </cell>
        </row>
        <row r="542">
          <cell r="A542" t="str">
            <v>Sergi Canós Tenés</v>
          </cell>
          <cell r="B542" t="str">
            <v>Canós</v>
          </cell>
          <cell r="C542" t="str">
            <v>Canos</v>
          </cell>
          <cell r="L542" t="str">
            <v>Brentford</v>
          </cell>
        </row>
        <row r="543">
          <cell r="A543" t="str">
            <v>Jan Paul van Hecke</v>
          </cell>
          <cell r="B543" t="str">
            <v>Van Hecke</v>
          </cell>
          <cell r="L543" t="str">
            <v>Brighton</v>
          </cell>
        </row>
        <row r="544">
          <cell r="A544" t="str">
            <v>Mads Bech Sørensen</v>
          </cell>
          <cell r="B544" t="str">
            <v>Bech</v>
          </cell>
          <cell r="C544" t="str">
            <v>Sorensen</v>
          </cell>
          <cell r="L544" t="str">
            <v>Brentford</v>
          </cell>
        </row>
        <row r="545">
          <cell r="A545" t="str">
            <v>Djed Spence</v>
          </cell>
          <cell r="B545" t="str">
            <v>Spence</v>
          </cell>
          <cell r="L545" t="str">
            <v>Tottenham</v>
          </cell>
        </row>
        <row r="546">
          <cell r="A546" t="str">
            <v>Shane Duffy</v>
          </cell>
          <cell r="B546" t="str">
            <v>Duffy</v>
          </cell>
          <cell r="L546" t="str">
            <v>Fulham</v>
          </cell>
        </row>
        <row r="547">
          <cell r="A547" t="str">
            <v>Çaglar Söyüncü</v>
          </cell>
          <cell r="B547" t="str">
            <v>Söyüncü</v>
          </cell>
          <cell r="C547" t="str">
            <v>Soyuncu</v>
          </cell>
          <cell r="L547" t="str">
            <v>Leicester City</v>
          </cell>
        </row>
        <row r="548">
          <cell r="A548" t="str">
            <v>Nathaniel Phillips</v>
          </cell>
          <cell r="B548" t="str">
            <v>Phillips</v>
          </cell>
          <cell r="C548" t="str">
            <v>N Phillips</v>
          </cell>
          <cell r="L548" t="str">
            <v>Liverpool</v>
          </cell>
        </row>
        <row r="549">
          <cell r="A549" t="str">
            <v>Javier Manquillo Gaitán</v>
          </cell>
          <cell r="B549" t="str">
            <v>Manquillo</v>
          </cell>
          <cell r="L549" t="str">
            <v>Newcastle Utd</v>
          </cell>
        </row>
        <row r="550">
          <cell r="A550" t="str">
            <v>Ludwig Augustinsson</v>
          </cell>
          <cell r="B550" t="str">
            <v>Augustinsson</v>
          </cell>
          <cell r="L550" t="str">
            <v>Aston Villa</v>
          </cell>
        </row>
        <row r="551">
          <cell r="A551" t="str">
            <v>Giulian Biancone</v>
          </cell>
          <cell r="B551" t="str">
            <v>Biancone</v>
          </cell>
          <cell r="L551" t="str">
            <v>Nott'ham Forest</v>
          </cell>
        </row>
        <row r="552">
          <cell r="A552" t="str">
            <v>Rúben Nascimento Vinagre</v>
          </cell>
          <cell r="B552" t="str">
            <v>Vinagre</v>
          </cell>
          <cell r="L552" t="str">
            <v>Everton</v>
          </cell>
        </row>
        <row r="553">
          <cell r="A553" t="str">
            <v>Cody Drameh</v>
          </cell>
          <cell r="B553" t="str">
            <v>Drameh</v>
          </cell>
          <cell r="L553" t="str">
            <v>Leeds</v>
          </cell>
        </row>
        <row r="554">
          <cell r="A554" t="str">
            <v>Lewis Brunt</v>
          </cell>
          <cell r="B554" t="str">
            <v>Brunt</v>
          </cell>
          <cell r="L554" t="str">
            <v>Leicester City</v>
          </cell>
        </row>
        <row r="555">
          <cell r="A555" t="str">
            <v>Emil Krafth</v>
          </cell>
          <cell r="B555" t="str">
            <v>Krafth</v>
          </cell>
          <cell r="L555" t="str">
            <v>Newcastle Utd</v>
          </cell>
        </row>
        <row r="556">
          <cell r="A556" t="str">
            <v>Jamal Lewis</v>
          </cell>
          <cell r="B556" t="str">
            <v>Lewis</v>
          </cell>
          <cell r="C556" t="str">
            <v>J Lewis</v>
          </cell>
          <cell r="L556" t="str">
            <v>Newcastle Utd</v>
          </cell>
        </row>
        <row r="557">
          <cell r="A557" t="str">
            <v>Yan Valery</v>
          </cell>
          <cell r="B557" t="str">
            <v>Valery</v>
          </cell>
          <cell r="L557" t="str">
            <v>Southampton</v>
          </cell>
        </row>
        <row r="558">
          <cell r="A558" t="str">
            <v>Paul Dummett</v>
          </cell>
          <cell r="B558" t="str">
            <v>Dummett</v>
          </cell>
          <cell r="L558" t="str">
            <v>Newcastle Utd</v>
          </cell>
        </row>
        <row r="559">
          <cell r="A559" t="str">
            <v>Ciaran Clark</v>
          </cell>
          <cell r="B559" t="str">
            <v>Clark</v>
          </cell>
          <cell r="C559" t="str">
            <v>C Clark</v>
          </cell>
          <cell r="L559" t="str">
            <v>Newcastle Utd</v>
          </cell>
        </row>
        <row r="560">
          <cell r="A560" t="str">
            <v>Federico Fernández</v>
          </cell>
          <cell r="B560" t="str">
            <v>Fernández</v>
          </cell>
          <cell r="C560" t="str">
            <v>Fernandez</v>
          </cell>
          <cell r="L560" t="str">
            <v>Newcastle Utd</v>
          </cell>
        </row>
        <row r="561">
          <cell r="A561" t="str">
            <v>Josh Wilson-Esbrand</v>
          </cell>
          <cell r="B561" t="str">
            <v>Wilson-Esbrand</v>
          </cell>
          <cell r="L561" t="str">
            <v>Manchester City</v>
          </cell>
        </row>
        <row r="562">
          <cell r="A562" t="str">
            <v>Luke Mbete-Tabu</v>
          </cell>
          <cell r="B562" t="str">
            <v>Mbete</v>
          </cell>
          <cell r="L562" t="str">
            <v>Manchester City</v>
          </cell>
        </row>
        <row r="563">
          <cell r="A563" t="str">
            <v>Mohamed Dräger</v>
          </cell>
          <cell r="B563" t="str">
            <v>Dräger</v>
          </cell>
          <cell r="L563" t="str">
            <v>Nott'ham Forest</v>
          </cell>
        </row>
        <row r="564">
          <cell r="A564" t="str">
            <v>Jonathan Panzo</v>
          </cell>
          <cell r="B564" t="str">
            <v>Panzo</v>
          </cell>
          <cell r="L564" t="str">
            <v>Nott'ham Forest</v>
          </cell>
        </row>
        <row r="565">
          <cell r="A565" t="str">
            <v>Loïc Mbe Soh</v>
          </cell>
          <cell r="B565" t="str">
            <v>Mbe Soh</v>
          </cell>
          <cell r="L565" t="str">
            <v>Nott'ham Forest</v>
          </cell>
        </row>
        <row r="566">
          <cell r="A566" t="str">
            <v>Omar Richards</v>
          </cell>
          <cell r="B566" t="str">
            <v>Richards</v>
          </cell>
          <cell r="C566" t="str">
            <v>O Richards</v>
          </cell>
          <cell r="L566" t="str">
            <v>Nott'ham Forest</v>
          </cell>
        </row>
        <row r="567">
          <cell r="A567" t="str">
            <v>Richie Laryea</v>
          </cell>
          <cell r="B567" t="str">
            <v>Laryea</v>
          </cell>
          <cell r="L567" t="str">
            <v>Nott'ham Forest</v>
          </cell>
        </row>
        <row r="568">
          <cell r="A568" t="str">
            <v>Nuno Varela Tavares</v>
          </cell>
          <cell r="B568" t="str">
            <v>Tavares</v>
          </cell>
          <cell r="L568" t="str">
            <v>Arsenal</v>
          </cell>
        </row>
        <row r="569">
          <cell r="A569" t="str">
            <v>Pablo Marí Villar</v>
          </cell>
          <cell r="B569" t="str">
            <v>Pablo Marí</v>
          </cell>
          <cell r="L569" t="str">
            <v>Arsenal</v>
          </cell>
        </row>
        <row r="570">
          <cell r="A570" t="str">
            <v>Charlie Goode</v>
          </cell>
          <cell r="B570" t="str">
            <v>Goode</v>
          </cell>
          <cell r="L570" t="str">
            <v>Brentford</v>
          </cell>
        </row>
        <row r="571">
          <cell r="A571" t="str">
            <v>Fin Stevens</v>
          </cell>
          <cell r="B571" t="str">
            <v>Stevens</v>
          </cell>
          <cell r="L571" t="str">
            <v>Brentford</v>
          </cell>
        </row>
        <row r="572">
          <cell r="A572" t="str">
            <v>Dominic Thompson</v>
          </cell>
          <cell r="B572" t="str">
            <v>Thompson</v>
          </cell>
          <cell r="L572" t="str">
            <v>Brentford</v>
          </cell>
        </row>
        <row r="573">
          <cell r="A573" t="str">
            <v>Phil Jones</v>
          </cell>
          <cell r="B573" t="str">
            <v>Jones</v>
          </cell>
          <cell r="C573" t="str">
            <v>P Jones</v>
          </cell>
          <cell r="L573" t="str">
            <v>Manchester Utd</v>
          </cell>
        </row>
        <row r="574">
          <cell r="A574" t="str">
            <v>Brandon Williams</v>
          </cell>
          <cell r="B574" t="str">
            <v>B.Williams</v>
          </cell>
          <cell r="L574" t="str">
            <v>Manchester Utd</v>
          </cell>
        </row>
        <row r="575">
          <cell r="A575" t="str">
            <v>Eric Bailly</v>
          </cell>
          <cell r="B575" t="str">
            <v>Bailly</v>
          </cell>
          <cell r="L575" t="str">
            <v>Manchester Utd</v>
          </cell>
        </row>
        <row r="576">
          <cell r="A576" t="str">
            <v>Alex Telles</v>
          </cell>
          <cell r="B576" t="str">
            <v>Telles</v>
          </cell>
          <cell r="L576" t="str">
            <v>Manchester Utd</v>
          </cell>
        </row>
        <row r="577">
          <cell r="A577" t="str">
            <v>Kortney Hause</v>
          </cell>
          <cell r="B577" t="str">
            <v>Hause</v>
          </cell>
          <cell r="L577" t="str">
            <v>Aston Villa</v>
          </cell>
        </row>
        <row r="578">
          <cell r="A578" t="str">
            <v>Frédéric Guilbert</v>
          </cell>
          <cell r="B578" t="str">
            <v>Guilbert</v>
          </cell>
          <cell r="L578" t="str">
            <v>Aston Villa</v>
          </cell>
        </row>
        <row r="579">
          <cell r="A579" t="str">
            <v>Kaine Kesler Hayden</v>
          </cell>
          <cell r="B579" t="str">
            <v>Kesler Hayden</v>
          </cell>
          <cell r="L579" t="str">
            <v>Aston Villa</v>
          </cell>
        </row>
        <row r="580">
          <cell r="A580" t="str">
            <v>Harrison Ashby</v>
          </cell>
          <cell r="B580" t="str">
            <v>Ashby</v>
          </cell>
          <cell r="L580" t="str">
            <v>Newcastle Utd</v>
          </cell>
        </row>
        <row r="581">
          <cell r="A581" t="str">
            <v>Arthur Masuaku</v>
          </cell>
          <cell r="B581" t="str">
            <v>Masuaku</v>
          </cell>
          <cell r="L581" t="str">
            <v>West Ham</v>
          </cell>
        </row>
        <row r="582">
          <cell r="A582" t="str">
            <v>Stuart Dallas</v>
          </cell>
          <cell r="B582" t="str">
            <v>Dallas</v>
          </cell>
          <cell r="L582" t="str">
            <v>Leeds</v>
          </cell>
        </row>
        <row r="583">
          <cell r="A583" t="str">
            <v>Leo Fuhr Hjelde</v>
          </cell>
          <cell r="B583" t="str">
            <v>Hjelde</v>
          </cell>
          <cell r="L583" t="str">
            <v>Leeds</v>
          </cell>
        </row>
        <row r="584">
          <cell r="A584" t="str">
            <v>Robert Kenedy Nunes do Nascimento</v>
          </cell>
          <cell r="B584" t="str">
            <v>Kenedy</v>
          </cell>
          <cell r="L584" t="str">
            <v>Chelsea</v>
          </cell>
        </row>
        <row r="585">
          <cell r="A585" t="str">
            <v>Marcos Alonso</v>
          </cell>
          <cell r="B585" t="str">
            <v>Alonso</v>
          </cell>
          <cell r="L585" t="str">
            <v>Chelsea</v>
          </cell>
        </row>
        <row r="586">
          <cell r="A586" t="str">
            <v>Malang Sarr</v>
          </cell>
          <cell r="B586" t="str">
            <v>Sarr</v>
          </cell>
          <cell r="L586" t="str">
            <v>Chelsea</v>
          </cell>
        </row>
        <row r="587">
          <cell r="A587" t="str">
            <v>Ethan Ampadu</v>
          </cell>
          <cell r="B587" t="str">
            <v>Ampadu</v>
          </cell>
          <cell r="L587" t="str">
            <v>Chelsea</v>
          </cell>
        </row>
        <row r="588">
          <cell r="A588" t="str">
            <v>Nathan Ferguson</v>
          </cell>
          <cell r="B588" t="str">
            <v>Ferguson</v>
          </cell>
          <cell r="L588" t="str">
            <v>Crystal Palace</v>
          </cell>
        </row>
        <row r="589">
          <cell r="A589" t="str">
            <v>Tino Livramento</v>
          </cell>
          <cell r="B589" t="str">
            <v>Livramento</v>
          </cell>
          <cell r="L589" t="str">
            <v>Southampton</v>
          </cell>
        </row>
        <row r="590">
          <cell r="A590" t="str">
            <v>Sergio Reguilón</v>
          </cell>
          <cell r="B590" t="str">
            <v>Reguilón</v>
          </cell>
          <cell r="C590" t="str">
            <v>Reguilon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Matt Clarke</v>
          </cell>
          <cell r="B593" t="str">
            <v>Clarke</v>
          </cell>
          <cell r="L593" t="str">
            <v>Brighton</v>
          </cell>
        </row>
        <row r="594">
          <cell r="A594" t="str">
            <v>Joe Bryan</v>
          </cell>
          <cell r="B594" t="str">
            <v>Bryan</v>
          </cell>
          <cell r="L594" t="str">
            <v>Fulham</v>
          </cell>
        </row>
        <row r="595">
          <cell r="A595" t="str">
            <v>Terence Kongolo</v>
          </cell>
          <cell r="B595" t="str">
            <v>Kongolo</v>
          </cell>
          <cell r="L595" t="str">
            <v>Fulham</v>
          </cell>
        </row>
        <row r="596">
          <cell r="A596" t="str">
            <v>Calvin Ramsay</v>
          </cell>
          <cell r="B596" t="str">
            <v>Ramsay</v>
          </cell>
          <cell r="L596" t="str">
            <v>Liverpool</v>
          </cell>
        </row>
        <row r="597">
          <cell r="A597" t="str">
            <v>Rhys Williams</v>
          </cell>
          <cell r="B597" t="str">
            <v>R.Williams</v>
          </cell>
          <cell r="L597" t="str">
            <v>Liverpool</v>
          </cell>
        </row>
        <row r="598">
          <cell r="A598" t="str">
            <v>Sepp van den Berg</v>
          </cell>
          <cell r="B598" t="str">
            <v>Van den Berg</v>
          </cell>
          <cell r="L598" t="str">
            <v>Liverpool</v>
          </cell>
        </row>
        <row r="599">
          <cell r="A599" t="str">
            <v>Luke Chambers</v>
          </cell>
          <cell r="B599" t="str">
            <v>Chambers</v>
          </cell>
          <cell r="C599" t="str">
            <v>L Chambers</v>
          </cell>
          <cell r="L599" t="str">
            <v>Liverpool</v>
          </cell>
        </row>
        <row r="600">
          <cell r="A600" t="str">
            <v>James Hill</v>
          </cell>
          <cell r="B600" t="str">
            <v>Hill</v>
          </cell>
          <cell r="L600" t="str">
            <v>Bournemouth</v>
          </cell>
        </row>
        <row r="601">
          <cell r="A601" t="str">
            <v>Niels Nkounkou</v>
          </cell>
          <cell r="B601" t="str">
            <v>Nkounkou</v>
          </cell>
          <cell r="L601" t="str">
            <v>Everton</v>
          </cell>
        </row>
        <row r="602">
          <cell r="A602" t="str">
            <v>Jarrad Branthwaite</v>
          </cell>
          <cell r="B602" t="str">
            <v>Branthwaite</v>
          </cell>
          <cell r="L602" t="str">
            <v>Everton</v>
          </cell>
        </row>
        <row r="603">
          <cell r="A603" t="str">
            <v>Yerson Mosquera Valdelamar</v>
          </cell>
          <cell r="B603" t="str">
            <v>Mosquera</v>
          </cell>
          <cell r="L603" t="str">
            <v>Wolves</v>
          </cell>
        </row>
        <row r="604">
          <cell r="A604" t="str">
            <v>Ryan Bertrand</v>
          </cell>
          <cell r="B604" t="str">
            <v>Bertrand</v>
          </cell>
          <cell r="L604" t="str">
            <v>Leicester City</v>
          </cell>
        </row>
        <row r="605">
          <cell r="A605" t="str">
            <v>Jannik Vestergaard</v>
          </cell>
          <cell r="B605" t="str">
            <v>Vestergaard</v>
          </cell>
          <cell r="L605" t="str">
            <v>Leicester City</v>
          </cell>
        </row>
        <row r="606">
          <cell r="A606" t="str">
            <v>Ben Davies</v>
          </cell>
          <cell r="B606" t="str">
            <v>Davies</v>
          </cell>
          <cell r="C606" t="str">
            <v>Ben T Davies</v>
          </cell>
          <cell r="L606" t="str">
            <v>Liverpool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 refreshError="1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LEE</v>
          </cell>
          <cell r="F252">
            <v>1.2558823529411764</v>
          </cell>
          <cell r="G252">
            <v>1.2428571428571433</v>
          </cell>
          <cell r="H252">
            <v>-1.3025210084033123E-2</v>
          </cell>
          <cell r="I252">
            <v>1.7029411764705882</v>
          </cell>
          <cell r="J252">
            <v>2.2857142857142856</v>
          </cell>
          <cell r="K252">
            <v>0.58277310924369741</v>
          </cell>
          <cell r="L252">
            <v>1.2275648954081644</v>
          </cell>
          <cell r="M252">
            <v>-2.8317457533012069E-2</v>
          </cell>
          <cell r="N252">
            <v>2.3344820408163267</v>
          </cell>
          <cell r="O252">
            <v>0.63154086434573853</v>
          </cell>
        </row>
        <row r="253">
          <cell r="E253" t="str">
            <v>EVE</v>
          </cell>
          <cell r="F253">
            <v>1.1264705882352941</v>
          </cell>
          <cell r="G253">
            <v>1.2833333333333325</v>
          </cell>
          <cell r="H253">
            <v>0.15686274509803844</v>
          </cell>
          <cell r="I253">
            <v>1.7558823529411764</v>
          </cell>
          <cell r="J253">
            <v>2.1333333333333342</v>
          </cell>
          <cell r="K253">
            <v>0.37745098039215774</v>
          </cell>
          <cell r="L253">
            <v>1.3378658333333329</v>
          </cell>
          <cell r="M253">
            <v>0.21139524509803875</v>
          </cell>
          <cell r="N253">
            <v>2.0246247619047617</v>
          </cell>
          <cell r="O253">
            <v>0.26874240896358526</v>
          </cell>
        </row>
        <row r="254">
          <cell r="E254" t="str">
            <v>NFO</v>
          </cell>
          <cell r="F254">
            <v>1.0352941176470589</v>
          </cell>
          <cell r="G254">
            <v>1.0000000000000004</v>
          </cell>
          <cell r="H254">
            <v>-3.5294117647058476E-2</v>
          </cell>
          <cell r="I254">
            <v>1.7029411764705882</v>
          </cell>
          <cell r="J254">
            <v>1.9857142857142855</v>
          </cell>
          <cell r="K254">
            <v>0.28277310924369736</v>
          </cell>
          <cell r="L254">
            <v>1.0218933928571436</v>
          </cell>
          <cell r="M254">
            <v>-1.3400724789915275E-2</v>
          </cell>
          <cell r="N254">
            <v>1.9261566862244914</v>
          </cell>
          <cell r="O254">
            <v>0.22321550975390325</v>
          </cell>
        </row>
        <row r="255">
          <cell r="E255" t="str">
            <v>LEI</v>
          </cell>
          <cell r="F255">
            <v>1.3499999999999999</v>
          </cell>
          <cell r="G255">
            <v>1.6571428571428573</v>
          </cell>
          <cell r="H255">
            <v>0.30714285714285738</v>
          </cell>
          <cell r="I255">
            <v>1.6529411764705884</v>
          </cell>
          <cell r="J255">
            <v>1.7857142857142858</v>
          </cell>
          <cell r="K255">
            <v>0.13277310924369745</v>
          </cell>
          <cell r="L255">
            <v>1.7673419693877543</v>
          </cell>
          <cell r="M255">
            <v>0.41734196938775447</v>
          </cell>
          <cell r="N255">
            <v>1.9049237882653043</v>
          </cell>
          <cell r="O255">
            <v>0.25198261179471593</v>
          </cell>
        </row>
        <row r="256">
          <cell r="E256" t="str">
            <v>ARS</v>
          </cell>
          <cell r="F256">
            <v>1.95</v>
          </cell>
          <cell r="G256">
            <v>2.0833333333333335</v>
          </cell>
          <cell r="H256">
            <v>0.13333333333333353</v>
          </cell>
          <cell r="I256">
            <v>1.1147058823529412</v>
          </cell>
          <cell r="J256">
            <v>1.8166666666666664</v>
          </cell>
          <cell r="K256">
            <v>0.70196078431372522</v>
          </cell>
          <cell r="L256">
            <v>2.0344047619047649</v>
          </cell>
          <cell r="M256">
            <v>8.440476190476498E-2</v>
          </cell>
          <cell r="N256">
            <v>1.8885093452380932</v>
          </cell>
          <cell r="O256">
            <v>0.773803462885152</v>
          </cell>
        </row>
        <row r="257">
          <cell r="E257" t="str">
            <v>SOU</v>
          </cell>
          <cell r="F257">
            <v>0.93529411764705883</v>
          </cell>
          <cell r="G257">
            <v>0.68333333333333357</v>
          </cell>
          <cell r="H257">
            <v>-0.25196078431372526</v>
          </cell>
          <cell r="I257">
            <v>1.5088235294117647</v>
          </cell>
          <cell r="J257">
            <v>2.1333333333333329</v>
          </cell>
          <cell r="K257">
            <v>0.62450980392156819</v>
          </cell>
          <cell r="L257">
            <v>0.78396636904761907</v>
          </cell>
          <cell r="M257">
            <v>-0.15132774859943976</v>
          </cell>
          <cell r="N257">
            <v>1.8292342857142887</v>
          </cell>
          <cell r="O257">
            <v>0.32041075630252402</v>
          </cell>
        </row>
        <row r="258">
          <cell r="E258" t="str">
            <v>WHU</v>
          </cell>
          <cell r="F258">
            <v>1.2970588235294118</v>
          </cell>
          <cell r="G258">
            <v>1.3250000000000002</v>
          </cell>
          <cell r="H258">
            <v>2.7941176470588358E-2</v>
          </cell>
          <cell r="I258">
            <v>1.3588235294117648</v>
          </cell>
          <cell r="J258">
            <v>1.8500000000000005</v>
          </cell>
          <cell r="K258">
            <v>0.49117647058823577</v>
          </cell>
          <cell r="L258">
            <v>1.4673759821428576</v>
          </cell>
          <cell r="M258">
            <v>0.17031715861344576</v>
          </cell>
          <cell r="N258">
            <v>1.6854689285714302</v>
          </cell>
          <cell r="O258">
            <v>0.32664539915966539</v>
          </cell>
        </row>
        <row r="259">
          <cell r="E259" t="str">
            <v>BOU</v>
          </cell>
          <cell r="F259">
            <v>1.0470588235294118</v>
          </cell>
          <cell r="G259">
            <v>1.7428571428571433</v>
          </cell>
          <cell r="H259">
            <v>0.69579831932773151</v>
          </cell>
          <cell r="I259">
            <v>1.7205882352941178</v>
          </cell>
          <cell r="J259">
            <v>1.5571428571428569</v>
          </cell>
          <cell r="K259">
            <v>-0.16344537815126081</v>
          </cell>
          <cell r="L259">
            <v>1.4538033520408167</v>
          </cell>
          <cell r="M259">
            <v>0.40674452851140486</v>
          </cell>
          <cell r="N259">
            <v>1.6632902270408165</v>
          </cell>
          <cell r="O259">
            <v>-5.7298008253301225E-2</v>
          </cell>
        </row>
        <row r="260">
          <cell r="E260" t="str">
            <v>WOL</v>
          </cell>
          <cell r="F260">
            <v>0.99117647058823533</v>
          </cell>
          <cell r="G260">
            <v>0.80000000000000071</v>
          </cell>
          <cell r="H260">
            <v>-0.19117647058823461</v>
          </cell>
          <cell r="I260">
            <v>1.4852941176470589</v>
          </cell>
          <cell r="J260">
            <v>1.6666666666666667</v>
          </cell>
          <cell r="K260">
            <v>0.18137254901960786</v>
          </cell>
          <cell r="L260">
            <v>0.86096857142857308</v>
          </cell>
          <cell r="M260">
            <v>-0.13020789915966224</v>
          </cell>
          <cell r="N260">
            <v>1.6341666666666679</v>
          </cell>
          <cell r="O260">
            <v>0.148872549019609</v>
          </cell>
        </row>
        <row r="261">
          <cell r="E261" t="str">
            <v>LIV</v>
          </cell>
          <cell r="F261">
            <v>1.8676470588235294</v>
          </cell>
          <cell r="G261">
            <v>2</v>
          </cell>
          <cell r="H261">
            <v>0.13235294117647056</v>
          </cell>
          <cell r="I261">
            <v>1.3852941176470588</v>
          </cell>
          <cell r="J261">
            <v>1.5499999999999998</v>
          </cell>
          <cell r="K261">
            <v>0.16470588235294104</v>
          </cell>
          <cell r="L261">
            <v>1.870014285714285</v>
          </cell>
          <cell r="M261">
            <v>2.3672268907555249E-3</v>
          </cell>
          <cell r="N261">
            <v>1.6272841071428554</v>
          </cell>
          <cell r="O261">
            <v>0.24198998949579664</v>
          </cell>
        </row>
        <row r="262">
          <cell r="E262" t="str">
            <v>TOT</v>
          </cell>
          <cell r="F262">
            <v>1.4970588235294118</v>
          </cell>
          <cell r="G262">
            <v>1.6499999999999997</v>
          </cell>
          <cell r="H262">
            <v>0.15294117647058791</v>
          </cell>
          <cell r="I262">
            <v>1.3352941176470587</v>
          </cell>
          <cell r="J262">
            <v>1.9333333333333336</v>
          </cell>
          <cell r="K262">
            <v>0.59803921568627483</v>
          </cell>
          <cell r="L262">
            <v>1.6786569642857156</v>
          </cell>
          <cell r="M262">
            <v>0.18159814075630387</v>
          </cell>
          <cell r="N262">
            <v>1.6062685714285694</v>
          </cell>
          <cell r="O262">
            <v>0.27097445378151064</v>
          </cell>
        </row>
        <row r="263">
          <cell r="E263" t="str">
            <v>FUL</v>
          </cell>
          <cell r="F263">
            <v>1.1705882352941175</v>
          </cell>
          <cell r="G263">
            <v>0.87142857142857066</v>
          </cell>
          <cell r="H263">
            <v>-0.29915966386554682</v>
          </cell>
          <cell r="I263">
            <v>1.6529411764705884</v>
          </cell>
          <cell r="J263">
            <v>1.614285714285715</v>
          </cell>
          <cell r="K263">
            <v>-3.8655462184873368E-2</v>
          </cell>
          <cell r="L263">
            <v>0.88460628316326573</v>
          </cell>
          <cell r="M263">
            <v>-0.28598195213085176</v>
          </cell>
          <cell r="N263">
            <v>1.5890391505102022</v>
          </cell>
          <cell r="O263">
            <v>-6.3902025960386188E-2</v>
          </cell>
        </row>
        <row r="264">
          <cell r="E264" t="str">
            <v>MUN</v>
          </cell>
          <cell r="F264">
            <v>1.6333333333333333</v>
          </cell>
          <cell r="G264">
            <v>1.8714285714285717</v>
          </cell>
          <cell r="H264">
            <v>0.23809523809523836</v>
          </cell>
          <cell r="I264">
            <v>1.3333333333333333</v>
          </cell>
          <cell r="J264">
            <v>1.6285714285714283</v>
          </cell>
          <cell r="K264">
            <v>0.29523809523809508</v>
          </cell>
          <cell r="L264">
            <v>1.8885999311224511</v>
          </cell>
          <cell r="M264">
            <v>0.25526659778911776</v>
          </cell>
          <cell r="N264">
            <v>1.5217252193877564</v>
          </cell>
          <cell r="O264">
            <v>0.18839188605442314</v>
          </cell>
        </row>
        <row r="265">
          <cell r="E265" t="str">
            <v>BRE</v>
          </cell>
          <cell r="F265">
            <v>1.4882352941176471</v>
          </cell>
          <cell r="G265">
            <v>1.6285714285714283</v>
          </cell>
          <cell r="H265">
            <v>0.14033613445378124</v>
          </cell>
          <cell r="I265">
            <v>1.2970588235294118</v>
          </cell>
          <cell r="J265">
            <v>1.5571428571428569</v>
          </cell>
          <cell r="K265">
            <v>0.26008403361344512</v>
          </cell>
          <cell r="L265">
            <v>1.800886790816326</v>
          </cell>
          <cell r="M265">
            <v>0.31265149669867887</v>
          </cell>
          <cell r="N265">
            <v>1.498149109693879</v>
          </cell>
          <cell r="O265">
            <v>0.20109028616446722</v>
          </cell>
        </row>
        <row r="266">
          <cell r="E266" t="str">
            <v>BHA</v>
          </cell>
          <cell r="F266">
            <v>1.9312499999999999</v>
          </cell>
          <cell r="G266">
            <v>2.7142857142857144</v>
          </cell>
          <cell r="H266">
            <v>0.7830357142857145</v>
          </cell>
          <cell r="I266">
            <v>1.190625</v>
          </cell>
          <cell r="J266">
            <v>1.3142857142857147</v>
          </cell>
          <cell r="K266">
            <v>0.12366071428571468</v>
          </cell>
          <cell r="L266">
            <v>2.6440065561224526</v>
          </cell>
          <cell r="M266">
            <v>0.7127565561224527</v>
          </cell>
          <cell r="N266">
            <v>1.389734867346939</v>
          </cell>
          <cell r="O266">
            <v>0.19910986734693892</v>
          </cell>
        </row>
        <row r="267">
          <cell r="E267" t="str">
            <v>NEW</v>
          </cell>
          <cell r="F267">
            <v>1.8454545454545455</v>
          </cell>
          <cell r="G267">
            <v>2.7428571428571424</v>
          </cell>
          <cell r="H267">
            <v>0.89740259740259698</v>
          </cell>
          <cell r="I267">
            <v>1.012121212121212</v>
          </cell>
          <cell r="J267">
            <v>1.2142857142857142</v>
          </cell>
          <cell r="K267">
            <v>0.20216450216450221</v>
          </cell>
          <cell r="L267">
            <v>2.4868716734693876</v>
          </cell>
          <cell r="M267">
            <v>0.64141712801484219</v>
          </cell>
          <cell r="N267">
            <v>1.3121265688775499</v>
          </cell>
          <cell r="O267">
            <v>0.30000535675633788</v>
          </cell>
        </row>
        <row r="268">
          <cell r="E268" t="str">
            <v>CHE</v>
          </cell>
          <cell r="F268">
            <v>1.2575757575757576</v>
          </cell>
          <cell r="G268">
            <v>1.3166666666666664</v>
          </cell>
          <cell r="H268">
            <v>5.9090909090908861E-2</v>
          </cell>
          <cell r="I268">
            <v>1.2696969696969695</v>
          </cell>
          <cell r="J268">
            <v>1.25</v>
          </cell>
          <cell r="K268">
            <v>-1.9696969696969546E-2</v>
          </cell>
          <cell r="L268">
            <v>1.3713351369047615</v>
          </cell>
          <cell r="M268">
            <v>0.11375937932900393</v>
          </cell>
          <cell r="N268">
            <v>1.2060272321428558</v>
          </cell>
          <cell r="O268">
            <v>-6.3669737554113759E-2</v>
          </cell>
        </row>
        <row r="269">
          <cell r="E269" t="str">
            <v>AVL</v>
          </cell>
          <cell r="F269">
            <v>1.276470588235294</v>
          </cell>
          <cell r="G269">
            <v>1.1714285714285708</v>
          </cell>
          <cell r="H269">
            <v>-0.1050420168067232</v>
          </cell>
          <cell r="I269">
            <v>1.4176470588235295</v>
          </cell>
          <cell r="J269">
            <v>1.0428571428571434</v>
          </cell>
          <cell r="K269">
            <v>-0.37478991596638611</v>
          </cell>
          <cell r="L269">
            <v>1.1958702193877564</v>
          </cell>
          <cell r="M269">
            <v>-8.0600368847537629E-2</v>
          </cell>
          <cell r="N269">
            <v>1.0366445076530619</v>
          </cell>
          <cell r="O269">
            <v>-0.38100255117046755</v>
          </cell>
        </row>
        <row r="270">
          <cell r="E270" t="str">
            <v>CRY</v>
          </cell>
          <cell r="F270">
            <v>1.0117647058823529</v>
          </cell>
          <cell r="G270">
            <v>1.5999999999999996</v>
          </cell>
          <cell r="H270">
            <v>0.58823529411764675</v>
          </cell>
          <cell r="I270">
            <v>1.3147058823529412</v>
          </cell>
          <cell r="J270">
            <v>0.90000000000000091</v>
          </cell>
          <cell r="K270">
            <v>-0.41470588235294026</v>
          </cell>
          <cell r="L270">
            <v>1.273377142857141</v>
          </cell>
          <cell r="M270">
            <v>0.26161243697478809</v>
          </cell>
          <cell r="N270">
            <v>1.0340132142857159</v>
          </cell>
          <cell r="O270">
            <v>-0.28069266806722526</v>
          </cell>
        </row>
        <row r="271">
          <cell r="E271" t="str">
            <v>MCI</v>
          </cell>
          <cell r="F271">
            <v>2.1454545454545455</v>
          </cell>
          <cell r="G271">
            <v>2.4499999999999993</v>
          </cell>
          <cell r="H271">
            <v>0.30454545454545379</v>
          </cell>
          <cell r="I271">
            <v>0.77575757575757576</v>
          </cell>
          <cell r="J271">
            <v>0.68333333333333357</v>
          </cell>
          <cell r="K271">
            <v>-9.2424242424242187E-2</v>
          </cell>
          <cell r="L271">
            <v>2.1402561250000001</v>
          </cell>
          <cell r="M271">
            <v>-5.1984204545454382E-3</v>
          </cell>
          <cell r="N271">
            <v>0.73036399404762009</v>
          </cell>
          <cell r="O271">
            <v>-4.5393581709955666E-2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abSelected="1" workbookViewId="0">
      <selection activeCell="B8" sqref="B8"/>
    </sheetView>
  </sheetViews>
  <sheetFormatPr defaultRowHeight="16.5"/>
  <cols>
    <col min="1" max="1" width="30.5" style="38" customWidth="1"/>
    <col min="2" max="16" width="27.5" style="38" customWidth="1"/>
    <col min="17" max="17" width="32.375" style="38" customWidth="1"/>
    <col min="18" max="21" width="27.5" style="38" customWidth="1"/>
    <col min="22" max="22" width="34.25" style="38" customWidth="1"/>
    <col min="23" max="27" width="27.5" style="38" customWidth="1"/>
    <col min="28" max="28" width="38.875" style="38" customWidth="1"/>
    <col min="29" max="73" width="27.5" style="38" customWidth="1"/>
    <col min="74" max="74" width="30.25" style="38" customWidth="1"/>
    <col min="75" max="75" width="30.375" style="38" customWidth="1"/>
    <col min="76" max="81" width="27.5" style="38" customWidth="1"/>
    <col min="82" max="83" width="36.625" style="38" customWidth="1"/>
    <col min="84" max="85" width="27.5" style="38" customWidth="1"/>
    <col min="86" max="86" width="34.875" style="38" customWidth="1"/>
    <col min="87" max="87" width="27.5" style="38" customWidth="1"/>
    <col min="88" max="88" width="32.875" style="38" customWidth="1"/>
    <col min="89" max="268" width="27.5" style="38" customWidth="1"/>
    <col min="269" max="1024" width="24.125" style="38" customWidth="1"/>
    <col min="1025" max="16384" width="9" style="38"/>
  </cols>
  <sheetData>
    <row r="1" spans="1:267" ht="27.75" thickBot="1">
      <c r="A1" s="27" t="s">
        <v>1992</v>
      </c>
      <c r="B1" s="28" t="s">
        <v>1993</v>
      </c>
      <c r="C1" s="28" t="s">
        <v>1994</v>
      </c>
      <c r="D1" s="28" t="s">
        <v>1995</v>
      </c>
      <c r="E1" s="28" t="s">
        <v>1996</v>
      </c>
      <c r="F1" s="28" t="s">
        <v>1997</v>
      </c>
      <c r="G1" s="28" t="s">
        <v>1998</v>
      </c>
      <c r="H1" s="28" t="s">
        <v>1999</v>
      </c>
      <c r="I1" s="28" t="s">
        <v>2000</v>
      </c>
      <c r="J1" s="28" t="s">
        <v>2001</v>
      </c>
      <c r="K1" s="28" t="s">
        <v>2002</v>
      </c>
      <c r="L1" s="28" t="s">
        <v>2003</v>
      </c>
      <c r="M1" s="28" t="s">
        <v>2004</v>
      </c>
      <c r="N1" s="28" t="s">
        <v>2005</v>
      </c>
      <c r="O1" s="28" t="s">
        <v>2006</v>
      </c>
      <c r="P1" s="28" t="s">
        <v>2007</v>
      </c>
      <c r="Q1" s="28" t="s">
        <v>2008</v>
      </c>
      <c r="R1" s="28" t="s">
        <v>2009</v>
      </c>
      <c r="S1" s="28" t="s">
        <v>2010</v>
      </c>
      <c r="T1" s="28" t="s">
        <v>2011</v>
      </c>
      <c r="U1" s="28" t="s">
        <v>2012</v>
      </c>
      <c r="V1" s="28" t="s">
        <v>2013</v>
      </c>
      <c r="W1" s="28" t="s">
        <v>2014</v>
      </c>
      <c r="X1" s="28" t="s">
        <v>2015</v>
      </c>
      <c r="Y1" s="28" t="s">
        <v>2016</v>
      </c>
      <c r="Z1" s="28" t="s">
        <v>2017</v>
      </c>
      <c r="AA1" s="28" t="s">
        <v>1964</v>
      </c>
      <c r="AB1" s="28" t="s">
        <v>2018</v>
      </c>
      <c r="AC1" s="28" t="s">
        <v>1981</v>
      </c>
      <c r="AD1" s="28" t="s">
        <v>1982</v>
      </c>
      <c r="AE1" s="28" t="s">
        <v>2019</v>
      </c>
      <c r="AF1" s="28" t="s">
        <v>1983</v>
      </c>
      <c r="AG1" s="28" t="s">
        <v>2020</v>
      </c>
      <c r="AH1" s="28" t="s">
        <v>2021</v>
      </c>
      <c r="AI1" s="28" t="s">
        <v>2022</v>
      </c>
      <c r="AJ1" s="28" t="s">
        <v>2023</v>
      </c>
      <c r="AK1" s="28" t="s">
        <v>1974</v>
      </c>
      <c r="AL1" s="28" t="s">
        <v>1971</v>
      </c>
      <c r="AM1" s="28" t="s">
        <v>1965</v>
      </c>
      <c r="AN1" s="28" t="s">
        <v>1968</v>
      </c>
      <c r="AO1" s="28" t="s">
        <v>1970</v>
      </c>
      <c r="AP1" s="28" t="s">
        <v>1975</v>
      </c>
      <c r="AQ1" s="28" t="s">
        <v>1977</v>
      </c>
      <c r="AR1" s="28" t="s">
        <v>1976</v>
      </c>
      <c r="AS1" s="28" t="s">
        <v>1984</v>
      </c>
      <c r="AT1" s="28" t="s">
        <v>1978</v>
      </c>
      <c r="AU1" s="28" t="s">
        <v>1979</v>
      </c>
      <c r="AV1" s="28" t="s">
        <v>1966</v>
      </c>
      <c r="AW1" s="28" t="s">
        <v>1967</v>
      </c>
      <c r="AX1" s="28" t="s">
        <v>1973</v>
      </c>
      <c r="AY1" s="28" t="s">
        <v>1969</v>
      </c>
      <c r="AZ1" s="28" t="s">
        <v>1980</v>
      </c>
      <c r="BA1" s="28" t="s">
        <v>1972</v>
      </c>
      <c r="BB1" s="28" t="s">
        <v>2024</v>
      </c>
      <c r="BC1" s="28" t="s">
        <v>2025</v>
      </c>
      <c r="BD1" s="28" t="s">
        <v>2026</v>
      </c>
      <c r="BE1" s="28" t="s">
        <v>2027</v>
      </c>
      <c r="BF1" s="28" t="s">
        <v>2028</v>
      </c>
      <c r="BG1" s="28" t="s">
        <v>2029</v>
      </c>
      <c r="BH1" s="28" t="s">
        <v>2030</v>
      </c>
      <c r="BI1" s="28" t="s">
        <v>2031</v>
      </c>
      <c r="BJ1" s="28" t="s">
        <v>2032</v>
      </c>
      <c r="BK1" s="28" t="s">
        <v>2033</v>
      </c>
      <c r="BL1" s="28" t="s">
        <v>2034</v>
      </c>
      <c r="BM1" s="28" t="s">
        <v>2035</v>
      </c>
      <c r="BN1" s="28" t="s">
        <v>2036</v>
      </c>
      <c r="BO1" s="28" t="s">
        <v>2037</v>
      </c>
      <c r="BP1" s="28" t="s">
        <v>2038</v>
      </c>
      <c r="BQ1" s="28" t="s">
        <v>2039</v>
      </c>
      <c r="BR1" s="28" t="s">
        <v>2040</v>
      </c>
      <c r="BS1" s="28" t="s">
        <v>2041</v>
      </c>
      <c r="BT1" s="28" t="s">
        <v>2042</v>
      </c>
      <c r="BU1" s="28" t="s">
        <v>2043</v>
      </c>
      <c r="BV1" s="28" t="s">
        <v>2044</v>
      </c>
      <c r="BW1" s="28" t="s">
        <v>2045</v>
      </c>
      <c r="BX1" s="28" t="s">
        <v>2046</v>
      </c>
      <c r="BY1" s="28" t="s">
        <v>2047</v>
      </c>
      <c r="BZ1" s="28" t="s">
        <v>2048</v>
      </c>
      <c r="CA1" s="28" t="s">
        <v>2049</v>
      </c>
      <c r="CB1" s="28" t="s">
        <v>2050</v>
      </c>
      <c r="CC1" s="28" t="s">
        <v>2051</v>
      </c>
      <c r="CD1" s="28" t="s">
        <v>2052</v>
      </c>
      <c r="CE1" s="28" t="s">
        <v>2053</v>
      </c>
      <c r="CF1" s="28" t="s">
        <v>2054</v>
      </c>
      <c r="CG1" s="28" t="s">
        <v>2055</v>
      </c>
      <c r="CH1" s="28" t="s">
        <v>2056</v>
      </c>
      <c r="CI1" s="28" t="s">
        <v>2057</v>
      </c>
      <c r="CJ1" s="29" t="s">
        <v>2058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7.25" thickBot="1">
      <c r="A2" s="30">
        <v>100</v>
      </c>
      <c r="B2" s="30">
        <v>100</v>
      </c>
      <c r="C2" s="30">
        <v>84450</v>
      </c>
      <c r="D2" s="30">
        <v>0</v>
      </c>
      <c r="E2" s="30">
        <v>0</v>
      </c>
      <c r="F2" s="30">
        <v>-2</v>
      </c>
      <c r="G2" s="30">
        <v>2</v>
      </c>
      <c r="H2" s="30">
        <v>1</v>
      </c>
      <c r="I2" s="30">
        <v>3</v>
      </c>
      <c r="J2" s="28">
        <v>3.4</v>
      </c>
      <c r="K2" s="28">
        <v>3.9</v>
      </c>
      <c r="L2" s="30">
        <v>13</v>
      </c>
      <c r="M2" s="28" t="s">
        <v>2062</v>
      </c>
      <c r="N2" s="28">
        <v>3.4</v>
      </c>
      <c r="O2" s="30">
        <v>3</v>
      </c>
      <c r="P2" s="31" t="b">
        <v>0</v>
      </c>
      <c r="Q2" s="28"/>
      <c r="R2" s="28" t="s">
        <v>4371</v>
      </c>
      <c r="S2" s="30">
        <v>48</v>
      </c>
      <c r="T2" s="28" t="s">
        <v>2063</v>
      </c>
      <c r="U2" s="28">
        <v>4</v>
      </c>
      <c r="V2" s="28" t="s">
        <v>1497</v>
      </c>
      <c r="W2" s="28">
        <v>2.5</v>
      </c>
      <c r="X2" s="31" t="b">
        <v>0</v>
      </c>
      <c r="Y2" s="28"/>
      <c r="Z2" s="28" t="s">
        <v>2061</v>
      </c>
      <c r="AA2" s="30">
        <v>1</v>
      </c>
      <c r="AB2" s="30">
        <v>3</v>
      </c>
      <c r="AC2" s="30">
        <v>132</v>
      </c>
      <c r="AD2" s="30">
        <v>895777</v>
      </c>
      <c r="AE2" s="30">
        <v>7033</v>
      </c>
      <c r="AF2" s="30">
        <v>811903</v>
      </c>
      <c r="AG2" s="30">
        <v>1991</v>
      </c>
      <c r="AH2" s="28">
        <v>0.7</v>
      </c>
      <c r="AI2" s="28">
        <v>27.5</v>
      </c>
      <c r="AJ2" s="28" t="s">
        <v>1497</v>
      </c>
      <c r="AK2" s="30">
        <v>2707</v>
      </c>
      <c r="AL2" s="30">
        <v>5</v>
      </c>
      <c r="AM2" s="30">
        <v>8</v>
      </c>
      <c r="AN2" s="30">
        <v>11</v>
      </c>
      <c r="AO2" s="30">
        <v>33</v>
      </c>
      <c r="AP2" s="30">
        <v>0</v>
      </c>
      <c r="AQ2" s="30">
        <v>0</v>
      </c>
      <c r="AR2" s="30">
        <v>0</v>
      </c>
      <c r="AS2" s="30">
        <v>4</v>
      </c>
      <c r="AT2" s="30">
        <v>0</v>
      </c>
      <c r="AU2" s="30">
        <v>0</v>
      </c>
      <c r="AV2" s="30">
        <v>13</v>
      </c>
      <c r="AW2" s="30">
        <v>562</v>
      </c>
      <c r="AX2" s="28">
        <v>621.4</v>
      </c>
      <c r="AY2" s="28">
        <v>635.70000000000005</v>
      </c>
      <c r="AZ2" s="28">
        <v>492</v>
      </c>
      <c r="BA2" s="28">
        <v>175</v>
      </c>
      <c r="BB2" s="30">
        <v>32</v>
      </c>
      <c r="BC2" s="28">
        <v>3.67</v>
      </c>
      <c r="BD2" s="28">
        <v>3.67</v>
      </c>
      <c r="BE2" s="28">
        <v>7.34</v>
      </c>
      <c r="BF2" s="28">
        <v>33.65</v>
      </c>
      <c r="BG2" s="30">
        <v>49</v>
      </c>
      <c r="BH2" s="30">
        <v>19</v>
      </c>
      <c r="BI2" s="30">
        <v>28</v>
      </c>
      <c r="BJ2" s="30">
        <v>22</v>
      </c>
      <c r="BK2" s="30">
        <v>56</v>
      </c>
      <c r="BL2" s="30">
        <v>35</v>
      </c>
      <c r="BM2" s="30">
        <v>35</v>
      </c>
      <c r="BN2" s="30">
        <v>24</v>
      </c>
      <c r="BO2" s="28"/>
      <c r="BP2" s="28"/>
      <c r="BQ2" s="30">
        <v>2</v>
      </c>
      <c r="BR2" s="28"/>
      <c r="BS2" s="28"/>
      <c r="BT2" s="28"/>
      <c r="BU2" s="30">
        <v>0.12</v>
      </c>
      <c r="BV2" s="30">
        <v>0</v>
      </c>
      <c r="BW2" s="30">
        <v>0.12</v>
      </c>
      <c r="BX2" s="30">
        <v>0.24</v>
      </c>
      <c r="BY2" s="30">
        <v>1.1200000000000001</v>
      </c>
      <c r="BZ2" s="30">
        <v>1.1000000000000001</v>
      </c>
      <c r="CA2" s="30">
        <v>266</v>
      </c>
      <c r="CB2" s="30">
        <v>158</v>
      </c>
      <c r="CC2" s="30">
        <v>73</v>
      </c>
      <c r="CD2" s="30">
        <v>36</v>
      </c>
      <c r="CE2" s="30">
        <v>56</v>
      </c>
      <c r="CF2" s="30">
        <v>23</v>
      </c>
      <c r="CG2" s="30">
        <v>120</v>
      </c>
      <c r="CH2" s="30">
        <v>40</v>
      </c>
      <c r="CI2" s="30">
        <v>1.06</v>
      </c>
      <c r="CJ2" s="30">
        <v>0.37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7.2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2064</v>
      </c>
      <c r="N3" s="28">
        <v>0</v>
      </c>
      <c r="O3" s="30">
        <v>4</v>
      </c>
      <c r="P3" s="31" t="b">
        <v>0</v>
      </c>
      <c r="Q3" s="28" t="s">
        <v>2130</v>
      </c>
      <c r="R3" s="28" t="s">
        <v>3801</v>
      </c>
      <c r="S3" s="30">
        <v>41</v>
      </c>
      <c r="T3" s="28" t="s">
        <v>2065</v>
      </c>
      <c r="U3" s="28">
        <v>1.2</v>
      </c>
      <c r="V3" s="28" t="s">
        <v>1916</v>
      </c>
      <c r="W3" s="28">
        <v>0.6</v>
      </c>
      <c r="X3" s="31" t="b">
        <v>0</v>
      </c>
      <c r="Y3" s="28"/>
      <c r="Z3" s="28" t="s">
        <v>2117</v>
      </c>
      <c r="AA3" s="30">
        <v>1</v>
      </c>
      <c r="AB3" s="30">
        <v>3</v>
      </c>
      <c r="AC3" s="30">
        <v>6</v>
      </c>
      <c r="AD3" s="30">
        <v>200196</v>
      </c>
      <c r="AE3" s="30">
        <v>159</v>
      </c>
      <c r="AF3" s="30">
        <v>277686</v>
      </c>
      <c r="AG3" s="30">
        <v>368</v>
      </c>
      <c r="AH3" s="28">
        <v>0</v>
      </c>
      <c r="AI3" s="28">
        <v>1.5</v>
      </c>
      <c r="AJ3" s="28" t="s">
        <v>1916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501</v>
      </c>
      <c r="BH3" s="30">
        <v>226</v>
      </c>
      <c r="BI3" s="30">
        <v>454</v>
      </c>
      <c r="BJ3" s="30">
        <v>220</v>
      </c>
      <c r="BK3" s="30">
        <v>585</v>
      </c>
      <c r="BL3" s="30">
        <v>231</v>
      </c>
      <c r="BM3" s="30">
        <v>500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626</v>
      </c>
      <c r="CB3" s="30">
        <v>326</v>
      </c>
      <c r="CC3" s="30">
        <v>510</v>
      </c>
      <c r="CD3" s="30">
        <v>185</v>
      </c>
      <c r="CE3" s="30">
        <v>439</v>
      </c>
      <c r="CF3" s="30">
        <v>192</v>
      </c>
      <c r="CG3" s="30">
        <v>247</v>
      </c>
      <c r="CH3" s="30">
        <v>80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7.2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2</v>
      </c>
      <c r="K4" s="28">
        <v>2.5</v>
      </c>
      <c r="L4" s="30">
        <v>1</v>
      </c>
      <c r="M4" s="28" t="s">
        <v>2066</v>
      </c>
      <c r="N4" s="28">
        <v>2</v>
      </c>
      <c r="O4" s="30">
        <v>5</v>
      </c>
      <c r="P4" s="31" t="b">
        <v>0</v>
      </c>
      <c r="Q4" s="28"/>
      <c r="R4" s="28"/>
      <c r="S4" s="30">
        <v>42</v>
      </c>
      <c r="T4" s="28" t="s">
        <v>2067</v>
      </c>
      <c r="U4" s="28">
        <v>1.5</v>
      </c>
      <c r="V4" s="28" t="s">
        <v>1917</v>
      </c>
      <c r="W4" s="28">
        <v>0.2</v>
      </c>
      <c r="X4" s="31" t="b">
        <v>0</v>
      </c>
      <c r="Y4" s="28"/>
      <c r="Z4" s="28" t="s">
        <v>2061</v>
      </c>
      <c r="AA4" s="30">
        <v>1</v>
      </c>
      <c r="AB4" s="30">
        <v>3</v>
      </c>
      <c r="AC4" s="30">
        <v>21</v>
      </c>
      <c r="AD4" s="30">
        <v>20819</v>
      </c>
      <c r="AE4" s="30">
        <v>884</v>
      </c>
      <c r="AF4" s="30">
        <v>23679</v>
      </c>
      <c r="AG4" s="30">
        <v>564</v>
      </c>
      <c r="AH4" s="28">
        <v>0.5</v>
      </c>
      <c r="AI4" s="28">
        <v>5</v>
      </c>
      <c r="AJ4" s="28" t="s">
        <v>1917</v>
      </c>
      <c r="AK4" s="30">
        <v>562</v>
      </c>
      <c r="AL4" s="30">
        <v>1</v>
      </c>
      <c r="AM4" s="30">
        <v>0</v>
      </c>
      <c r="AN4" s="30">
        <v>0</v>
      </c>
      <c r="AO4" s="30">
        <v>13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120</v>
      </c>
      <c r="AX4" s="28">
        <v>152</v>
      </c>
      <c r="AY4" s="28">
        <v>10.3</v>
      </c>
      <c r="AZ4" s="28">
        <v>54</v>
      </c>
      <c r="BA4" s="28">
        <v>21.6</v>
      </c>
      <c r="BB4" s="30">
        <v>6</v>
      </c>
      <c r="BC4" s="28">
        <v>0.32</v>
      </c>
      <c r="BD4" s="28">
        <v>0.15</v>
      </c>
      <c r="BE4" s="28">
        <v>0.47</v>
      </c>
      <c r="BF4" s="28">
        <v>11.14</v>
      </c>
      <c r="BG4" s="30">
        <v>320</v>
      </c>
      <c r="BH4" s="30">
        <v>128</v>
      </c>
      <c r="BI4" s="30">
        <v>442</v>
      </c>
      <c r="BJ4" s="30">
        <v>157</v>
      </c>
      <c r="BK4" s="30">
        <v>328</v>
      </c>
      <c r="BL4" s="30">
        <v>111</v>
      </c>
      <c r="BM4" s="30">
        <v>386</v>
      </c>
      <c r="BN4" s="30">
        <v>139</v>
      </c>
      <c r="BO4" s="28"/>
      <c r="BP4" s="28"/>
      <c r="BQ4" s="28"/>
      <c r="BR4" s="28"/>
      <c r="BS4" s="28"/>
      <c r="BT4" s="28"/>
      <c r="BU4" s="30">
        <v>0.05</v>
      </c>
      <c r="BV4" s="30">
        <v>0</v>
      </c>
      <c r="BW4" s="30">
        <v>0.02</v>
      </c>
      <c r="BX4" s="30">
        <v>7.0000000000000007E-2</v>
      </c>
      <c r="BY4" s="30">
        <v>1.78</v>
      </c>
      <c r="BZ4" s="30">
        <v>2.08</v>
      </c>
      <c r="CA4" s="30">
        <v>590</v>
      </c>
      <c r="CB4" s="30">
        <v>163</v>
      </c>
      <c r="CC4" s="30">
        <v>156</v>
      </c>
      <c r="CD4" s="30">
        <v>45</v>
      </c>
      <c r="CE4" s="30">
        <v>401</v>
      </c>
      <c r="CF4" s="30">
        <v>142</v>
      </c>
      <c r="CG4" s="30">
        <v>366</v>
      </c>
      <c r="CH4" s="30">
        <v>138</v>
      </c>
      <c r="CI4" s="30">
        <v>0.96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7.25" thickBot="1">
      <c r="A5" s="30">
        <v>100</v>
      </c>
      <c r="B5" s="30">
        <v>100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1.4</v>
      </c>
      <c r="K5" s="28">
        <v>1.9</v>
      </c>
      <c r="L5" s="30">
        <v>1</v>
      </c>
      <c r="M5" s="28" t="s">
        <v>1629</v>
      </c>
      <c r="N5" s="28">
        <v>1.4</v>
      </c>
      <c r="O5" s="30">
        <v>6</v>
      </c>
      <c r="P5" s="31" t="b">
        <v>0</v>
      </c>
      <c r="Q5" s="28"/>
      <c r="R5" s="28" t="s">
        <v>4241</v>
      </c>
      <c r="S5" s="30">
        <v>47</v>
      </c>
      <c r="T5" s="28" t="s">
        <v>2068</v>
      </c>
      <c r="U5" s="28">
        <v>2.8</v>
      </c>
      <c r="V5" s="28" t="s">
        <v>1586</v>
      </c>
      <c r="W5" s="28">
        <v>0.4</v>
      </c>
      <c r="X5" s="31" t="b">
        <v>0</v>
      </c>
      <c r="Y5" s="28"/>
      <c r="Z5" s="28" t="s">
        <v>2061</v>
      </c>
      <c r="AA5" s="30">
        <v>1</v>
      </c>
      <c r="AB5" s="30">
        <v>3</v>
      </c>
      <c r="AC5" s="30">
        <v>80</v>
      </c>
      <c r="AD5" s="30">
        <v>108364</v>
      </c>
      <c r="AE5" s="30">
        <v>399</v>
      </c>
      <c r="AF5" s="30">
        <v>139909</v>
      </c>
      <c r="AG5" s="30">
        <v>539</v>
      </c>
      <c r="AH5" s="28">
        <v>0.3</v>
      </c>
      <c r="AI5" s="28">
        <v>17</v>
      </c>
      <c r="AJ5" s="28" t="s">
        <v>1586</v>
      </c>
      <c r="AK5" s="30">
        <v>2260</v>
      </c>
      <c r="AL5" s="30">
        <v>3</v>
      </c>
      <c r="AM5" s="30">
        <v>0</v>
      </c>
      <c r="AN5" s="30">
        <v>10</v>
      </c>
      <c r="AO5" s="30">
        <v>25</v>
      </c>
      <c r="AP5" s="30">
        <v>0</v>
      </c>
      <c r="AQ5" s="30">
        <v>0</v>
      </c>
      <c r="AR5" s="30">
        <v>0</v>
      </c>
      <c r="AS5" s="30">
        <v>4</v>
      </c>
      <c r="AT5" s="30">
        <v>0</v>
      </c>
      <c r="AU5" s="30">
        <v>0</v>
      </c>
      <c r="AV5" s="30">
        <v>6</v>
      </c>
      <c r="AW5" s="30">
        <v>431</v>
      </c>
      <c r="AX5" s="28">
        <v>492</v>
      </c>
      <c r="AY5" s="28">
        <v>404.3</v>
      </c>
      <c r="AZ5" s="28">
        <v>232</v>
      </c>
      <c r="BA5" s="28">
        <v>113</v>
      </c>
      <c r="BB5" s="30">
        <v>26</v>
      </c>
      <c r="BC5" s="28">
        <v>2.59</v>
      </c>
      <c r="BD5" s="28">
        <v>1.97</v>
      </c>
      <c r="BE5" s="28">
        <v>4.5599999999999996</v>
      </c>
      <c r="BF5" s="28">
        <v>30.37</v>
      </c>
      <c r="BG5" s="30">
        <v>102</v>
      </c>
      <c r="BH5" s="30">
        <v>42</v>
      </c>
      <c r="BI5" s="30">
        <v>71</v>
      </c>
      <c r="BJ5" s="30">
        <v>58</v>
      </c>
      <c r="BK5" s="30">
        <v>146</v>
      </c>
      <c r="BL5" s="30">
        <v>87</v>
      </c>
      <c r="BM5" s="30">
        <v>93</v>
      </c>
      <c r="BN5" s="30">
        <v>65</v>
      </c>
      <c r="BO5" s="28"/>
      <c r="BP5" s="28"/>
      <c r="BQ5" s="28"/>
      <c r="BR5" s="28"/>
      <c r="BS5" s="28"/>
      <c r="BT5" s="28"/>
      <c r="BU5" s="30">
        <v>0.1</v>
      </c>
      <c r="BV5" s="30">
        <v>0</v>
      </c>
      <c r="BW5" s="30">
        <v>0.08</v>
      </c>
      <c r="BX5" s="30">
        <v>0.18</v>
      </c>
      <c r="BY5" s="30">
        <v>1.21</v>
      </c>
      <c r="BZ5" s="30">
        <v>1</v>
      </c>
      <c r="CA5" s="30">
        <v>310</v>
      </c>
      <c r="CB5" s="30">
        <v>186</v>
      </c>
      <c r="CC5" s="30">
        <v>221</v>
      </c>
      <c r="CD5" s="30">
        <v>108</v>
      </c>
      <c r="CE5" s="30">
        <v>181</v>
      </c>
      <c r="CF5" s="30">
        <v>73</v>
      </c>
      <c r="CG5" s="30">
        <v>277</v>
      </c>
      <c r="CH5" s="30">
        <v>91</v>
      </c>
      <c r="CI5" s="30">
        <v>1.04</v>
      </c>
      <c r="CJ5" s="30">
        <v>0.4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7.25" thickBot="1">
      <c r="A6" s="30">
        <v>100</v>
      </c>
      <c r="B6" s="30">
        <v>100</v>
      </c>
      <c r="C6" s="30">
        <v>184029</v>
      </c>
      <c r="D6" s="30">
        <v>0</v>
      </c>
      <c r="E6" s="30">
        <v>0</v>
      </c>
      <c r="F6" s="30">
        <v>1</v>
      </c>
      <c r="G6" s="30">
        <v>-1</v>
      </c>
      <c r="H6" s="30">
        <v>5</v>
      </c>
      <c r="I6" s="30">
        <v>3</v>
      </c>
      <c r="J6" s="28">
        <v>7.2</v>
      </c>
      <c r="K6" s="28">
        <v>7.7</v>
      </c>
      <c r="L6" s="30">
        <v>15</v>
      </c>
      <c r="M6" s="28" t="s">
        <v>2069</v>
      </c>
      <c r="N6" s="28">
        <v>7.2</v>
      </c>
      <c r="O6" s="30">
        <v>7</v>
      </c>
      <c r="P6" s="31" t="b">
        <v>1</v>
      </c>
      <c r="Q6" s="28"/>
      <c r="R6" s="28" t="s">
        <v>4177</v>
      </c>
      <c r="S6" s="30">
        <v>66</v>
      </c>
      <c r="T6" s="28" t="s">
        <v>2070</v>
      </c>
      <c r="U6" s="28">
        <v>5.9</v>
      </c>
      <c r="V6" s="28" t="s">
        <v>1393</v>
      </c>
      <c r="W6" s="28">
        <v>26.9</v>
      </c>
      <c r="X6" s="31" t="b">
        <v>0</v>
      </c>
      <c r="Y6" s="28"/>
      <c r="Z6" s="28" t="s">
        <v>2061</v>
      </c>
      <c r="AA6" s="30">
        <v>1</v>
      </c>
      <c r="AB6" s="30">
        <v>3</v>
      </c>
      <c r="AC6" s="30">
        <v>195</v>
      </c>
      <c r="AD6" s="30">
        <v>6079569</v>
      </c>
      <c r="AE6" s="30">
        <v>94922</v>
      </c>
      <c r="AF6" s="30">
        <v>4810119</v>
      </c>
      <c r="AG6" s="30">
        <v>23788</v>
      </c>
      <c r="AH6" s="28">
        <v>1.1000000000000001</v>
      </c>
      <c r="AI6" s="28">
        <v>29.5</v>
      </c>
      <c r="AJ6" s="28" t="s">
        <v>1393</v>
      </c>
      <c r="AK6" s="30">
        <v>2813</v>
      </c>
      <c r="AL6" s="30">
        <v>14</v>
      </c>
      <c r="AM6" s="30">
        <v>8</v>
      </c>
      <c r="AN6" s="30">
        <v>11</v>
      </c>
      <c r="AO6" s="30">
        <v>36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28</v>
      </c>
      <c r="AW6" s="30">
        <v>749</v>
      </c>
      <c r="AX6" s="28">
        <v>909</v>
      </c>
      <c r="AY6" s="28">
        <v>1028.2</v>
      </c>
      <c r="AZ6" s="28">
        <v>861</v>
      </c>
      <c r="BA6" s="28">
        <v>280.10000000000002</v>
      </c>
      <c r="BB6" s="30">
        <v>33</v>
      </c>
      <c r="BC6" s="28">
        <v>9.1199999999999992</v>
      </c>
      <c r="BD6" s="28">
        <v>7.23</v>
      </c>
      <c r="BE6" s="28">
        <v>16.350000000000001</v>
      </c>
      <c r="BF6" s="28">
        <v>34.78</v>
      </c>
      <c r="BG6" s="30">
        <v>10</v>
      </c>
      <c r="BH6" s="30">
        <v>3</v>
      </c>
      <c r="BI6" s="30">
        <v>7</v>
      </c>
      <c r="BJ6" s="30">
        <v>5</v>
      </c>
      <c r="BK6" s="30">
        <v>16</v>
      </c>
      <c r="BL6" s="30">
        <v>7</v>
      </c>
      <c r="BM6" s="30">
        <v>8</v>
      </c>
      <c r="BN6" s="30">
        <v>6</v>
      </c>
      <c r="BO6" s="30">
        <v>3</v>
      </c>
      <c r="BP6" s="28"/>
      <c r="BQ6" s="30">
        <v>1</v>
      </c>
      <c r="BR6" s="28"/>
      <c r="BS6" s="28"/>
      <c r="BT6" s="28"/>
      <c r="BU6" s="30">
        <v>0.28999999999999998</v>
      </c>
      <c r="BV6" s="30">
        <v>0</v>
      </c>
      <c r="BW6" s="30">
        <v>0.23</v>
      </c>
      <c r="BX6" s="30">
        <v>0.52</v>
      </c>
      <c r="BY6" s="30">
        <v>1.1100000000000001</v>
      </c>
      <c r="BZ6" s="30">
        <v>1.1499999999999999</v>
      </c>
      <c r="CA6" s="30">
        <v>52</v>
      </c>
      <c r="CB6" s="30">
        <v>27</v>
      </c>
      <c r="CC6" s="30">
        <v>6</v>
      </c>
      <c r="CD6" s="30">
        <v>4</v>
      </c>
      <c r="CE6" s="30">
        <v>10</v>
      </c>
      <c r="CF6" s="30">
        <v>4</v>
      </c>
      <c r="CG6" s="30">
        <v>12</v>
      </c>
      <c r="CH6" s="30">
        <v>7</v>
      </c>
      <c r="CI6" s="30">
        <v>1.06</v>
      </c>
      <c r="CJ6" s="30">
        <v>0.35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7.25" thickBot="1">
      <c r="A7" s="30">
        <v>100</v>
      </c>
      <c r="B7" s="30">
        <v>100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0.6</v>
      </c>
      <c r="K7" s="28">
        <v>1.1000000000000001</v>
      </c>
      <c r="L7" s="30">
        <v>1</v>
      </c>
      <c r="M7" s="28" t="s">
        <v>2071</v>
      </c>
      <c r="N7" s="28">
        <v>0.6</v>
      </c>
      <c r="O7" s="30">
        <v>8</v>
      </c>
      <c r="P7" s="31" t="b">
        <v>0</v>
      </c>
      <c r="Q7" s="28"/>
      <c r="R7" s="28" t="s">
        <v>4242</v>
      </c>
      <c r="S7" s="30">
        <v>46</v>
      </c>
      <c r="T7" s="28" t="s">
        <v>2072</v>
      </c>
      <c r="U7" s="28">
        <v>1.4</v>
      </c>
      <c r="V7" s="28" t="s">
        <v>1536</v>
      </c>
      <c r="W7" s="28">
        <v>0.7</v>
      </c>
      <c r="X7" s="31" t="b">
        <v>0</v>
      </c>
      <c r="Y7" s="28"/>
      <c r="Z7" s="28" t="s">
        <v>2061</v>
      </c>
      <c r="AA7" s="30">
        <v>1</v>
      </c>
      <c r="AB7" s="30">
        <v>3</v>
      </c>
      <c r="AC7" s="30">
        <v>33</v>
      </c>
      <c r="AD7" s="30">
        <v>82363</v>
      </c>
      <c r="AE7" s="30">
        <v>301</v>
      </c>
      <c r="AF7" s="30">
        <v>155355</v>
      </c>
      <c r="AG7" s="30">
        <v>371</v>
      </c>
      <c r="AH7" s="28">
        <v>0.1</v>
      </c>
      <c r="AI7" s="28">
        <v>7.2</v>
      </c>
      <c r="AJ7" s="28" t="s">
        <v>1536</v>
      </c>
      <c r="AK7" s="30">
        <v>618</v>
      </c>
      <c r="AL7" s="30">
        <v>0</v>
      </c>
      <c r="AM7" s="30">
        <v>1</v>
      </c>
      <c r="AN7" s="30">
        <v>1</v>
      </c>
      <c r="AO7" s="30">
        <v>7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146</v>
      </c>
      <c r="AX7" s="28">
        <v>128</v>
      </c>
      <c r="AY7" s="28">
        <v>81.3</v>
      </c>
      <c r="AZ7" s="28">
        <v>57</v>
      </c>
      <c r="BA7" s="28">
        <v>26.8</v>
      </c>
      <c r="BB7" s="30">
        <v>5</v>
      </c>
      <c r="BC7" s="28">
        <v>0.3</v>
      </c>
      <c r="BD7" s="28">
        <v>0.38</v>
      </c>
      <c r="BE7" s="28">
        <v>0.68</v>
      </c>
      <c r="BF7" s="28">
        <v>8.58</v>
      </c>
      <c r="BG7" s="30">
        <v>345</v>
      </c>
      <c r="BH7" s="30">
        <v>142</v>
      </c>
      <c r="BI7" s="30">
        <v>300</v>
      </c>
      <c r="BJ7" s="30">
        <v>95</v>
      </c>
      <c r="BK7" s="30">
        <v>321</v>
      </c>
      <c r="BL7" s="30">
        <v>107</v>
      </c>
      <c r="BM7" s="30">
        <v>359</v>
      </c>
      <c r="BN7" s="30">
        <v>123</v>
      </c>
      <c r="BO7" s="28"/>
      <c r="BP7" s="28"/>
      <c r="BQ7" s="28"/>
      <c r="BR7" s="28"/>
      <c r="BS7" s="28"/>
      <c r="BT7" s="28"/>
      <c r="BU7" s="30">
        <v>0.04</v>
      </c>
      <c r="BV7" s="30">
        <v>0</v>
      </c>
      <c r="BW7" s="30">
        <v>0.06</v>
      </c>
      <c r="BX7" s="30">
        <v>0.1</v>
      </c>
      <c r="BY7" s="30">
        <v>1.25</v>
      </c>
      <c r="BZ7" s="30">
        <v>1.02</v>
      </c>
      <c r="CA7" s="30">
        <v>334</v>
      </c>
      <c r="CB7" s="30">
        <v>58</v>
      </c>
      <c r="CC7" s="30">
        <v>318</v>
      </c>
      <c r="CD7" s="30">
        <v>101</v>
      </c>
      <c r="CE7" s="30">
        <v>421</v>
      </c>
      <c r="CF7" s="30">
        <v>149</v>
      </c>
      <c r="CG7" s="30">
        <v>220</v>
      </c>
      <c r="CH7" s="30">
        <v>79</v>
      </c>
      <c r="CI7" s="30">
        <v>0.73</v>
      </c>
      <c r="CJ7" s="30">
        <v>0.15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7.2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2073</v>
      </c>
      <c r="N8" s="28">
        <v>0</v>
      </c>
      <c r="O8" s="30">
        <v>9</v>
      </c>
      <c r="P8" s="31" t="b">
        <v>0</v>
      </c>
      <c r="Q8" s="28" t="s">
        <v>2074</v>
      </c>
      <c r="R8" s="28" t="s">
        <v>2075</v>
      </c>
      <c r="S8" s="30">
        <v>53</v>
      </c>
      <c r="T8" s="28" t="s">
        <v>2076</v>
      </c>
      <c r="U8" s="28">
        <v>0</v>
      </c>
      <c r="V8" s="28" t="s">
        <v>1924</v>
      </c>
      <c r="W8" s="28">
        <v>0.1</v>
      </c>
      <c r="X8" s="31" t="b">
        <v>0</v>
      </c>
      <c r="Y8" s="28"/>
      <c r="Z8" s="28" t="s">
        <v>2077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36711</v>
      </c>
      <c r="AG8" s="30">
        <v>12</v>
      </c>
      <c r="AH8" s="28">
        <v>0</v>
      </c>
      <c r="AI8" s="28">
        <v>0</v>
      </c>
      <c r="AJ8" s="28" t="s">
        <v>1924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752</v>
      </c>
      <c r="BH8" s="30">
        <v>324</v>
      </c>
      <c r="BI8" s="30">
        <v>751</v>
      </c>
      <c r="BJ8" s="30">
        <v>324</v>
      </c>
      <c r="BK8" s="30">
        <v>749</v>
      </c>
      <c r="BL8" s="30">
        <v>324</v>
      </c>
      <c r="BM8" s="30">
        <v>753</v>
      </c>
      <c r="BN8" s="30">
        <v>324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147</v>
      </c>
      <c r="CB8" s="30">
        <v>80</v>
      </c>
      <c r="CC8" s="30">
        <v>741</v>
      </c>
      <c r="CD8" s="30">
        <v>320</v>
      </c>
      <c r="CE8" s="30">
        <v>753</v>
      </c>
      <c r="CF8" s="30">
        <v>324</v>
      </c>
      <c r="CG8" s="30">
        <v>437</v>
      </c>
      <c r="CH8" s="30">
        <v>157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7.25" thickBot="1">
      <c r="A9" s="28"/>
      <c r="B9" s="28"/>
      <c r="C9" s="30">
        <v>198869</v>
      </c>
      <c r="D9" s="30">
        <v>0</v>
      </c>
      <c r="E9" s="30">
        <v>0</v>
      </c>
      <c r="F9" s="30">
        <v>5</v>
      </c>
      <c r="G9" s="30">
        <v>-5</v>
      </c>
      <c r="H9" s="30">
        <v>1</v>
      </c>
      <c r="I9" s="30">
        <v>2</v>
      </c>
      <c r="J9" s="28">
        <v>2.4</v>
      </c>
      <c r="K9" s="28">
        <v>2.9</v>
      </c>
      <c r="L9" s="30">
        <v>2</v>
      </c>
      <c r="M9" s="28" t="s">
        <v>2078</v>
      </c>
      <c r="N9" s="28">
        <v>2.4</v>
      </c>
      <c r="O9" s="30">
        <v>10</v>
      </c>
      <c r="P9" s="31" t="b">
        <v>1</v>
      </c>
      <c r="Q9" s="28"/>
      <c r="R9" s="28"/>
      <c r="S9" s="30">
        <v>50</v>
      </c>
      <c r="T9" s="28" t="s">
        <v>2079</v>
      </c>
      <c r="U9" s="28">
        <v>4.0999999999999996</v>
      </c>
      <c r="V9" s="28" t="s">
        <v>1429</v>
      </c>
      <c r="W9" s="28">
        <v>15.2</v>
      </c>
      <c r="X9" s="31" t="b">
        <v>0</v>
      </c>
      <c r="Y9" s="28"/>
      <c r="Z9" s="28" t="s">
        <v>2061</v>
      </c>
      <c r="AA9" s="30">
        <v>1</v>
      </c>
      <c r="AB9" s="30">
        <v>3</v>
      </c>
      <c r="AC9" s="30">
        <v>141</v>
      </c>
      <c r="AD9" s="30">
        <v>3059701</v>
      </c>
      <c r="AE9" s="30">
        <v>31501</v>
      </c>
      <c r="AF9" s="30">
        <v>2060347</v>
      </c>
      <c r="AG9" s="30">
        <v>26323</v>
      </c>
      <c r="AH9" s="28">
        <v>0.5</v>
      </c>
      <c r="AI9" s="28">
        <v>28.2</v>
      </c>
      <c r="AJ9" s="28" t="s">
        <v>1429</v>
      </c>
      <c r="AK9" s="30">
        <v>2694</v>
      </c>
      <c r="AL9" s="30">
        <v>2</v>
      </c>
      <c r="AM9" s="30">
        <v>5</v>
      </c>
      <c r="AN9" s="30">
        <v>13</v>
      </c>
      <c r="AO9" s="30">
        <v>31</v>
      </c>
      <c r="AP9" s="30">
        <v>0</v>
      </c>
      <c r="AQ9" s="30">
        <v>0</v>
      </c>
      <c r="AR9" s="30">
        <v>0</v>
      </c>
      <c r="AS9" s="30">
        <v>5</v>
      </c>
      <c r="AT9" s="30">
        <v>0</v>
      </c>
      <c r="AU9" s="30">
        <v>0</v>
      </c>
      <c r="AV9" s="30">
        <v>12</v>
      </c>
      <c r="AW9" s="30">
        <v>660</v>
      </c>
      <c r="AX9" s="28">
        <v>603.4</v>
      </c>
      <c r="AY9" s="28">
        <v>463.5</v>
      </c>
      <c r="AZ9" s="28">
        <v>157</v>
      </c>
      <c r="BA9" s="28">
        <v>122.5</v>
      </c>
      <c r="BB9" s="30">
        <v>32</v>
      </c>
      <c r="BC9" s="28">
        <v>1.25</v>
      </c>
      <c r="BD9" s="28">
        <v>3.43</v>
      </c>
      <c r="BE9" s="28">
        <v>4.68</v>
      </c>
      <c r="BF9" s="28">
        <v>33.130000000000003</v>
      </c>
      <c r="BG9" s="30">
        <v>57</v>
      </c>
      <c r="BH9" s="30">
        <v>14</v>
      </c>
      <c r="BI9" s="30">
        <v>55</v>
      </c>
      <c r="BJ9" s="30">
        <v>8</v>
      </c>
      <c r="BK9" s="30">
        <v>200</v>
      </c>
      <c r="BL9" s="30">
        <v>35</v>
      </c>
      <c r="BM9" s="30">
        <v>78</v>
      </c>
      <c r="BN9" s="30">
        <v>9</v>
      </c>
      <c r="BO9" s="28"/>
      <c r="BP9" s="28"/>
      <c r="BQ9" s="28"/>
      <c r="BR9" s="28"/>
      <c r="BS9" s="28"/>
      <c r="BT9" s="28"/>
      <c r="BU9" s="30">
        <v>0.04</v>
      </c>
      <c r="BV9" s="30">
        <v>0</v>
      </c>
      <c r="BW9" s="30">
        <v>0.11</v>
      </c>
      <c r="BX9" s="30">
        <v>0.15</v>
      </c>
      <c r="BY9" s="30">
        <v>1.1100000000000001</v>
      </c>
      <c r="BZ9" s="30">
        <v>1.04</v>
      </c>
      <c r="CA9" s="30">
        <v>200</v>
      </c>
      <c r="CB9" s="30">
        <v>25</v>
      </c>
      <c r="CC9" s="30">
        <v>132</v>
      </c>
      <c r="CD9" s="30">
        <v>36</v>
      </c>
      <c r="CE9" s="30">
        <v>52</v>
      </c>
      <c r="CF9" s="30">
        <v>10</v>
      </c>
      <c r="CG9" s="30">
        <v>25</v>
      </c>
      <c r="CH9" s="30">
        <v>7</v>
      </c>
      <c r="CI9" s="30">
        <v>1.07</v>
      </c>
      <c r="CJ9" s="30">
        <v>0.43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7.25" thickBot="1">
      <c r="A10" s="30">
        <v>100</v>
      </c>
      <c r="B10" s="30">
        <v>100</v>
      </c>
      <c r="C10" s="30">
        <v>205533</v>
      </c>
      <c r="D10" s="30">
        <v>0</v>
      </c>
      <c r="E10" s="30">
        <v>0</v>
      </c>
      <c r="F10" s="30">
        <v>-6</v>
      </c>
      <c r="G10" s="30">
        <v>6</v>
      </c>
      <c r="H10" s="30">
        <v>1</v>
      </c>
      <c r="I10" s="30">
        <v>4</v>
      </c>
      <c r="J10" s="28">
        <v>0.6</v>
      </c>
      <c r="K10" s="28">
        <v>1.1000000000000001</v>
      </c>
      <c r="L10" s="30">
        <v>0</v>
      </c>
      <c r="M10" s="28" t="s">
        <v>2080</v>
      </c>
      <c r="N10" s="28">
        <v>0.6</v>
      </c>
      <c r="O10" s="30">
        <v>11</v>
      </c>
      <c r="P10" s="31" t="b">
        <v>0</v>
      </c>
      <c r="Q10" s="28"/>
      <c r="R10" s="28" t="s">
        <v>4132</v>
      </c>
      <c r="S10" s="30">
        <v>64</v>
      </c>
      <c r="T10" s="28" t="s">
        <v>2081</v>
      </c>
      <c r="U10" s="28">
        <v>2.2999999999999998</v>
      </c>
      <c r="V10" s="28" t="s">
        <v>1400</v>
      </c>
      <c r="W10" s="28">
        <v>1.8</v>
      </c>
      <c r="X10" s="31" t="b">
        <v>0</v>
      </c>
      <c r="Y10" s="28"/>
      <c r="Z10" s="28" t="s">
        <v>2061</v>
      </c>
      <c r="AA10" s="30">
        <v>1</v>
      </c>
      <c r="AB10" s="30">
        <v>3</v>
      </c>
      <c r="AC10" s="30">
        <v>60</v>
      </c>
      <c r="AD10" s="30">
        <v>1925111</v>
      </c>
      <c r="AE10" s="30">
        <v>337</v>
      </c>
      <c r="AF10" s="30">
        <v>1854785</v>
      </c>
      <c r="AG10" s="30">
        <v>3242</v>
      </c>
      <c r="AH10" s="28">
        <v>0.1</v>
      </c>
      <c r="AI10" s="28">
        <v>9.4</v>
      </c>
      <c r="AJ10" s="28" t="s">
        <v>1400</v>
      </c>
      <c r="AK10" s="30">
        <v>1018</v>
      </c>
      <c r="AL10" s="30">
        <v>4</v>
      </c>
      <c r="AM10" s="30">
        <v>2</v>
      </c>
      <c r="AN10" s="30">
        <v>2</v>
      </c>
      <c r="AO10" s="30">
        <v>14</v>
      </c>
      <c r="AP10" s="30">
        <v>0</v>
      </c>
      <c r="AQ10" s="30">
        <v>0</v>
      </c>
      <c r="AR10" s="30">
        <v>0</v>
      </c>
      <c r="AS10" s="30">
        <v>2</v>
      </c>
      <c r="AT10" s="30">
        <v>0</v>
      </c>
      <c r="AU10" s="30">
        <v>0</v>
      </c>
      <c r="AV10" s="30">
        <v>5</v>
      </c>
      <c r="AW10" s="30">
        <v>160</v>
      </c>
      <c r="AX10" s="28">
        <v>211</v>
      </c>
      <c r="AY10" s="28">
        <v>117</v>
      </c>
      <c r="AZ10" s="28">
        <v>590</v>
      </c>
      <c r="BA10" s="28">
        <v>91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13.5</v>
      </c>
      <c r="BG10" s="30">
        <v>273</v>
      </c>
      <c r="BH10" s="30">
        <v>29</v>
      </c>
      <c r="BI10" s="30">
        <v>244</v>
      </c>
      <c r="BJ10" s="30">
        <v>37</v>
      </c>
      <c r="BK10" s="30">
        <v>39</v>
      </c>
      <c r="BL10" s="30">
        <v>16</v>
      </c>
      <c r="BM10" s="30">
        <v>131</v>
      </c>
      <c r="BN10" s="30">
        <v>23</v>
      </c>
      <c r="BO10" s="28"/>
      <c r="BP10" s="28"/>
      <c r="BQ10" s="28"/>
      <c r="BR10" s="28"/>
      <c r="BS10" s="28"/>
      <c r="BT10" s="28"/>
      <c r="BU10" s="30">
        <v>0.65</v>
      </c>
      <c r="BV10" s="30">
        <v>0</v>
      </c>
      <c r="BW10" s="30">
        <v>0.11</v>
      </c>
      <c r="BX10" s="30">
        <v>0.76</v>
      </c>
      <c r="BY10" s="30">
        <v>1.19</v>
      </c>
      <c r="BZ10" s="30">
        <v>1.24</v>
      </c>
      <c r="CA10" s="30">
        <v>59</v>
      </c>
      <c r="CB10" s="30">
        <v>26</v>
      </c>
      <c r="CC10" s="30">
        <v>326</v>
      </c>
      <c r="CD10" s="30">
        <v>42</v>
      </c>
      <c r="CE10" s="30">
        <v>264</v>
      </c>
      <c r="CF10" s="30">
        <v>36</v>
      </c>
      <c r="CG10" s="30">
        <v>142</v>
      </c>
      <c r="CH10" s="30">
        <v>22</v>
      </c>
      <c r="CI10" s="30">
        <v>0.8</v>
      </c>
      <c r="CJ10" s="30">
        <v>0.18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7.2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0.2</v>
      </c>
      <c r="K11" s="28">
        <v>0.7</v>
      </c>
      <c r="L11" s="30">
        <v>0</v>
      </c>
      <c r="M11" s="28" t="s">
        <v>2082</v>
      </c>
      <c r="N11" s="28">
        <v>0.2</v>
      </c>
      <c r="O11" s="30">
        <v>12</v>
      </c>
      <c r="P11" s="31" t="b">
        <v>0</v>
      </c>
      <c r="Q11" s="28"/>
      <c r="R11" s="28" t="s">
        <v>3802</v>
      </c>
      <c r="S11" s="30">
        <v>56</v>
      </c>
      <c r="T11" s="28" t="s">
        <v>2083</v>
      </c>
      <c r="U11" s="28">
        <v>1.3</v>
      </c>
      <c r="V11" s="28" t="s">
        <v>1919</v>
      </c>
      <c r="W11" s="28">
        <v>0.4</v>
      </c>
      <c r="X11" s="31" t="b">
        <v>0</v>
      </c>
      <c r="Y11" s="28"/>
      <c r="Z11" s="28" t="s">
        <v>2061</v>
      </c>
      <c r="AA11" s="30">
        <v>1</v>
      </c>
      <c r="AB11" s="30">
        <v>3</v>
      </c>
      <c r="AC11" s="30">
        <v>13</v>
      </c>
      <c r="AD11" s="30">
        <v>27963</v>
      </c>
      <c r="AE11" s="30">
        <v>70</v>
      </c>
      <c r="AF11" s="30">
        <v>150786</v>
      </c>
      <c r="AG11" s="30">
        <v>112</v>
      </c>
      <c r="AH11" s="28">
        <v>0</v>
      </c>
      <c r="AI11" s="28">
        <v>2.2999999999999998</v>
      </c>
      <c r="AJ11" s="28" t="s">
        <v>1919</v>
      </c>
      <c r="AK11" s="30">
        <v>133</v>
      </c>
      <c r="AL11" s="30">
        <v>0</v>
      </c>
      <c r="AM11" s="30">
        <v>1</v>
      </c>
      <c r="AN11" s="30">
        <v>0</v>
      </c>
      <c r="AO11" s="30">
        <v>3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46</v>
      </c>
      <c r="AX11" s="28">
        <v>36.200000000000003</v>
      </c>
      <c r="AY11" s="28">
        <v>63.7</v>
      </c>
      <c r="AZ11" s="28">
        <v>39</v>
      </c>
      <c r="BA11" s="28">
        <v>13.7</v>
      </c>
      <c r="BB11" s="30">
        <v>0</v>
      </c>
      <c r="BC11" s="28">
        <v>0.25</v>
      </c>
      <c r="BD11" s="28">
        <v>0.51</v>
      </c>
      <c r="BE11" s="28">
        <v>0.76</v>
      </c>
      <c r="BF11" s="28">
        <v>1.83</v>
      </c>
      <c r="BG11" s="30">
        <v>444</v>
      </c>
      <c r="BH11" s="30">
        <v>195</v>
      </c>
      <c r="BI11" s="30">
        <v>335</v>
      </c>
      <c r="BJ11" s="30">
        <v>176</v>
      </c>
      <c r="BK11" s="30">
        <v>375</v>
      </c>
      <c r="BL11" s="30">
        <v>183</v>
      </c>
      <c r="BM11" s="30">
        <v>421</v>
      </c>
      <c r="BN11" s="30">
        <v>189</v>
      </c>
      <c r="BO11" s="28"/>
      <c r="BP11" s="28"/>
      <c r="BQ11" s="28"/>
      <c r="BR11" s="28"/>
      <c r="BS11" s="28"/>
      <c r="BT11" s="28"/>
      <c r="BU11" s="30">
        <v>0.17</v>
      </c>
      <c r="BV11" s="30">
        <v>0</v>
      </c>
      <c r="BW11" s="30">
        <v>0.35</v>
      </c>
      <c r="BX11" s="30">
        <v>0.52</v>
      </c>
      <c r="BY11" s="30">
        <v>1.24</v>
      </c>
      <c r="BZ11" s="30">
        <v>2.0299999999999998</v>
      </c>
      <c r="CA11" s="30">
        <v>93</v>
      </c>
      <c r="CB11" s="30">
        <v>48</v>
      </c>
      <c r="CC11" s="30">
        <v>392</v>
      </c>
      <c r="CD11" s="30">
        <v>180</v>
      </c>
      <c r="CE11" s="30">
        <v>438</v>
      </c>
      <c r="CF11" s="30">
        <v>191</v>
      </c>
      <c r="CG11" s="30">
        <v>294</v>
      </c>
      <c r="CH11" s="30">
        <v>96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7.25" thickBot="1">
      <c r="A12" s="30">
        <v>100</v>
      </c>
      <c r="B12" s="30">
        <v>100</v>
      </c>
      <c r="C12" s="30">
        <v>223340</v>
      </c>
      <c r="D12" s="30">
        <v>-1</v>
      </c>
      <c r="E12" s="30">
        <v>1</v>
      </c>
      <c r="F12" s="30">
        <v>2</v>
      </c>
      <c r="G12" s="30">
        <v>-2</v>
      </c>
      <c r="H12" s="30">
        <v>7</v>
      </c>
      <c r="I12" s="30">
        <v>3</v>
      </c>
      <c r="J12" s="28">
        <v>3.6</v>
      </c>
      <c r="K12" s="28">
        <v>4.0999999999999996</v>
      </c>
      <c r="L12" s="30">
        <v>2</v>
      </c>
      <c r="M12" s="28" t="s">
        <v>2084</v>
      </c>
      <c r="N12" s="28">
        <v>3.6</v>
      </c>
      <c r="O12" s="30">
        <v>13</v>
      </c>
      <c r="P12" s="31" t="b">
        <v>1</v>
      </c>
      <c r="Q12" s="28"/>
      <c r="R12" s="28" t="s">
        <v>2085</v>
      </c>
      <c r="S12" s="30">
        <v>82</v>
      </c>
      <c r="T12" s="28" t="s">
        <v>2086</v>
      </c>
      <c r="U12" s="28">
        <v>5.6</v>
      </c>
      <c r="V12" s="28" t="s">
        <v>1406</v>
      </c>
      <c r="W12" s="28">
        <v>30.6</v>
      </c>
      <c r="X12" s="31" t="b">
        <v>0</v>
      </c>
      <c r="Y12" s="28"/>
      <c r="Z12" s="28" t="s">
        <v>2061</v>
      </c>
      <c r="AA12" s="30">
        <v>1</v>
      </c>
      <c r="AB12" s="30">
        <v>3</v>
      </c>
      <c r="AC12" s="30">
        <v>189</v>
      </c>
      <c r="AD12" s="30">
        <v>5990996</v>
      </c>
      <c r="AE12" s="30">
        <v>15324</v>
      </c>
      <c r="AF12" s="30">
        <v>4943923</v>
      </c>
      <c r="AG12" s="30">
        <v>95239</v>
      </c>
      <c r="AH12" s="28">
        <v>0.4</v>
      </c>
      <c r="AI12" s="28">
        <v>23</v>
      </c>
      <c r="AJ12" s="28" t="s">
        <v>1406</v>
      </c>
      <c r="AK12" s="30">
        <v>2858</v>
      </c>
      <c r="AL12" s="30">
        <v>13</v>
      </c>
      <c r="AM12" s="30">
        <v>12</v>
      </c>
      <c r="AN12" s="30">
        <v>11</v>
      </c>
      <c r="AO12" s="30">
        <v>38</v>
      </c>
      <c r="AP12" s="30">
        <v>0</v>
      </c>
      <c r="AQ12" s="30">
        <v>0</v>
      </c>
      <c r="AR12" s="30">
        <v>1</v>
      </c>
      <c r="AS12" s="30">
        <v>6</v>
      </c>
      <c r="AT12" s="30">
        <v>0</v>
      </c>
      <c r="AU12" s="30">
        <v>0</v>
      </c>
      <c r="AV12" s="30">
        <v>19</v>
      </c>
      <c r="AW12" s="30">
        <v>630</v>
      </c>
      <c r="AX12" s="28">
        <v>935</v>
      </c>
      <c r="AY12" s="28">
        <v>1032.2</v>
      </c>
      <c r="AZ12" s="28">
        <v>1104</v>
      </c>
      <c r="BA12" s="28">
        <v>307.10000000000002</v>
      </c>
      <c r="BB12" s="30">
        <v>33</v>
      </c>
      <c r="BC12" s="28">
        <v>10.83</v>
      </c>
      <c r="BD12" s="28">
        <v>5.76</v>
      </c>
      <c r="BE12" s="28">
        <v>16.59</v>
      </c>
      <c r="BF12" s="28">
        <v>35.799999999999997</v>
      </c>
      <c r="BG12" s="30">
        <v>6</v>
      </c>
      <c r="BH12" s="30">
        <v>1</v>
      </c>
      <c r="BI12" s="30">
        <v>6</v>
      </c>
      <c r="BJ12" s="30">
        <v>4</v>
      </c>
      <c r="BK12" s="30">
        <v>9</v>
      </c>
      <c r="BL12" s="30">
        <v>4</v>
      </c>
      <c r="BM12" s="30">
        <v>4</v>
      </c>
      <c r="BN12" s="30">
        <v>2</v>
      </c>
      <c r="BO12" s="30">
        <v>1</v>
      </c>
      <c r="BP12" s="28"/>
      <c r="BQ12" s="28"/>
      <c r="BR12" s="28"/>
      <c r="BS12" s="30">
        <v>1</v>
      </c>
      <c r="BT12" s="28"/>
      <c r="BU12" s="30">
        <v>0.34</v>
      </c>
      <c r="BV12" s="30">
        <v>0</v>
      </c>
      <c r="BW12" s="30">
        <v>0.18</v>
      </c>
      <c r="BX12" s="30">
        <v>0.52</v>
      </c>
      <c r="BY12" s="30">
        <v>1.1299999999999999</v>
      </c>
      <c r="BZ12" s="30">
        <v>1.2</v>
      </c>
      <c r="CA12" s="30">
        <v>14</v>
      </c>
      <c r="CB12" s="30">
        <v>6</v>
      </c>
      <c r="CC12" s="30">
        <v>70</v>
      </c>
      <c r="CD12" s="30">
        <v>34</v>
      </c>
      <c r="CE12" s="30">
        <v>13</v>
      </c>
      <c r="CF12" s="30">
        <v>6</v>
      </c>
      <c r="CG12" s="30">
        <v>7</v>
      </c>
      <c r="CH12" s="30">
        <v>4</v>
      </c>
      <c r="CI12" s="30">
        <v>1.04</v>
      </c>
      <c r="CJ12" s="30">
        <v>0.35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7.2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2087</v>
      </c>
      <c r="N13" s="28">
        <v>0</v>
      </c>
      <c r="O13" s="30">
        <v>14</v>
      </c>
      <c r="P13" s="31" t="b">
        <v>0</v>
      </c>
      <c r="Q13" s="28" t="s">
        <v>2589</v>
      </c>
      <c r="R13" s="28" t="s">
        <v>4218</v>
      </c>
      <c r="S13" s="30">
        <v>42</v>
      </c>
      <c r="T13" s="28" t="s">
        <v>2088</v>
      </c>
      <c r="U13" s="28">
        <v>1.5</v>
      </c>
      <c r="V13" s="28" t="s">
        <v>1509</v>
      </c>
      <c r="W13" s="28">
        <v>0.5</v>
      </c>
      <c r="X13" s="31" t="b">
        <v>0</v>
      </c>
      <c r="Y13" s="28"/>
      <c r="Z13" s="28" t="s">
        <v>2117</v>
      </c>
      <c r="AA13" s="30">
        <v>1</v>
      </c>
      <c r="AB13" s="30">
        <v>3</v>
      </c>
      <c r="AC13" s="30">
        <v>32</v>
      </c>
      <c r="AD13" s="30">
        <v>89627</v>
      </c>
      <c r="AE13" s="30">
        <v>14</v>
      </c>
      <c r="AF13" s="30">
        <v>223843</v>
      </c>
      <c r="AG13" s="30">
        <v>299</v>
      </c>
      <c r="AH13" s="28">
        <v>0</v>
      </c>
      <c r="AI13" s="28">
        <v>7.6</v>
      </c>
      <c r="AJ13" s="28" t="s">
        <v>1509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341</v>
      </c>
      <c r="BH13" s="30">
        <v>139</v>
      </c>
      <c r="BI13" s="30">
        <v>289</v>
      </c>
      <c r="BJ13" s="30">
        <v>90</v>
      </c>
      <c r="BK13" s="30">
        <v>323</v>
      </c>
      <c r="BL13" s="30">
        <v>108</v>
      </c>
      <c r="BM13" s="30">
        <v>354</v>
      </c>
      <c r="BN13" s="30">
        <v>122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602</v>
      </c>
      <c r="CB13" s="30">
        <v>172</v>
      </c>
      <c r="CC13" s="30">
        <v>519</v>
      </c>
      <c r="CD13" s="30">
        <v>205</v>
      </c>
      <c r="CE13" s="30">
        <v>402</v>
      </c>
      <c r="CF13" s="30">
        <v>143</v>
      </c>
      <c r="CG13" s="30">
        <v>270</v>
      </c>
      <c r="CH13" s="30">
        <v>101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7.25" thickBot="1">
      <c r="A14" s="30">
        <v>100</v>
      </c>
      <c r="B14" s="30">
        <v>100</v>
      </c>
      <c r="C14" s="30">
        <v>225321</v>
      </c>
      <c r="D14" s="30">
        <v>0</v>
      </c>
      <c r="E14" s="30">
        <v>0</v>
      </c>
      <c r="F14" s="30">
        <v>-2</v>
      </c>
      <c r="G14" s="30">
        <v>2</v>
      </c>
      <c r="H14" s="30">
        <v>2</v>
      </c>
      <c r="I14" s="30">
        <v>1</v>
      </c>
      <c r="J14" s="28">
        <v>1.6</v>
      </c>
      <c r="K14" s="28">
        <v>2.1</v>
      </c>
      <c r="L14" s="30">
        <v>3</v>
      </c>
      <c r="M14" s="28" t="s">
        <v>2089</v>
      </c>
      <c r="N14" s="28">
        <v>1.6</v>
      </c>
      <c r="O14" s="30">
        <v>15</v>
      </c>
      <c r="P14" s="31" t="b">
        <v>0</v>
      </c>
      <c r="Q14" s="28"/>
      <c r="R14" s="28" t="s">
        <v>2090</v>
      </c>
      <c r="S14" s="30">
        <v>48</v>
      </c>
      <c r="T14" s="28" t="s">
        <v>2091</v>
      </c>
      <c r="U14" s="28">
        <v>3.6</v>
      </c>
      <c r="V14" s="28" t="s">
        <v>1423</v>
      </c>
      <c r="W14" s="28">
        <v>10.8</v>
      </c>
      <c r="X14" s="31" t="b">
        <v>0</v>
      </c>
      <c r="Y14" s="28"/>
      <c r="Z14" s="28" t="s">
        <v>2061</v>
      </c>
      <c r="AA14" s="30">
        <v>1</v>
      </c>
      <c r="AB14" s="30">
        <v>3</v>
      </c>
      <c r="AC14" s="30">
        <v>123</v>
      </c>
      <c r="AD14" s="30">
        <v>1591460</v>
      </c>
      <c r="AE14" s="30">
        <v>5136</v>
      </c>
      <c r="AF14" s="30">
        <v>2067331</v>
      </c>
      <c r="AG14" s="30">
        <v>10452</v>
      </c>
      <c r="AH14" s="28">
        <v>0.3</v>
      </c>
      <c r="AI14" s="28">
        <v>25.6</v>
      </c>
      <c r="AJ14" s="28" t="s">
        <v>1423</v>
      </c>
      <c r="AK14" s="30">
        <v>3060</v>
      </c>
      <c r="AL14" s="30">
        <v>0</v>
      </c>
      <c r="AM14" s="30">
        <v>0</v>
      </c>
      <c r="AN14" s="30">
        <v>12</v>
      </c>
      <c r="AO14" s="30">
        <v>39</v>
      </c>
      <c r="AP14" s="30">
        <v>0</v>
      </c>
      <c r="AQ14" s="30">
        <v>0</v>
      </c>
      <c r="AR14" s="30">
        <v>0</v>
      </c>
      <c r="AS14" s="30">
        <v>1</v>
      </c>
      <c r="AT14" s="30">
        <v>0</v>
      </c>
      <c r="AU14" s="30">
        <v>85</v>
      </c>
      <c r="AV14" s="30">
        <v>6</v>
      </c>
      <c r="AW14" s="30">
        <v>589</v>
      </c>
      <c r="AX14" s="28">
        <v>694.4</v>
      </c>
      <c r="AY14" s="28">
        <v>0</v>
      </c>
      <c r="AZ14" s="28">
        <v>0</v>
      </c>
      <c r="BA14" s="28">
        <v>69.5</v>
      </c>
      <c r="BB14" s="30">
        <v>34</v>
      </c>
      <c r="BC14" s="28">
        <v>0</v>
      </c>
      <c r="BD14" s="28">
        <v>0.02</v>
      </c>
      <c r="BE14" s="28">
        <v>0.02</v>
      </c>
      <c r="BF14" s="28">
        <v>38.21</v>
      </c>
      <c r="BG14" s="30">
        <v>33</v>
      </c>
      <c r="BH14" s="30">
        <v>9</v>
      </c>
      <c r="BI14" s="30">
        <v>734</v>
      </c>
      <c r="BJ14" s="30">
        <v>78</v>
      </c>
      <c r="BK14" s="30">
        <v>727</v>
      </c>
      <c r="BL14" s="30">
        <v>73</v>
      </c>
      <c r="BM14" s="30">
        <v>193</v>
      </c>
      <c r="BN14" s="30">
        <v>9</v>
      </c>
      <c r="BO14" s="28"/>
      <c r="BP14" s="28"/>
      <c r="BQ14" s="28"/>
      <c r="BR14" s="28"/>
      <c r="BS14" s="28"/>
      <c r="BT14" s="28"/>
      <c r="BU14" s="30">
        <v>0</v>
      </c>
      <c r="BV14" s="30">
        <v>2.5</v>
      </c>
      <c r="BW14" s="30">
        <v>0</v>
      </c>
      <c r="BX14" s="30">
        <v>0</v>
      </c>
      <c r="BY14" s="30">
        <v>1.1200000000000001</v>
      </c>
      <c r="BZ14" s="30">
        <v>1.1499999999999999</v>
      </c>
      <c r="CA14" s="30">
        <v>283</v>
      </c>
      <c r="CB14" s="30">
        <v>11</v>
      </c>
      <c r="CC14" s="30">
        <v>199</v>
      </c>
      <c r="CD14" s="30">
        <v>16</v>
      </c>
      <c r="CE14" s="30">
        <v>86</v>
      </c>
      <c r="CF14" s="30">
        <v>18</v>
      </c>
      <c r="CG14" s="30">
        <v>40</v>
      </c>
      <c r="CH14" s="30">
        <v>7</v>
      </c>
      <c r="CI14" s="30">
        <v>1</v>
      </c>
      <c r="CJ14" s="30">
        <v>0.35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7.25" thickBot="1">
      <c r="A15" s="30">
        <v>75</v>
      </c>
      <c r="B15" s="28"/>
      <c r="C15" s="30">
        <v>226597</v>
      </c>
      <c r="D15" s="30">
        <v>-1</v>
      </c>
      <c r="E15" s="30">
        <v>1</v>
      </c>
      <c r="F15" s="30">
        <v>2</v>
      </c>
      <c r="G15" s="30">
        <v>-2</v>
      </c>
      <c r="H15" s="30">
        <v>3</v>
      </c>
      <c r="I15" s="30">
        <v>2</v>
      </c>
      <c r="J15" s="28">
        <v>0.8</v>
      </c>
      <c r="K15" s="28">
        <v>1.5</v>
      </c>
      <c r="L15" s="30">
        <v>2</v>
      </c>
      <c r="M15" s="28" t="s">
        <v>1426</v>
      </c>
      <c r="N15" s="28">
        <v>1</v>
      </c>
      <c r="O15" s="30">
        <v>16</v>
      </c>
      <c r="P15" s="31" t="b">
        <v>0</v>
      </c>
      <c r="Q15" s="28" t="s">
        <v>3959</v>
      </c>
      <c r="R15" s="28" t="s">
        <v>4502</v>
      </c>
      <c r="S15" s="30">
        <v>52</v>
      </c>
      <c r="T15" s="28" t="s">
        <v>2092</v>
      </c>
      <c r="U15" s="28">
        <v>3.9</v>
      </c>
      <c r="V15" s="28" t="s">
        <v>2093</v>
      </c>
      <c r="W15" s="28">
        <v>13.9</v>
      </c>
      <c r="X15" s="31" t="b">
        <v>0</v>
      </c>
      <c r="Y15" s="28"/>
      <c r="Z15" s="28" t="s">
        <v>2176</v>
      </c>
      <c r="AA15" s="30">
        <v>1</v>
      </c>
      <c r="AB15" s="30">
        <v>3</v>
      </c>
      <c r="AC15" s="30">
        <v>131</v>
      </c>
      <c r="AD15" s="30">
        <v>2784414</v>
      </c>
      <c r="AE15" s="30">
        <v>4449</v>
      </c>
      <c r="AF15" s="30">
        <v>2284501</v>
      </c>
      <c r="AG15" s="30">
        <v>73891</v>
      </c>
      <c r="AH15" s="28">
        <v>0.2</v>
      </c>
      <c r="AI15" s="28">
        <v>25.2</v>
      </c>
      <c r="AJ15" s="28" t="s">
        <v>1426</v>
      </c>
      <c r="AK15" s="30">
        <v>3049</v>
      </c>
      <c r="AL15" s="30">
        <v>3</v>
      </c>
      <c r="AM15" s="30">
        <v>0</v>
      </c>
      <c r="AN15" s="30">
        <v>12</v>
      </c>
      <c r="AO15" s="30">
        <v>39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14</v>
      </c>
      <c r="AW15" s="30">
        <v>656</v>
      </c>
      <c r="AX15" s="28">
        <v>700.2</v>
      </c>
      <c r="AY15" s="28">
        <v>112.7</v>
      </c>
      <c r="AZ15" s="28">
        <v>390</v>
      </c>
      <c r="BA15" s="28">
        <v>120.3</v>
      </c>
      <c r="BB15" s="30">
        <v>34</v>
      </c>
      <c r="BC15" s="28">
        <v>4.78</v>
      </c>
      <c r="BD15" s="28">
        <v>0.6</v>
      </c>
      <c r="BE15" s="28">
        <v>5.38</v>
      </c>
      <c r="BF15" s="28">
        <v>37.74</v>
      </c>
      <c r="BG15" s="30">
        <v>29</v>
      </c>
      <c r="BH15" s="30">
        <v>4</v>
      </c>
      <c r="BI15" s="30">
        <v>249</v>
      </c>
      <c r="BJ15" s="30">
        <v>66</v>
      </c>
      <c r="BK15" s="30">
        <v>79</v>
      </c>
      <c r="BL15" s="30">
        <v>3</v>
      </c>
      <c r="BM15" s="30">
        <v>83</v>
      </c>
      <c r="BN15" s="30">
        <v>10</v>
      </c>
      <c r="BO15" s="28"/>
      <c r="BP15" s="28"/>
      <c r="BQ15" s="28"/>
      <c r="BR15" s="28"/>
      <c r="BS15" s="28"/>
      <c r="BT15" s="28"/>
      <c r="BU15" s="30">
        <v>0.14000000000000001</v>
      </c>
      <c r="BV15" s="30">
        <v>0</v>
      </c>
      <c r="BW15" s="30">
        <v>0.02</v>
      </c>
      <c r="BX15" s="30">
        <v>0.16</v>
      </c>
      <c r="BY15" s="30">
        <v>1.1100000000000001</v>
      </c>
      <c r="BZ15" s="30">
        <v>1.1499999999999999</v>
      </c>
      <c r="CA15" s="30">
        <v>164</v>
      </c>
      <c r="CB15" s="30">
        <v>16</v>
      </c>
      <c r="CC15" s="30">
        <v>271</v>
      </c>
      <c r="CD15" s="30">
        <v>82</v>
      </c>
      <c r="CE15" s="30">
        <v>62</v>
      </c>
      <c r="CF15" s="30">
        <v>14</v>
      </c>
      <c r="CG15" s="30">
        <v>30</v>
      </c>
      <c r="CH15" s="30">
        <v>11</v>
      </c>
      <c r="CI15" s="30">
        <v>1</v>
      </c>
      <c r="CJ15" s="30">
        <v>0.35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.75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2094</v>
      </c>
      <c r="N16" s="28">
        <v>0</v>
      </c>
      <c r="O16" s="30">
        <v>17</v>
      </c>
      <c r="P16" s="31" t="b">
        <v>0</v>
      </c>
      <c r="Q16" s="28" t="s">
        <v>2095</v>
      </c>
      <c r="R16" s="28" t="s">
        <v>2096</v>
      </c>
      <c r="S16" s="30">
        <v>45</v>
      </c>
      <c r="T16" s="28" t="s">
        <v>2097</v>
      </c>
      <c r="U16" s="28">
        <v>0</v>
      </c>
      <c r="V16" s="28" t="s">
        <v>2098</v>
      </c>
      <c r="W16" s="28">
        <v>0</v>
      </c>
      <c r="X16" s="31" t="b">
        <v>0</v>
      </c>
      <c r="Y16" s="28"/>
      <c r="Z16" s="28" t="s">
        <v>2077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1979</v>
      </c>
      <c r="AG16" s="30">
        <v>0</v>
      </c>
      <c r="AH16" s="28">
        <v>0</v>
      </c>
      <c r="AI16" s="28">
        <v>0</v>
      </c>
      <c r="AJ16" s="28" t="s">
        <v>1922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679</v>
      </c>
      <c r="BH16" s="30">
        <v>253</v>
      </c>
      <c r="BI16" s="30">
        <v>676</v>
      </c>
      <c r="BJ16" s="30">
        <v>252</v>
      </c>
      <c r="BK16" s="30">
        <v>662</v>
      </c>
      <c r="BL16" s="30">
        <v>252</v>
      </c>
      <c r="BM16" s="30">
        <v>682</v>
      </c>
      <c r="BN16" s="30">
        <v>253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392</v>
      </c>
      <c r="CB16" s="30">
        <v>82</v>
      </c>
      <c r="CC16" s="30">
        <v>617</v>
      </c>
      <c r="CD16" s="30">
        <v>241</v>
      </c>
      <c r="CE16" s="30">
        <v>687</v>
      </c>
      <c r="CF16" s="30">
        <v>253</v>
      </c>
      <c r="CG16" s="30">
        <v>690</v>
      </c>
      <c r="CH16" s="30">
        <v>247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7.25" thickBot="1">
      <c r="A17" s="28"/>
      <c r="B17" s="28"/>
      <c r="C17" s="30">
        <v>444145</v>
      </c>
      <c r="D17" s="30">
        <v>-1</v>
      </c>
      <c r="E17" s="30">
        <v>1</v>
      </c>
      <c r="F17" s="30">
        <v>7</v>
      </c>
      <c r="G17" s="30">
        <v>-7</v>
      </c>
      <c r="H17" s="30">
        <v>4</v>
      </c>
      <c r="I17" s="30">
        <v>3</v>
      </c>
      <c r="J17" s="28">
        <v>5.8</v>
      </c>
      <c r="K17" s="28">
        <v>6.3</v>
      </c>
      <c r="L17" s="30">
        <v>1</v>
      </c>
      <c r="M17" s="28" t="s">
        <v>1426</v>
      </c>
      <c r="N17" s="28">
        <v>5.8</v>
      </c>
      <c r="O17" s="30">
        <v>19</v>
      </c>
      <c r="P17" s="31" t="b">
        <v>1</v>
      </c>
      <c r="Q17" s="28"/>
      <c r="R17" s="28"/>
      <c r="S17" s="30">
        <v>67</v>
      </c>
      <c r="T17" s="28" t="s">
        <v>2102</v>
      </c>
      <c r="U17" s="28">
        <v>5.6</v>
      </c>
      <c r="V17" s="28" t="s">
        <v>2103</v>
      </c>
      <c r="W17" s="28">
        <v>39.9</v>
      </c>
      <c r="X17" s="31" t="b">
        <v>0</v>
      </c>
      <c r="Y17" s="28"/>
      <c r="Z17" s="28" t="s">
        <v>2061</v>
      </c>
      <c r="AA17" s="30">
        <v>1</v>
      </c>
      <c r="AB17" s="30">
        <v>3</v>
      </c>
      <c r="AC17" s="30">
        <v>191</v>
      </c>
      <c r="AD17" s="30">
        <v>7777138</v>
      </c>
      <c r="AE17" s="30">
        <v>23680</v>
      </c>
      <c r="AF17" s="30">
        <v>5983829</v>
      </c>
      <c r="AG17" s="30">
        <v>88821</v>
      </c>
      <c r="AH17" s="28">
        <v>0.9</v>
      </c>
      <c r="AI17" s="28">
        <v>28.5</v>
      </c>
      <c r="AJ17" s="28" t="s">
        <v>722</v>
      </c>
      <c r="AK17" s="30">
        <v>2691</v>
      </c>
      <c r="AL17" s="30">
        <v>15</v>
      </c>
      <c r="AM17" s="30">
        <v>8</v>
      </c>
      <c r="AN17" s="30">
        <v>13</v>
      </c>
      <c r="AO17" s="30">
        <v>33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18</v>
      </c>
      <c r="AW17" s="30">
        <v>621</v>
      </c>
      <c r="AX17" s="28">
        <v>830.2</v>
      </c>
      <c r="AY17" s="28">
        <v>815.5</v>
      </c>
      <c r="AZ17" s="28">
        <v>1261</v>
      </c>
      <c r="BA17" s="28">
        <v>290.60000000000002</v>
      </c>
      <c r="BB17" s="30">
        <v>32</v>
      </c>
      <c r="BC17" s="28">
        <v>8.8000000000000007</v>
      </c>
      <c r="BD17" s="28">
        <v>6.9</v>
      </c>
      <c r="BE17" s="28">
        <v>15.7</v>
      </c>
      <c r="BF17" s="28">
        <v>34.880000000000003</v>
      </c>
      <c r="BG17" s="30">
        <v>15</v>
      </c>
      <c r="BH17" s="30">
        <v>7</v>
      </c>
      <c r="BI17" s="30">
        <v>16</v>
      </c>
      <c r="BJ17" s="30">
        <v>13</v>
      </c>
      <c r="BK17" s="30">
        <v>5</v>
      </c>
      <c r="BL17" s="30">
        <v>3</v>
      </c>
      <c r="BM17" s="30">
        <v>6</v>
      </c>
      <c r="BN17" s="30">
        <v>4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0.28999999999999998</v>
      </c>
      <c r="BV17" s="30">
        <v>0</v>
      </c>
      <c r="BW17" s="30">
        <v>0.23</v>
      </c>
      <c r="BX17" s="30">
        <v>0.52</v>
      </c>
      <c r="BY17" s="30">
        <v>1.17</v>
      </c>
      <c r="BZ17" s="30">
        <v>1.1000000000000001</v>
      </c>
      <c r="CA17" s="30">
        <v>47</v>
      </c>
      <c r="CB17" s="30">
        <v>24</v>
      </c>
      <c r="CC17" s="30">
        <v>14</v>
      </c>
      <c r="CD17" s="30">
        <v>8</v>
      </c>
      <c r="CE17" s="30">
        <v>11</v>
      </c>
      <c r="CF17" s="30">
        <v>5</v>
      </c>
      <c r="CG17" s="30">
        <v>4</v>
      </c>
      <c r="CH17" s="30">
        <v>2</v>
      </c>
      <c r="CI17" s="30">
        <v>1.07</v>
      </c>
      <c r="CJ17" s="30">
        <v>0.43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7.2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2104</v>
      </c>
      <c r="N18" s="28">
        <v>0</v>
      </c>
      <c r="O18" s="30">
        <v>20</v>
      </c>
      <c r="P18" s="31" t="b">
        <v>0</v>
      </c>
      <c r="Q18" s="28" t="s">
        <v>2105</v>
      </c>
      <c r="R18" s="28" t="s">
        <v>2106</v>
      </c>
      <c r="S18" s="30">
        <v>45</v>
      </c>
      <c r="T18" s="28" t="s">
        <v>2107</v>
      </c>
      <c r="U18" s="28">
        <v>0</v>
      </c>
      <c r="V18" s="28" t="s">
        <v>2108</v>
      </c>
      <c r="W18" s="28">
        <v>0</v>
      </c>
      <c r="X18" s="31" t="b">
        <v>0</v>
      </c>
      <c r="Y18" s="28"/>
      <c r="Z18" s="28" t="s">
        <v>2077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4181</v>
      </c>
      <c r="AG18" s="30">
        <v>0</v>
      </c>
      <c r="AH18" s="28">
        <v>0</v>
      </c>
      <c r="AI18" s="28">
        <v>0</v>
      </c>
      <c r="AJ18" s="28" t="s">
        <v>1923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660</v>
      </c>
      <c r="BH18" s="30">
        <v>250</v>
      </c>
      <c r="BI18" s="30">
        <v>656</v>
      </c>
      <c r="BJ18" s="30">
        <v>249</v>
      </c>
      <c r="BK18" s="30">
        <v>642</v>
      </c>
      <c r="BL18" s="30">
        <v>248</v>
      </c>
      <c r="BM18" s="30">
        <v>664</v>
      </c>
      <c r="BN18" s="30">
        <v>250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350</v>
      </c>
      <c r="CB18" s="30">
        <v>64</v>
      </c>
      <c r="CC18" s="30">
        <v>594</v>
      </c>
      <c r="CD18" s="30">
        <v>235</v>
      </c>
      <c r="CE18" s="30">
        <v>669</v>
      </c>
      <c r="CF18" s="30">
        <v>250</v>
      </c>
      <c r="CG18" s="30">
        <v>646</v>
      </c>
      <c r="CH18" s="30">
        <v>233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7.2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2109</v>
      </c>
      <c r="N19" s="28">
        <v>0</v>
      </c>
      <c r="O19" s="30">
        <v>22</v>
      </c>
      <c r="P19" s="31" t="b">
        <v>0</v>
      </c>
      <c r="Q19" s="28" t="s">
        <v>2110</v>
      </c>
      <c r="R19" s="28" t="s">
        <v>2111</v>
      </c>
      <c r="S19" s="30">
        <v>45</v>
      </c>
      <c r="T19" s="28" t="s">
        <v>2112</v>
      </c>
      <c r="U19" s="28">
        <v>0</v>
      </c>
      <c r="V19" s="28" t="s">
        <v>2113</v>
      </c>
      <c r="W19" s="28">
        <v>0.1</v>
      </c>
      <c r="X19" s="31" t="b">
        <v>0</v>
      </c>
      <c r="Y19" s="28"/>
      <c r="Z19" s="28" t="s">
        <v>2077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39152</v>
      </c>
      <c r="AG19" s="30">
        <v>12</v>
      </c>
      <c r="AH19" s="28">
        <v>0</v>
      </c>
      <c r="AI19" s="28">
        <v>0</v>
      </c>
      <c r="AJ19" s="28" t="s">
        <v>1925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667</v>
      </c>
      <c r="BH19" s="30">
        <v>266</v>
      </c>
      <c r="BI19" s="30">
        <v>663</v>
      </c>
      <c r="BJ19" s="30">
        <v>269</v>
      </c>
      <c r="BK19" s="30">
        <v>649</v>
      </c>
      <c r="BL19" s="30">
        <v>262</v>
      </c>
      <c r="BM19" s="30">
        <v>671</v>
      </c>
      <c r="BN19" s="30">
        <v>268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368</v>
      </c>
      <c r="CB19" s="30">
        <v>209</v>
      </c>
      <c r="CC19" s="30">
        <v>603</v>
      </c>
      <c r="CD19" s="30">
        <v>229</v>
      </c>
      <c r="CE19" s="30">
        <v>676</v>
      </c>
      <c r="CF19" s="30">
        <v>272</v>
      </c>
      <c r="CG19" s="30">
        <v>462</v>
      </c>
      <c r="CH19" s="30">
        <v>168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7.2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1.4</v>
      </c>
      <c r="K20" s="28">
        <v>1.9</v>
      </c>
      <c r="L20" s="30">
        <v>1</v>
      </c>
      <c r="M20" s="28" t="s">
        <v>2114</v>
      </c>
      <c r="N20" s="28">
        <v>1.4</v>
      </c>
      <c r="O20" s="30">
        <v>23</v>
      </c>
      <c r="P20" s="31" t="b">
        <v>0</v>
      </c>
      <c r="Q20" s="28"/>
      <c r="R20" s="28" t="s">
        <v>2115</v>
      </c>
      <c r="S20" s="30">
        <v>47</v>
      </c>
      <c r="T20" s="28" t="s">
        <v>2116</v>
      </c>
      <c r="U20" s="28">
        <v>4.9000000000000004</v>
      </c>
      <c r="V20" s="28" t="s">
        <v>1918</v>
      </c>
      <c r="W20" s="28">
        <v>0</v>
      </c>
      <c r="X20" s="31" t="b">
        <v>0</v>
      </c>
      <c r="Y20" s="28"/>
      <c r="Z20" s="28" t="s">
        <v>2061</v>
      </c>
      <c r="AA20" s="30">
        <v>1</v>
      </c>
      <c r="AB20" s="30">
        <v>3</v>
      </c>
      <c r="AC20" s="30">
        <v>39</v>
      </c>
      <c r="AD20" s="30">
        <v>16294</v>
      </c>
      <c r="AE20" s="30">
        <v>68</v>
      </c>
      <c r="AF20" s="30">
        <v>17443</v>
      </c>
      <c r="AG20" s="30">
        <v>77</v>
      </c>
      <c r="AH20" s="28">
        <v>0.3</v>
      </c>
      <c r="AI20" s="28">
        <v>8.3000000000000007</v>
      </c>
      <c r="AJ20" s="28" t="s">
        <v>1918</v>
      </c>
      <c r="AK20" s="30">
        <v>139</v>
      </c>
      <c r="AL20" s="30">
        <v>3</v>
      </c>
      <c r="AM20" s="30">
        <v>3</v>
      </c>
      <c r="AN20" s="30">
        <v>1</v>
      </c>
      <c r="AO20" s="30">
        <v>1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115</v>
      </c>
      <c r="AX20" s="28">
        <v>167.8</v>
      </c>
      <c r="AY20" s="28">
        <v>98.6</v>
      </c>
      <c r="AZ20" s="28">
        <v>141</v>
      </c>
      <c r="BA20" s="28">
        <v>40.799999999999997</v>
      </c>
      <c r="BB20" s="30">
        <v>0</v>
      </c>
      <c r="BC20" s="28">
        <v>0.84</v>
      </c>
      <c r="BD20" s="28">
        <v>0.37</v>
      </c>
      <c r="BE20" s="28">
        <v>1.21</v>
      </c>
      <c r="BF20" s="28">
        <v>1.1000000000000001</v>
      </c>
      <c r="BG20" s="30">
        <v>305</v>
      </c>
      <c r="BH20" s="30">
        <v>125</v>
      </c>
      <c r="BI20" s="30">
        <v>274</v>
      </c>
      <c r="BJ20" s="30">
        <v>150</v>
      </c>
      <c r="BK20" s="30">
        <v>216</v>
      </c>
      <c r="BL20" s="30">
        <v>123</v>
      </c>
      <c r="BM20" s="30">
        <v>296</v>
      </c>
      <c r="BN20" s="30">
        <v>132</v>
      </c>
      <c r="BO20" s="28"/>
      <c r="BP20" s="28"/>
      <c r="BQ20" s="28"/>
      <c r="BR20" s="28"/>
      <c r="BS20" s="28"/>
      <c r="BT20" s="28"/>
      <c r="BU20" s="30">
        <v>0.54</v>
      </c>
      <c r="BV20" s="30">
        <v>0</v>
      </c>
      <c r="BW20" s="30">
        <v>0.24</v>
      </c>
      <c r="BX20" s="30">
        <v>0.78</v>
      </c>
      <c r="BY20" s="30">
        <v>0.71</v>
      </c>
      <c r="BZ20" s="30">
        <v>0.65</v>
      </c>
      <c r="CA20" s="30">
        <v>315</v>
      </c>
      <c r="CB20" s="30">
        <v>190</v>
      </c>
      <c r="CC20" s="30">
        <v>222</v>
      </c>
      <c r="CD20" s="30">
        <v>109</v>
      </c>
      <c r="CE20" s="30">
        <v>17</v>
      </c>
      <c r="CF20" s="30">
        <v>8</v>
      </c>
      <c r="CG20" s="30">
        <v>548</v>
      </c>
      <c r="CH20" s="30">
        <v>215</v>
      </c>
      <c r="CI20" s="30">
        <v>0</v>
      </c>
      <c r="CJ20" s="30">
        <v>0.65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7.2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0</v>
      </c>
      <c r="K21" s="28">
        <v>0.5</v>
      </c>
      <c r="L21" s="30">
        <v>0</v>
      </c>
      <c r="M21" s="28" t="s">
        <v>2118</v>
      </c>
      <c r="N21" s="28">
        <v>0</v>
      </c>
      <c r="O21" s="30">
        <v>24</v>
      </c>
      <c r="P21" s="31" t="b">
        <v>0</v>
      </c>
      <c r="Q21" s="28"/>
      <c r="R21" s="28" t="s">
        <v>2119</v>
      </c>
      <c r="S21" s="30">
        <v>38</v>
      </c>
      <c r="T21" s="28" t="s">
        <v>2120</v>
      </c>
      <c r="U21" s="28">
        <v>0</v>
      </c>
      <c r="V21" s="28" t="s">
        <v>1921</v>
      </c>
      <c r="W21" s="28">
        <v>1.3</v>
      </c>
      <c r="X21" s="31" t="b">
        <v>0</v>
      </c>
      <c r="Y21" s="28"/>
      <c r="Z21" s="28" t="s">
        <v>2061</v>
      </c>
      <c r="AA21" s="30">
        <v>1</v>
      </c>
      <c r="AB21" s="30">
        <v>3</v>
      </c>
      <c r="AC21" s="30">
        <v>0</v>
      </c>
      <c r="AD21" s="30">
        <v>226832</v>
      </c>
      <c r="AE21" s="30">
        <v>2490</v>
      </c>
      <c r="AF21" s="30">
        <v>221888</v>
      </c>
      <c r="AG21" s="30">
        <v>951</v>
      </c>
      <c r="AH21" s="28">
        <v>0</v>
      </c>
      <c r="AI21" s="28">
        <v>0</v>
      </c>
      <c r="AJ21" s="28" t="s">
        <v>1921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537</v>
      </c>
      <c r="BH21" s="30">
        <v>42</v>
      </c>
      <c r="BI21" s="30">
        <v>514</v>
      </c>
      <c r="BJ21" s="30">
        <v>19</v>
      </c>
      <c r="BK21" s="30">
        <v>479</v>
      </c>
      <c r="BL21" s="30">
        <v>9</v>
      </c>
      <c r="BM21" s="30">
        <v>539</v>
      </c>
      <c r="BN21" s="30">
        <v>42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756</v>
      </c>
      <c r="CB21" s="30">
        <v>83</v>
      </c>
      <c r="CC21" s="30">
        <v>403</v>
      </c>
      <c r="CD21" s="30">
        <v>31</v>
      </c>
      <c r="CE21" s="30">
        <v>547</v>
      </c>
      <c r="CF21" s="30">
        <v>42</v>
      </c>
      <c r="CG21" s="30">
        <v>161</v>
      </c>
      <c r="CH21" s="30">
        <v>25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7.2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0.4</v>
      </c>
      <c r="K22" s="28">
        <v>0.9</v>
      </c>
      <c r="L22" s="30">
        <v>0</v>
      </c>
      <c r="M22" s="28" t="s">
        <v>2121</v>
      </c>
      <c r="N22" s="28">
        <v>0.4</v>
      </c>
      <c r="O22" s="30">
        <v>25</v>
      </c>
      <c r="P22" s="31" t="b">
        <v>0</v>
      </c>
      <c r="Q22" s="28"/>
      <c r="R22" s="28" t="s">
        <v>2122</v>
      </c>
      <c r="S22" s="30">
        <v>56</v>
      </c>
      <c r="T22" s="28" t="s">
        <v>2123</v>
      </c>
      <c r="U22" s="28">
        <v>1.9</v>
      </c>
      <c r="V22" s="28" t="s">
        <v>2124</v>
      </c>
      <c r="W22" s="28">
        <v>0.1</v>
      </c>
      <c r="X22" s="31" t="b">
        <v>0</v>
      </c>
      <c r="Y22" s="28"/>
      <c r="Z22" s="28" t="s">
        <v>2061</v>
      </c>
      <c r="AA22" s="30">
        <v>1</v>
      </c>
      <c r="AB22" s="30">
        <v>3</v>
      </c>
      <c r="AC22" s="30">
        <v>38</v>
      </c>
      <c r="AD22" s="30">
        <v>20640</v>
      </c>
      <c r="AE22" s="30">
        <v>34</v>
      </c>
      <c r="AF22" s="30">
        <v>31731</v>
      </c>
      <c r="AG22" s="30">
        <v>81</v>
      </c>
      <c r="AH22" s="28">
        <v>0.1</v>
      </c>
      <c r="AI22" s="28">
        <v>6.8</v>
      </c>
      <c r="AJ22" s="28" t="s">
        <v>1752</v>
      </c>
      <c r="AK22" s="30">
        <v>465</v>
      </c>
      <c r="AL22" s="30">
        <v>1</v>
      </c>
      <c r="AM22" s="30">
        <v>2</v>
      </c>
      <c r="AN22" s="30">
        <v>2</v>
      </c>
      <c r="AO22" s="30">
        <v>5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128</v>
      </c>
      <c r="AX22" s="28">
        <v>110.6</v>
      </c>
      <c r="AY22" s="28">
        <v>168.5</v>
      </c>
      <c r="AZ22" s="28">
        <v>121</v>
      </c>
      <c r="BA22" s="28">
        <v>39.6</v>
      </c>
      <c r="BB22" s="30">
        <v>3</v>
      </c>
      <c r="BC22" s="28">
        <v>0.86</v>
      </c>
      <c r="BD22" s="28">
        <v>1.38</v>
      </c>
      <c r="BE22" s="28">
        <v>2.2400000000000002</v>
      </c>
      <c r="BF22" s="28">
        <v>4.99</v>
      </c>
      <c r="BG22" s="30">
        <v>360</v>
      </c>
      <c r="BH22" s="30">
        <v>147</v>
      </c>
      <c r="BI22" s="30">
        <v>188</v>
      </c>
      <c r="BJ22" s="30">
        <v>119</v>
      </c>
      <c r="BK22" s="30">
        <v>233</v>
      </c>
      <c r="BL22" s="30">
        <v>129</v>
      </c>
      <c r="BM22" s="30">
        <v>304</v>
      </c>
      <c r="BN22" s="30">
        <v>134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0.27</v>
      </c>
      <c r="BX22" s="30">
        <v>0.44</v>
      </c>
      <c r="BY22" s="30">
        <v>0.97</v>
      </c>
      <c r="BZ22" s="30">
        <v>0.97</v>
      </c>
      <c r="CA22" s="30">
        <v>100</v>
      </c>
      <c r="CB22" s="30">
        <v>51</v>
      </c>
      <c r="CC22" s="30">
        <v>357</v>
      </c>
      <c r="CD22" s="30">
        <v>169</v>
      </c>
      <c r="CE22" s="30">
        <v>349</v>
      </c>
      <c r="CF22" s="30">
        <v>143</v>
      </c>
      <c r="CG22" s="30">
        <v>406</v>
      </c>
      <c r="CH22" s="30">
        <v>144</v>
      </c>
      <c r="CI22" s="30">
        <v>0.57999999999999996</v>
      </c>
      <c r="CJ22" s="30">
        <v>0.39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7.25" thickBot="1">
      <c r="A23" s="30">
        <v>0</v>
      </c>
      <c r="B23" s="30">
        <v>0</v>
      </c>
      <c r="C23" s="30">
        <v>462424</v>
      </c>
      <c r="D23" s="30">
        <v>-1</v>
      </c>
      <c r="E23" s="30">
        <v>1</v>
      </c>
      <c r="F23" s="30">
        <v>4</v>
      </c>
      <c r="G23" s="30">
        <v>-4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2125</v>
      </c>
      <c r="N23" s="28">
        <v>0</v>
      </c>
      <c r="O23" s="30">
        <v>26</v>
      </c>
      <c r="P23" s="31" t="b">
        <v>0</v>
      </c>
      <c r="Q23" s="28" t="s">
        <v>4372</v>
      </c>
      <c r="R23" s="28" t="s">
        <v>4219</v>
      </c>
      <c r="S23" s="30">
        <v>49</v>
      </c>
      <c r="T23" s="28" t="s">
        <v>2126</v>
      </c>
      <c r="U23" s="28">
        <v>4.3</v>
      </c>
      <c r="V23" s="28" t="s">
        <v>1420</v>
      </c>
      <c r="W23" s="28">
        <v>16.5</v>
      </c>
      <c r="X23" s="31" t="b">
        <v>0</v>
      </c>
      <c r="Y23" s="28"/>
      <c r="Z23" s="28" t="s">
        <v>2117</v>
      </c>
      <c r="AA23" s="30">
        <v>1</v>
      </c>
      <c r="AB23" s="30">
        <v>3</v>
      </c>
      <c r="AC23" s="30">
        <v>117</v>
      </c>
      <c r="AD23" s="30">
        <v>5425423</v>
      </c>
      <c r="AE23" s="30">
        <v>169</v>
      </c>
      <c r="AF23" s="30">
        <v>4515787</v>
      </c>
      <c r="AG23" s="30">
        <v>41488</v>
      </c>
      <c r="AH23" s="28">
        <v>0</v>
      </c>
      <c r="AI23" s="28">
        <v>23.9</v>
      </c>
      <c r="AJ23" s="28" t="s">
        <v>1420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82</v>
      </c>
      <c r="BH23" s="30">
        <v>26</v>
      </c>
      <c r="BI23" s="30">
        <v>270</v>
      </c>
      <c r="BJ23" s="30">
        <v>82</v>
      </c>
      <c r="BK23" s="30">
        <v>239</v>
      </c>
      <c r="BL23" s="30">
        <v>59</v>
      </c>
      <c r="BM23" s="30">
        <v>175</v>
      </c>
      <c r="BN23" s="30">
        <v>46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253</v>
      </c>
      <c r="CB23" s="30">
        <v>34</v>
      </c>
      <c r="CC23" s="30">
        <v>715</v>
      </c>
      <c r="CD23" s="30">
        <v>253</v>
      </c>
      <c r="CE23" s="30">
        <v>36</v>
      </c>
      <c r="CF23" s="30">
        <v>3</v>
      </c>
      <c r="CG23" s="30">
        <v>18</v>
      </c>
      <c r="CH23" s="30">
        <v>4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7.2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2127</v>
      </c>
      <c r="N24" s="28">
        <v>0</v>
      </c>
      <c r="O24" s="30">
        <v>27</v>
      </c>
      <c r="P24" s="31" t="b">
        <v>0</v>
      </c>
      <c r="Q24" s="28" t="s">
        <v>3803</v>
      </c>
      <c r="R24" s="28" t="s">
        <v>3804</v>
      </c>
      <c r="S24" s="30">
        <v>46</v>
      </c>
      <c r="T24" s="28" t="s">
        <v>2128</v>
      </c>
      <c r="U24" s="28">
        <v>1</v>
      </c>
      <c r="V24" s="28" t="s">
        <v>2129</v>
      </c>
      <c r="W24" s="28">
        <v>0.1</v>
      </c>
      <c r="X24" s="31" t="b">
        <v>0</v>
      </c>
      <c r="Y24" s="28"/>
      <c r="Z24" s="28" t="s">
        <v>2077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14784</v>
      </c>
      <c r="AG24" s="30">
        <v>17</v>
      </c>
      <c r="AH24" s="28">
        <v>0</v>
      </c>
      <c r="AI24" s="28">
        <v>0.2</v>
      </c>
      <c r="AJ24" s="28" t="s">
        <v>719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732</v>
      </c>
      <c r="BH24" s="30">
        <v>309</v>
      </c>
      <c r="BI24" s="30">
        <v>501</v>
      </c>
      <c r="BJ24" s="30">
        <v>245</v>
      </c>
      <c r="BK24" s="30">
        <v>719</v>
      </c>
      <c r="BL24" s="30">
        <v>305</v>
      </c>
      <c r="BM24" s="30">
        <v>733</v>
      </c>
      <c r="BN24" s="30">
        <v>309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340</v>
      </c>
      <c r="CB24" s="30">
        <v>202</v>
      </c>
      <c r="CC24" s="30">
        <v>685</v>
      </c>
      <c r="CD24" s="30">
        <v>281</v>
      </c>
      <c r="CE24" s="30">
        <v>505</v>
      </c>
      <c r="CF24" s="30">
        <v>227</v>
      </c>
      <c r="CG24" s="30">
        <v>477</v>
      </c>
      <c r="CH24" s="30">
        <v>177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7.25" thickBot="1">
      <c r="A25" s="30">
        <v>100</v>
      </c>
      <c r="B25" s="30">
        <v>100</v>
      </c>
      <c r="C25" s="30">
        <v>205651</v>
      </c>
      <c r="D25" s="30">
        <v>0</v>
      </c>
      <c r="E25" s="30">
        <v>0</v>
      </c>
      <c r="F25" s="30">
        <v>1</v>
      </c>
      <c r="G25" s="30">
        <v>-1</v>
      </c>
      <c r="H25" s="30">
        <v>1</v>
      </c>
      <c r="I25" s="30">
        <v>4</v>
      </c>
      <c r="J25" s="28">
        <v>5</v>
      </c>
      <c r="K25" s="28">
        <v>5.5</v>
      </c>
      <c r="L25" s="30">
        <v>7</v>
      </c>
      <c r="M25" s="28" t="s">
        <v>1426</v>
      </c>
      <c r="N25" s="28">
        <v>5</v>
      </c>
      <c r="O25" s="30">
        <v>28</v>
      </c>
      <c r="P25" s="31" t="b">
        <v>0</v>
      </c>
      <c r="Q25" s="28"/>
      <c r="R25" s="28" t="s">
        <v>2131</v>
      </c>
      <c r="S25" s="30">
        <v>81</v>
      </c>
      <c r="T25" s="28" t="s">
        <v>2132</v>
      </c>
      <c r="U25" s="28">
        <v>4.9000000000000004</v>
      </c>
      <c r="V25" s="28" t="s">
        <v>2133</v>
      </c>
      <c r="W25" s="28">
        <v>27.9</v>
      </c>
      <c r="X25" s="31" t="b">
        <v>0</v>
      </c>
      <c r="Y25" s="28"/>
      <c r="Z25" s="28" t="s">
        <v>2061</v>
      </c>
      <c r="AA25" s="30">
        <v>1</v>
      </c>
      <c r="AB25" s="30">
        <v>3</v>
      </c>
      <c r="AC25" s="30">
        <v>108</v>
      </c>
      <c r="AD25" s="30">
        <v>3579034</v>
      </c>
      <c r="AE25" s="30">
        <v>19760</v>
      </c>
      <c r="AF25" s="30">
        <v>8212473</v>
      </c>
      <c r="AG25" s="30">
        <v>24157</v>
      </c>
      <c r="AH25" s="28">
        <v>0.6</v>
      </c>
      <c r="AI25" s="28">
        <v>13.3</v>
      </c>
      <c r="AJ25" s="28" t="s">
        <v>1533</v>
      </c>
      <c r="AK25" s="30">
        <v>1722</v>
      </c>
      <c r="AL25" s="30">
        <v>10</v>
      </c>
      <c r="AM25" s="30">
        <v>6</v>
      </c>
      <c r="AN25" s="30">
        <v>7</v>
      </c>
      <c r="AO25" s="30">
        <v>21</v>
      </c>
      <c r="AP25" s="30">
        <v>0</v>
      </c>
      <c r="AQ25" s="30">
        <v>0</v>
      </c>
      <c r="AR25" s="30">
        <v>0</v>
      </c>
      <c r="AS25" s="30">
        <v>5</v>
      </c>
      <c r="AT25" s="30">
        <v>0</v>
      </c>
      <c r="AU25" s="30">
        <v>0</v>
      </c>
      <c r="AV25" s="30">
        <v>14</v>
      </c>
      <c r="AW25" s="30">
        <v>348</v>
      </c>
      <c r="AX25" s="28">
        <v>572.20000000000005</v>
      </c>
      <c r="AY25" s="28">
        <v>359.3</v>
      </c>
      <c r="AZ25" s="28">
        <v>1149</v>
      </c>
      <c r="BA25" s="28">
        <v>208</v>
      </c>
      <c r="BB25" s="30">
        <v>20</v>
      </c>
      <c r="BC25" s="28">
        <v>13.57</v>
      </c>
      <c r="BD25" s="28">
        <v>2.36</v>
      </c>
      <c r="BE25" s="28">
        <v>15.93</v>
      </c>
      <c r="BF25" s="28">
        <v>19.809999999999999</v>
      </c>
      <c r="BG25" s="30">
        <v>68</v>
      </c>
      <c r="BH25" s="30">
        <v>6</v>
      </c>
      <c r="BI25" s="30">
        <v>85</v>
      </c>
      <c r="BJ25" s="30">
        <v>7</v>
      </c>
      <c r="BK25" s="30">
        <v>8</v>
      </c>
      <c r="BL25" s="30">
        <v>5</v>
      </c>
      <c r="BM25" s="30">
        <v>18</v>
      </c>
      <c r="BN25" s="30">
        <v>5</v>
      </c>
      <c r="BO25" s="28"/>
      <c r="BP25" s="28"/>
      <c r="BQ25" s="28"/>
      <c r="BR25" s="28"/>
      <c r="BS25" s="30">
        <v>2</v>
      </c>
      <c r="BT25" s="28"/>
      <c r="BU25" s="30">
        <v>0.71</v>
      </c>
      <c r="BV25" s="30">
        <v>0</v>
      </c>
      <c r="BW25" s="30">
        <v>0.12</v>
      </c>
      <c r="BX25" s="30">
        <v>0.83</v>
      </c>
      <c r="BY25" s="30">
        <v>1.04</v>
      </c>
      <c r="BZ25" s="30">
        <v>1.1000000000000001</v>
      </c>
      <c r="CA25" s="30">
        <v>15</v>
      </c>
      <c r="CB25" s="30">
        <v>9</v>
      </c>
      <c r="CC25" s="30">
        <v>31</v>
      </c>
      <c r="CD25" s="30">
        <v>9</v>
      </c>
      <c r="CE25" s="30">
        <v>20</v>
      </c>
      <c r="CF25" s="30">
        <v>7</v>
      </c>
      <c r="CG25" s="30">
        <v>9</v>
      </c>
      <c r="CH25" s="30">
        <v>4</v>
      </c>
      <c r="CI25" s="30">
        <v>1.05</v>
      </c>
      <c r="CJ25" s="30">
        <v>0.37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7.25" thickBot="1">
      <c r="A26" s="30">
        <v>100</v>
      </c>
      <c r="B26" s="30">
        <v>100</v>
      </c>
      <c r="C26" s="30">
        <v>116216</v>
      </c>
      <c r="D26" s="30">
        <v>0</v>
      </c>
      <c r="E26" s="30">
        <v>0</v>
      </c>
      <c r="F26" s="30">
        <v>1</v>
      </c>
      <c r="G26" s="30">
        <v>-1</v>
      </c>
      <c r="H26" s="30">
        <v>3</v>
      </c>
      <c r="I26" s="30">
        <v>3</v>
      </c>
      <c r="J26" s="28">
        <v>1.6</v>
      </c>
      <c r="K26" s="28">
        <v>2.1</v>
      </c>
      <c r="L26" s="30">
        <v>1</v>
      </c>
      <c r="M26" s="28" t="s">
        <v>2134</v>
      </c>
      <c r="N26" s="28">
        <v>1.6</v>
      </c>
      <c r="O26" s="30">
        <v>111</v>
      </c>
      <c r="P26" s="31" t="b">
        <v>0</v>
      </c>
      <c r="Q26" s="28"/>
      <c r="R26" s="28" t="s">
        <v>4155</v>
      </c>
      <c r="S26" s="30">
        <v>66</v>
      </c>
      <c r="T26" s="28" t="s">
        <v>2135</v>
      </c>
      <c r="U26" s="28">
        <v>4.4000000000000004</v>
      </c>
      <c r="V26" s="28" t="s">
        <v>1747</v>
      </c>
      <c r="W26" s="28">
        <v>7.1</v>
      </c>
      <c r="X26" s="31" t="b">
        <v>0</v>
      </c>
      <c r="Y26" s="28"/>
      <c r="Z26" s="28" t="s">
        <v>2061</v>
      </c>
      <c r="AA26" s="30">
        <v>1</v>
      </c>
      <c r="AB26" s="30">
        <v>3</v>
      </c>
      <c r="AC26" s="30">
        <v>140</v>
      </c>
      <c r="AD26" s="30">
        <v>4934415</v>
      </c>
      <c r="AE26" s="30">
        <v>2509</v>
      </c>
      <c r="AF26" s="30">
        <v>4525698</v>
      </c>
      <c r="AG26" s="30">
        <v>14458</v>
      </c>
      <c r="AH26" s="28">
        <v>0.2</v>
      </c>
      <c r="AI26" s="28">
        <v>21.2</v>
      </c>
      <c r="AJ26" s="28" t="s">
        <v>1747</v>
      </c>
      <c r="AK26" s="30">
        <v>2009</v>
      </c>
      <c r="AL26" s="30">
        <v>8</v>
      </c>
      <c r="AM26" s="30">
        <v>11</v>
      </c>
      <c r="AN26" s="30">
        <v>7</v>
      </c>
      <c r="AO26" s="30">
        <v>34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450</v>
      </c>
      <c r="AX26" s="28">
        <v>613.20000000000005</v>
      </c>
      <c r="AY26" s="28">
        <v>640.6</v>
      </c>
      <c r="AZ26" s="28">
        <v>825</v>
      </c>
      <c r="BA26" s="28">
        <v>207.9</v>
      </c>
      <c r="BB26" s="30">
        <v>24</v>
      </c>
      <c r="BC26" s="28">
        <v>5.97</v>
      </c>
      <c r="BD26" s="28">
        <v>5.17</v>
      </c>
      <c r="BE26" s="28">
        <v>11.14</v>
      </c>
      <c r="BF26" s="28">
        <v>28.22</v>
      </c>
      <c r="BG26" s="30">
        <v>50</v>
      </c>
      <c r="BH26" s="30">
        <v>20</v>
      </c>
      <c r="BI26" s="30">
        <v>27</v>
      </c>
      <c r="BJ26" s="30">
        <v>21</v>
      </c>
      <c r="BK26" s="30">
        <v>21</v>
      </c>
      <c r="BL26" s="30">
        <v>11</v>
      </c>
      <c r="BM26" s="30">
        <v>19</v>
      </c>
      <c r="BN26" s="30">
        <v>13</v>
      </c>
      <c r="BO26" s="30">
        <v>2</v>
      </c>
      <c r="BP26" s="28"/>
      <c r="BQ26" s="28"/>
      <c r="BR26" s="28"/>
      <c r="BS26" s="28"/>
      <c r="BT26" s="28"/>
      <c r="BU26" s="30">
        <v>0.27</v>
      </c>
      <c r="BV26" s="30">
        <v>0</v>
      </c>
      <c r="BW26" s="30">
        <v>0.23</v>
      </c>
      <c r="BX26" s="30">
        <v>0.5</v>
      </c>
      <c r="BY26" s="30">
        <v>1.26</v>
      </c>
      <c r="BZ26" s="30">
        <v>1.52</v>
      </c>
      <c r="CA26" s="30">
        <v>50</v>
      </c>
      <c r="CB26" s="30">
        <v>26</v>
      </c>
      <c r="CC26" s="30">
        <v>207</v>
      </c>
      <c r="CD26" s="30">
        <v>99</v>
      </c>
      <c r="CE26" s="30">
        <v>30</v>
      </c>
      <c r="CF26" s="30">
        <v>15</v>
      </c>
      <c r="CG26" s="30">
        <v>53</v>
      </c>
      <c r="CH26" s="30">
        <v>16</v>
      </c>
      <c r="CI26" s="30">
        <v>1.08</v>
      </c>
      <c r="CJ26" s="30">
        <v>0.31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7.2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0.8</v>
      </c>
      <c r="K27" s="28">
        <v>1.3</v>
      </c>
      <c r="L27" s="30">
        <v>2</v>
      </c>
      <c r="M27" s="28" t="s">
        <v>2536</v>
      </c>
      <c r="N27" s="28">
        <v>0.8</v>
      </c>
      <c r="O27" s="30">
        <v>130</v>
      </c>
      <c r="P27" s="31" t="b">
        <v>0</v>
      </c>
      <c r="Q27" s="28"/>
      <c r="R27" s="28" t="s">
        <v>4133</v>
      </c>
      <c r="S27" s="30">
        <v>57</v>
      </c>
      <c r="T27" s="28" t="s">
        <v>2537</v>
      </c>
      <c r="U27" s="28">
        <v>2.4</v>
      </c>
      <c r="V27" s="28" t="s">
        <v>2538</v>
      </c>
      <c r="W27" s="28">
        <v>1.9</v>
      </c>
      <c r="X27" s="31" t="b">
        <v>0</v>
      </c>
      <c r="Y27" s="28"/>
      <c r="Z27" s="28" t="s">
        <v>2061</v>
      </c>
      <c r="AA27" s="30">
        <v>1</v>
      </c>
      <c r="AB27" s="30">
        <v>3</v>
      </c>
      <c r="AC27" s="30">
        <v>67</v>
      </c>
      <c r="AD27" s="30">
        <v>445778</v>
      </c>
      <c r="AE27" s="30">
        <v>228</v>
      </c>
      <c r="AF27" s="30">
        <v>601018</v>
      </c>
      <c r="AG27" s="30">
        <v>726</v>
      </c>
      <c r="AH27" s="28">
        <v>0.1</v>
      </c>
      <c r="AI27" s="28">
        <v>11.8</v>
      </c>
      <c r="AJ27" s="28" t="s">
        <v>599</v>
      </c>
      <c r="AK27" s="30">
        <v>1798</v>
      </c>
      <c r="AL27" s="30">
        <v>2</v>
      </c>
      <c r="AM27" s="30">
        <v>1</v>
      </c>
      <c r="AN27" s="30">
        <v>7</v>
      </c>
      <c r="AO27" s="30">
        <v>21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317</v>
      </c>
      <c r="AX27" s="28">
        <v>335.4</v>
      </c>
      <c r="AY27" s="28">
        <v>214</v>
      </c>
      <c r="AZ27" s="28">
        <v>91</v>
      </c>
      <c r="BA27" s="28">
        <v>64.099999999999994</v>
      </c>
      <c r="BB27" s="30">
        <v>20</v>
      </c>
      <c r="BC27" s="28">
        <v>1.8</v>
      </c>
      <c r="BD27" s="28">
        <v>0.79</v>
      </c>
      <c r="BE27" s="28">
        <v>2.59</v>
      </c>
      <c r="BF27" s="28">
        <v>21.13</v>
      </c>
      <c r="BG27" s="30">
        <v>186</v>
      </c>
      <c r="BH27" s="30">
        <v>75</v>
      </c>
      <c r="BI27" s="30">
        <v>152</v>
      </c>
      <c r="BJ27" s="30">
        <v>102</v>
      </c>
      <c r="BK27" s="30">
        <v>271</v>
      </c>
      <c r="BL27" s="30">
        <v>142</v>
      </c>
      <c r="BM27" s="30">
        <v>211</v>
      </c>
      <c r="BN27" s="30">
        <v>106</v>
      </c>
      <c r="BO27" s="28"/>
      <c r="BP27" s="28"/>
      <c r="BQ27" s="28"/>
      <c r="BR27" s="28"/>
      <c r="BS27" s="28"/>
      <c r="BT27" s="28"/>
      <c r="BU27" s="30">
        <v>0.09</v>
      </c>
      <c r="BV27" s="30">
        <v>0</v>
      </c>
      <c r="BW27" s="30">
        <v>0.04</v>
      </c>
      <c r="BX27" s="30">
        <v>0.13</v>
      </c>
      <c r="BY27" s="30">
        <v>1.06</v>
      </c>
      <c r="BZ27" s="30">
        <v>1.05</v>
      </c>
      <c r="CA27" s="30">
        <v>80</v>
      </c>
      <c r="CB27" s="30">
        <v>42</v>
      </c>
      <c r="CC27" s="30">
        <v>292</v>
      </c>
      <c r="CD27" s="30">
        <v>144</v>
      </c>
      <c r="CE27" s="30">
        <v>253</v>
      </c>
      <c r="CF27" s="30">
        <v>97</v>
      </c>
      <c r="CG27" s="30">
        <v>138</v>
      </c>
      <c r="CH27" s="30">
        <v>49</v>
      </c>
      <c r="CI27" s="30">
        <v>1</v>
      </c>
      <c r="CJ27" s="30">
        <v>0.35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7.25" thickBot="1">
      <c r="A28" s="30">
        <v>100</v>
      </c>
      <c r="B28" s="30">
        <v>100</v>
      </c>
      <c r="C28" s="30">
        <v>206325</v>
      </c>
      <c r="D28" s="30">
        <v>0</v>
      </c>
      <c r="E28" s="30">
        <v>0</v>
      </c>
      <c r="F28" s="30">
        <v>1</v>
      </c>
      <c r="G28" s="30">
        <v>-1</v>
      </c>
      <c r="H28" s="30">
        <v>2</v>
      </c>
      <c r="I28" s="30">
        <v>2</v>
      </c>
      <c r="J28" s="28">
        <v>0.6</v>
      </c>
      <c r="K28" s="28">
        <v>1.1000000000000001</v>
      </c>
      <c r="L28" s="30">
        <v>2</v>
      </c>
      <c r="M28" s="28" t="s">
        <v>2136</v>
      </c>
      <c r="N28" s="28">
        <v>0.6</v>
      </c>
      <c r="O28" s="30">
        <v>313</v>
      </c>
      <c r="P28" s="31" t="b">
        <v>0</v>
      </c>
      <c r="Q28" s="28"/>
      <c r="R28" s="28" t="s">
        <v>4323</v>
      </c>
      <c r="S28" s="30">
        <v>51</v>
      </c>
      <c r="T28" s="28" t="s">
        <v>2137</v>
      </c>
      <c r="U28" s="28">
        <v>3.6</v>
      </c>
      <c r="V28" s="28" t="s">
        <v>1435</v>
      </c>
      <c r="W28" s="28">
        <v>11.1</v>
      </c>
      <c r="X28" s="31" t="b">
        <v>0</v>
      </c>
      <c r="Y28" s="28"/>
      <c r="Z28" s="28" t="s">
        <v>2061</v>
      </c>
      <c r="AA28" s="30">
        <v>1</v>
      </c>
      <c r="AB28" s="30">
        <v>3</v>
      </c>
      <c r="AC28" s="30">
        <v>93</v>
      </c>
      <c r="AD28" s="30">
        <v>3054730</v>
      </c>
      <c r="AE28" s="30">
        <v>7267</v>
      </c>
      <c r="AF28" s="30">
        <v>3872151</v>
      </c>
      <c r="AG28" s="30">
        <v>17258</v>
      </c>
      <c r="AH28" s="28">
        <v>0.1</v>
      </c>
      <c r="AI28" s="28">
        <v>18.2</v>
      </c>
      <c r="AJ28" s="28" t="s">
        <v>1435</v>
      </c>
      <c r="AK28" s="30">
        <v>2062</v>
      </c>
      <c r="AL28" s="30">
        <v>1</v>
      </c>
      <c r="AM28" s="30">
        <v>2</v>
      </c>
      <c r="AN28" s="30">
        <v>9</v>
      </c>
      <c r="AO28" s="30">
        <v>28</v>
      </c>
      <c r="AP28" s="30">
        <v>0</v>
      </c>
      <c r="AQ28" s="30">
        <v>0</v>
      </c>
      <c r="AR28" s="30">
        <v>0</v>
      </c>
      <c r="AS28" s="30">
        <v>3</v>
      </c>
      <c r="AT28" s="30">
        <v>0</v>
      </c>
      <c r="AU28" s="30">
        <v>0</v>
      </c>
      <c r="AV28" s="30">
        <v>8</v>
      </c>
      <c r="AW28" s="30">
        <v>476</v>
      </c>
      <c r="AX28" s="28">
        <v>396.8</v>
      </c>
      <c r="AY28" s="28">
        <v>386.3</v>
      </c>
      <c r="AZ28" s="28">
        <v>190</v>
      </c>
      <c r="BA28" s="28">
        <v>97.3</v>
      </c>
      <c r="BB28" s="30">
        <v>25</v>
      </c>
      <c r="BC28" s="28">
        <v>1.32</v>
      </c>
      <c r="BD28" s="28">
        <v>2.38</v>
      </c>
      <c r="BE28" s="28">
        <v>3.7</v>
      </c>
      <c r="BF28" s="28">
        <v>25.53</v>
      </c>
      <c r="BG28" s="30">
        <v>146</v>
      </c>
      <c r="BH28" s="30">
        <v>50</v>
      </c>
      <c r="BI28" s="30">
        <v>72</v>
      </c>
      <c r="BJ28" s="30">
        <v>10</v>
      </c>
      <c r="BK28" s="30">
        <v>176</v>
      </c>
      <c r="BL28" s="30">
        <v>28</v>
      </c>
      <c r="BM28" s="30">
        <v>119</v>
      </c>
      <c r="BN28" s="30">
        <v>21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</v>
      </c>
      <c r="BX28" s="30">
        <v>0.16</v>
      </c>
      <c r="BY28" s="30">
        <v>1.1100000000000001</v>
      </c>
      <c r="BZ28" s="30">
        <v>1.22</v>
      </c>
      <c r="CA28" s="30">
        <v>177</v>
      </c>
      <c r="CB28" s="30">
        <v>19</v>
      </c>
      <c r="CC28" s="30">
        <v>324</v>
      </c>
      <c r="CD28" s="30">
        <v>103</v>
      </c>
      <c r="CE28" s="30">
        <v>88</v>
      </c>
      <c r="CF28" s="30">
        <v>21</v>
      </c>
      <c r="CG28" s="30">
        <v>39</v>
      </c>
      <c r="CH28" s="30">
        <v>16</v>
      </c>
      <c r="CI28" s="30">
        <v>1.0900000000000001</v>
      </c>
      <c r="CJ28" s="30">
        <v>0.39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7.2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0</v>
      </c>
      <c r="K29" s="28">
        <v>0.5</v>
      </c>
      <c r="L29" s="30">
        <v>0</v>
      </c>
      <c r="M29" s="28" t="s">
        <v>2138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2139</v>
      </c>
      <c r="U29" s="28">
        <v>0</v>
      </c>
      <c r="V29" s="28" t="s">
        <v>1658</v>
      </c>
      <c r="W29" s="28">
        <v>0.1</v>
      </c>
      <c r="X29" s="31" t="b">
        <v>0</v>
      </c>
      <c r="Y29" s="28"/>
      <c r="Z29" s="28" t="s">
        <v>2061</v>
      </c>
      <c r="AA29" s="30">
        <v>1</v>
      </c>
      <c r="AB29" s="30">
        <v>3</v>
      </c>
      <c r="AC29" s="30">
        <v>0</v>
      </c>
      <c r="AD29" s="30">
        <v>14127</v>
      </c>
      <c r="AE29" s="30">
        <v>79</v>
      </c>
      <c r="AF29" s="30">
        <v>12420</v>
      </c>
      <c r="AG29" s="30">
        <v>57</v>
      </c>
      <c r="AH29" s="28">
        <v>0</v>
      </c>
      <c r="AI29" s="28">
        <v>0</v>
      </c>
      <c r="AJ29" s="28" t="s">
        <v>1658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645</v>
      </c>
      <c r="BH29" s="30">
        <v>252</v>
      </c>
      <c r="BI29" s="30">
        <v>639</v>
      </c>
      <c r="BJ29" s="30">
        <v>255</v>
      </c>
      <c r="BK29" s="30">
        <v>622</v>
      </c>
      <c r="BL29" s="30">
        <v>246</v>
      </c>
      <c r="BM29" s="30">
        <v>649</v>
      </c>
      <c r="BN29" s="30">
        <v>254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504</v>
      </c>
      <c r="CB29" s="30">
        <v>276</v>
      </c>
      <c r="CC29" s="30">
        <v>575</v>
      </c>
      <c r="CD29" s="30">
        <v>211</v>
      </c>
      <c r="CE29" s="30">
        <v>654</v>
      </c>
      <c r="CF29" s="30">
        <v>258</v>
      </c>
      <c r="CG29" s="30">
        <v>465</v>
      </c>
      <c r="CH29" s="30">
        <v>170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7.2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0</v>
      </c>
      <c r="K30" s="28">
        <v>0.5</v>
      </c>
      <c r="L30" s="30">
        <v>0</v>
      </c>
      <c r="M30" s="28" t="s">
        <v>2140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2141</v>
      </c>
      <c r="U30" s="28">
        <v>1</v>
      </c>
      <c r="V30" s="28" t="s">
        <v>2142</v>
      </c>
      <c r="W30" s="28">
        <v>0</v>
      </c>
      <c r="X30" s="31" t="b">
        <v>0</v>
      </c>
      <c r="Y30" s="28"/>
      <c r="Z30" s="28" t="s">
        <v>2061</v>
      </c>
      <c r="AA30" s="30">
        <v>1</v>
      </c>
      <c r="AB30" s="30">
        <v>3</v>
      </c>
      <c r="AC30" s="30">
        <v>1</v>
      </c>
      <c r="AD30" s="30">
        <v>1519</v>
      </c>
      <c r="AE30" s="30">
        <v>34</v>
      </c>
      <c r="AF30" s="30">
        <v>1269</v>
      </c>
      <c r="AG30" s="30">
        <v>25</v>
      </c>
      <c r="AH30" s="28">
        <v>0</v>
      </c>
      <c r="AI30" s="28">
        <v>0.2</v>
      </c>
      <c r="AJ30" s="28" t="s">
        <v>2142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706</v>
      </c>
      <c r="BH30" s="30">
        <v>288</v>
      </c>
      <c r="BI30" s="30">
        <v>702</v>
      </c>
      <c r="BJ30" s="30">
        <v>290</v>
      </c>
      <c r="BK30" s="30">
        <v>690</v>
      </c>
      <c r="BL30" s="30">
        <v>284</v>
      </c>
      <c r="BM30" s="30">
        <v>708</v>
      </c>
      <c r="BN30" s="30">
        <v>289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430</v>
      </c>
      <c r="CB30" s="30">
        <v>240</v>
      </c>
      <c r="CC30" s="30">
        <v>651</v>
      </c>
      <c r="CD30" s="30">
        <v>256</v>
      </c>
      <c r="CE30" s="30">
        <v>499</v>
      </c>
      <c r="CF30" s="30">
        <v>222</v>
      </c>
      <c r="CG30" s="30">
        <v>676</v>
      </c>
      <c r="CH30" s="30">
        <v>269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7.2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0</v>
      </c>
      <c r="K31" s="28">
        <v>0.5</v>
      </c>
      <c r="L31" s="30">
        <v>0</v>
      </c>
      <c r="M31" s="28" t="s">
        <v>2143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2144</v>
      </c>
      <c r="U31" s="28">
        <v>0</v>
      </c>
      <c r="V31" s="28" t="s">
        <v>2145</v>
      </c>
      <c r="W31" s="28">
        <v>0.1</v>
      </c>
      <c r="X31" s="31" t="b">
        <v>0</v>
      </c>
      <c r="Y31" s="28"/>
      <c r="Z31" s="28" t="s">
        <v>2061</v>
      </c>
      <c r="AA31" s="30">
        <v>1</v>
      </c>
      <c r="AB31" s="30">
        <v>3</v>
      </c>
      <c r="AC31" s="30">
        <v>0</v>
      </c>
      <c r="AD31" s="30">
        <v>8233</v>
      </c>
      <c r="AE31" s="30">
        <v>96</v>
      </c>
      <c r="AF31" s="30">
        <v>7176</v>
      </c>
      <c r="AG31" s="30">
        <v>67</v>
      </c>
      <c r="AH31" s="28">
        <v>0</v>
      </c>
      <c r="AI31" s="28">
        <v>0</v>
      </c>
      <c r="AJ31" s="28" t="s">
        <v>2145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614</v>
      </c>
      <c r="BH31" s="30">
        <v>229</v>
      </c>
      <c r="BI31" s="30">
        <v>598</v>
      </c>
      <c r="BJ31" s="30">
        <v>225</v>
      </c>
      <c r="BK31" s="30">
        <v>569</v>
      </c>
      <c r="BL31" s="30">
        <v>221</v>
      </c>
      <c r="BM31" s="30">
        <v>616</v>
      </c>
      <c r="BN31" s="30">
        <v>227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697</v>
      </c>
      <c r="CB31" s="30">
        <v>219</v>
      </c>
      <c r="CC31" s="30">
        <v>491</v>
      </c>
      <c r="CD31" s="30">
        <v>187</v>
      </c>
      <c r="CE31" s="30">
        <v>625</v>
      </c>
      <c r="CF31" s="30">
        <v>230</v>
      </c>
      <c r="CG31" s="30">
        <v>469</v>
      </c>
      <c r="CH31" s="30">
        <v>176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7.2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0</v>
      </c>
      <c r="K32" s="28">
        <v>0.5</v>
      </c>
      <c r="L32" s="30">
        <v>0</v>
      </c>
      <c r="M32" s="28" t="s">
        <v>2146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2147</v>
      </c>
      <c r="U32" s="28">
        <v>0</v>
      </c>
      <c r="V32" s="28" t="s">
        <v>2148</v>
      </c>
      <c r="W32" s="28">
        <v>0</v>
      </c>
      <c r="X32" s="31" t="b">
        <v>0</v>
      </c>
      <c r="Y32" s="28"/>
      <c r="Z32" s="28" t="s">
        <v>2061</v>
      </c>
      <c r="AA32" s="30">
        <v>1</v>
      </c>
      <c r="AB32" s="30">
        <v>3</v>
      </c>
      <c r="AC32" s="30">
        <v>0</v>
      </c>
      <c r="AD32" s="30">
        <v>2421</v>
      </c>
      <c r="AE32" s="30">
        <v>19</v>
      </c>
      <c r="AF32" s="30">
        <v>1992</v>
      </c>
      <c r="AG32" s="30">
        <v>13</v>
      </c>
      <c r="AH32" s="28">
        <v>0</v>
      </c>
      <c r="AI32" s="28">
        <v>0</v>
      </c>
      <c r="AJ32" s="28" t="s">
        <v>2148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557</v>
      </c>
      <c r="BH32" s="30">
        <v>50</v>
      </c>
      <c r="BI32" s="30">
        <v>540</v>
      </c>
      <c r="BJ32" s="30">
        <v>33</v>
      </c>
      <c r="BK32" s="30">
        <v>506</v>
      </c>
      <c r="BL32" s="30">
        <v>23</v>
      </c>
      <c r="BM32" s="30">
        <v>559</v>
      </c>
      <c r="BN32" s="30">
        <v>50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739</v>
      </c>
      <c r="CB32" s="30">
        <v>74</v>
      </c>
      <c r="CC32" s="30">
        <v>428</v>
      </c>
      <c r="CD32" s="30">
        <v>42</v>
      </c>
      <c r="CE32" s="30">
        <v>567</v>
      </c>
      <c r="CF32" s="30">
        <v>50</v>
      </c>
      <c r="CG32" s="30">
        <v>638</v>
      </c>
      <c r="CH32" s="30">
        <v>67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7.2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0</v>
      </c>
      <c r="K33" s="28">
        <v>0.5</v>
      </c>
      <c r="L33" s="30">
        <v>0</v>
      </c>
      <c r="M33" s="28" t="s">
        <v>2149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2150</v>
      </c>
      <c r="U33" s="28">
        <v>0</v>
      </c>
      <c r="V33" s="28" t="s">
        <v>2151</v>
      </c>
      <c r="W33" s="28">
        <v>0</v>
      </c>
      <c r="X33" s="31" t="b">
        <v>0</v>
      </c>
      <c r="Y33" s="28"/>
      <c r="Z33" s="28" t="s">
        <v>2061</v>
      </c>
      <c r="AA33" s="30">
        <v>1</v>
      </c>
      <c r="AB33" s="30">
        <v>3</v>
      </c>
      <c r="AC33" s="30">
        <v>0</v>
      </c>
      <c r="AD33" s="30">
        <v>261</v>
      </c>
      <c r="AE33" s="30">
        <v>9</v>
      </c>
      <c r="AF33" s="30">
        <v>198</v>
      </c>
      <c r="AG33" s="30">
        <v>1</v>
      </c>
      <c r="AH33" s="28">
        <v>0</v>
      </c>
      <c r="AI33" s="28">
        <v>0</v>
      </c>
      <c r="AJ33" s="28" t="s">
        <v>2151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714</v>
      </c>
      <c r="BH33" s="30">
        <v>295</v>
      </c>
      <c r="BI33" s="30">
        <v>710</v>
      </c>
      <c r="BJ33" s="30">
        <v>297</v>
      </c>
      <c r="BK33" s="30">
        <v>698</v>
      </c>
      <c r="BL33" s="30">
        <v>291</v>
      </c>
      <c r="BM33" s="30">
        <v>716</v>
      </c>
      <c r="BN33" s="30">
        <v>296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442</v>
      </c>
      <c r="CB33" s="30">
        <v>251</v>
      </c>
      <c r="CC33" s="30">
        <v>660</v>
      </c>
      <c r="CD33" s="30">
        <v>264</v>
      </c>
      <c r="CE33" s="30">
        <v>719</v>
      </c>
      <c r="CF33" s="30">
        <v>299</v>
      </c>
      <c r="CG33" s="30">
        <v>731</v>
      </c>
      <c r="CH33" s="30">
        <v>304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17.25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2152</v>
      </c>
      <c r="N34" s="28">
        <v>0</v>
      </c>
      <c r="O34" s="30">
        <v>685</v>
      </c>
      <c r="P34" s="31" t="b">
        <v>0</v>
      </c>
      <c r="Q34" s="28" t="s">
        <v>3805</v>
      </c>
      <c r="R34" s="28" t="s">
        <v>3806</v>
      </c>
      <c r="S34" s="30">
        <v>45</v>
      </c>
      <c r="T34" s="28" t="s">
        <v>2153</v>
      </c>
      <c r="U34" s="28">
        <v>0</v>
      </c>
      <c r="V34" s="28" t="s">
        <v>2154</v>
      </c>
      <c r="W34" s="28">
        <v>0</v>
      </c>
      <c r="X34" s="31" t="b">
        <v>0</v>
      </c>
      <c r="Y34" s="28"/>
      <c r="Z34" s="28" t="s">
        <v>2077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686</v>
      </c>
      <c r="AG34" s="30">
        <v>5</v>
      </c>
      <c r="AH34" s="28">
        <v>0</v>
      </c>
      <c r="AI34" s="28">
        <v>0</v>
      </c>
      <c r="AJ34" s="28" t="s">
        <v>2154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687</v>
      </c>
      <c r="BH34" s="30">
        <v>76</v>
      </c>
      <c r="BI34" s="30">
        <v>684</v>
      </c>
      <c r="BJ34" s="30">
        <v>77</v>
      </c>
      <c r="BK34" s="30">
        <v>670</v>
      </c>
      <c r="BL34" s="30">
        <v>77</v>
      </c>
      <c r="BM34" s="30">
        <v>690</v>
      </c>
      <c r="BN34" s="30">
        <v>77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403</v>
      </c>
      <c r="CB34" s="30">
        <v>75</v>
      </c>
      <c r="CC34" s="30">
        <v>627</v>
      </c>
      <c r="CD34" s="30">
        <v>64</v>
      </c>
      <c r="CE34" s="30">
        <v>695</v>
      </c>
      <c r="CF34" s="30">
        <v>78</v>
      </c>
      <c r="CG34" s="30">
        <v>707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7.2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0.6</v>
      </c>
      <c r="K35" s="28">
        <v>1.1000000000000001</v>
      </c>
      <c r="L35" s="30">
        <v>2</v>
      </c>
      <c r="M35" s="28" t="s">
        <v>2460</v>
      </c>
      <c r="N35" s="28">
        <v>0.6</v>
      </c>
      <c r="O35" s="30">
        <v>710</v>
      </c>
      <c r="P35" s="31" t="b">
        <v>0</v>
      </c>
      <c r="Q35" s="28"/>
      <c r="R35" s="28"/>
      <c r="S35" s="30">
        <v>40</v>
      </c>
      <c r="T35" s="28" t="s">
        <v>3807</v>
      </c>
      <c r="U35" s="28">
        <v>1.3</v>
      </c>
      <c r="V35" s="28" t="s">
        <v>3808</v>
      </c>
      <c r="W35" s="28">
        <v>0</v>
      </c>
      <c r="X35" s="31" t="b">
        <v>0</v>
      </c>
      <c r="Y35" s="28"/>
      <c r="Z35" s="28" t="s">
        <v>2061</v>
      </c>
      <c r="AA35" s="30">
        <v>1</v>
      </c>
      <c r="AB35" s="30">
        <v>3</v>
      </c>
      <c r="AC35" s="30">
        <v>4</v>
      </c>
      <c r="AD35" s="30">
        <v>2218</v>
      </c>
      <c r="AE35" s="30">
        <v>953</v>
      </c>
      <c r="AF35" s="30">
        <v>984</v>
      </c>
      <c r="AG35" s="30">
        <v>59</v>
      </c>
      <c r="AH35" s="28">
        <v>0.2</v>
      </c>
      <c r="AI35" s="28">
        <v>1</v>
      </c>
      <c r="AJ35" s="28" t="s">
        <v>3808</v>
      </c>
      <c r="AK35" s="30">
        <v>104</v>
      </c>
      <c r="AL35" s="30">
        <v>0</v>
      </c>
      <c r="AM35" s="30">
        <v>0</v>
      </c>
      <c r="AN35" s="30">
        <v>0</v>
      </c>
      <c r="AO35" s="30">
        <v>2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24</v>
      </c>
      <c r="AX35" s="28">
        <v>23.2</v>
      </c>
      <c r="AY35" s="28">
        <v>0.5</v>
      </c>
      <c r="AZ35" s="28">
        <v>2</v>
      </c>
      <c r="BA35" s="28">
        <v>2.6</v>
      </c>
      <c r="BB35" s="30">
        <v>1</v>
      </c>
      <c r="BC35" s="28">
        <v>0</v>
      </c>
      <c r="BD35" s="28">
        <v>0</v>
      </c>
      <c r="BE35" s="28">
        <v>0</v>
      </c>
      <c r="BF35" s="28">
        <v>2.74</v>
      </c>
      <c r="BG35" s="30">
        <v>464</v>
      </c>
      <c r="BH35" s="30">
        <v>164</v>
      </c>
      <c r="BI35" s="30">
        <v>488</v>
      </c>
      <c r="BJ35" s="30">
        <v>179</v>
      </c>
      <c r="BK35" s="30">
        <v>463</v>
      </c>
      <c r="BL35" s="30">
        <v>169</v>
      </c>
      <c r="BM35" s="30">
        <v>484</v>
      </c>
      <c r="BN35" s="30">
        <v>170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2.37</v>
      </c>
      <c r="BZ35" s="30">
        <v>1.73</v>
      </c>
      <c r="CA35" s="30">
        <v>670</v>
      </c>
      <c r="CB35" s="30">
        <v>200</v>
      </c>
      <c r="CC35" s="30">
        <v>304</v>
      </c>
      <c r="CD35" s="30">
        <v>93</v>
      </c>
      <c r="CE35" s="30">
        <v>428</v>
      </c>
      <c r="CF35" s="30">
        <v>151</v>
      </c>
      <c r="CG35" s="30">
        <v>608</v>
      </c>
      <c r="CH35" s="30">
        <v>221</v>
      </c>
      <c r="CI35" s="30">
        <v>0.87</v>
      </c>
      <c r="CJ35" s="30">
        <v>0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7.2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0</v>
      </c>
      <c r="K36" s="28">
        <v>0.5</v>
      </c>
      <c r="L36" s="30">
        <v>0</v>
      </c>
      <c r="M36" s="28" t="s">
        <v>4220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4221</v>
      </c>
      <c r="U36" s="28">
        <v>0</v>
      </c>
      <c r="V36" s="28" t="s">
        <v>4222</v>
      </c>
      <c r="W36" s="28">
        <v>0</v>
      </c>
      <c r="X36" s="31" t="b">
        <v>0</v>
      </c>
      <c r="Y36" s="28"/>
      <c r="Z36" s="28" t="s">
        <v>2061</v>
      </c>
      <c r="AA36" s="30">
        <v>1</v>
      </c>
      <c r="AB36" s="30">
        <v>3</v>
      </c>
      <c r="AC36" s="30">
        <v>0</v>
      </c>
      <c r="AD36" s="30">
        <v>318</v>
      </c>
      <c r="AE36" s="30">
        <v>53</v>
      </c>
      <c r="AF36" s="30">
        <v>173</v>
      </c>
      <c r="AG36" s="30">
        <v>24</v>
      </c>
      <c r="AH36" s="28">
        <v>0</v>
      </c>
      <c r="AI36" s="28">
        <v>0</v>
      </c>
      <c r="AJ36" s="28" t="s">
        <v>4222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621</v>
      </c>
      <c r="BH36" s="30">
        <v>234</v>
      </c>
      <c r="BI36" s="30">
        <v>606</v>
      </c>
      <c r="BJ36" s="30">
        <v>231</v>
      </c>
      <c r="BK36" s="30">
        <v>577</v>
      </c>
      <c r="BL36" s="30">
        <v>227</v>
      </c>
      <c r="BM36" s="30">
        <v>624</v>
      </c>
      <c r="BN36" s="30">
        <v>233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706</v>
      </c>
      <c r="CB36" s="30">
        <v>226</v>
      </c>
      <c r="CC36" s="30">
        <v>500</v>
      </c>
      <c r="CD36" s="30">
        <v>194</v>
      </c>
      <c r="CE36" s="30">
        <v>632</v>
      </c>
      <c r="CF36" s="30">
        <v>235</v>
      </c>
      <c r="CG36" s="30">
        <v>691</v>
      </c>
      <c r="CH36" s="30">
        <v>248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17.25" thickBot="1">
      <c r="A37" s="30">
        <v>0</v>
      </c>
      <c r="B37" s="30">
        <v>0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2155</v>
      </c>
      <c r="N37" s="28">
        <v>0</v>
      </c>
      <c r="O37" s="30">
        <v>29</v>
      </c>
      <c r="P37" s="31" t="b">
        <v>0</v>
      </c>
      <c r="Q37" s="28" t="s">
        <v>4503</v>
      </c>
      <c r="R37" s="28" t="s">
        <v>4134</v>
      </c>
      <c r="S37" s="30">
        <v>66</v>
      </c>
      <c r="T37" s="28" t="s">
        <v>2156</v>
      </c>
      <c r="U37" s="28">
        <v>1.6</v>
      </c>
      <c r="V37" s="28" t="s">
        <v>2157</v>
      </c>
      <c r="W37" s="28">
        <v>2.9</v>
      </c>
      <c r="X37" s="31" t="b">
        <v>0</v>
      </c>
      <c r="Y37" s="28"/>
      <c r="Z37" s="28" t="s">
        <v>2117</v>
      </c>
      <c r="AA37" s="30">
        <v>2</v>
      </c>
      <c r="AB37" s="30">
        <v>7</v>
      </c>
      <c r="AC37" s="30">
        <v>32</v>
      </c>
      <c r="AD37" s="30">
        <v>233562</v>
      </c>
      <c r="AE37" s="30">
        <v>32</v>
      </c>
      <c r="AF37" s="30">
        <v>1482409</v>
      </c>
      <c r="AG37" s="30">
        <v>725</v>
      </c>
      <c r="AH37" s="28">
        <v>0</v>
      </c>
      <c r="AI37" s="28">
        <v>4.8</v>
      </c>
      <c r="AJ37" s="28" t="s">
        <v>1711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350</v>
      </c>
      <c r="BH37" s="30">
        <v>141</v>
      </c>
      <c r="BI37" s="30">
        <v>207</v>
      </c>
      <c r="BJ37" s="30">
        <v>127</v>
      </c>
      <c r="BK37" s="30">
        <v>159</v>
      </c>
      <c r="BL37" s="30">
        <v>95</v>
      </c>
      <c r="BM37" s="30">
        <v>267</v>
      </c>
      <c r="BN37" s="30">
        <v>119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48</v>
      </c>
      <c r="CB37" s="30">
        <v>25</v>
      </c>
      <c r="CC37" s="30">
        <v>755</v>
      </c>
      <c r="CD37" s="30">
        <v>327</v>
      </c>
      <c r="CE37" s="30">
        <v>397</v>
      </c>
      <c r="CF37" s="30">
        <v>172</v>
      </c>
      <c r="CG37" s="30">
        <v>113</v>
      </c>
      <c r="CH37" s="30">
        <v>37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7.25" thickBot="1">
      <c r="A38" s="30">
        <v>100</v>
      </c>
      <c r="B38" s="30">
        <v>100</v>
      </c>
      <c r="C38" s="30">
        <v>98980</v>
      </c>
      <c r="D38" s="30">
        <v>0</v>
      </c>
      <c r="E38" s="30">
        <v>0</v>
      </c>
      <c r="F38" s="30">
        <v>0</v>
      </c>
      <c r="G38" s="30">
        <v>0</v>
      </c>
      <c r="H38" s="30">
        <v>3</v>
      </c>
      <c r="I38" s="30">
        <v>1</v>
      </c>
      <c r="J38" s="28">
        <v>4.8</v>
      </c>
      <c r="K38" s="28">
        <v>4.8</v>
      </c>
      <c r="L38" s="30">
        <v>3</v>
      </c>
      <c r="M38" s="28" t="s">
        <v>2158</v>
      </c>
      <c r="N38" s="28">
        <v>4.8</v>
      </c>
      <c r="O38" s="30">
        <v>31</v>
      </c>
      <c r="P38" s="31" t="b">
        <v>0</v>
      </c>
      <c r="Q38" s="28"/>
      <c r="R38" s="28" t="s">
        <v>4373</v>
      </c>
      <c r="S38" s="30">
        <v>50</v>
      </c>
      <c r="T38" s="28" t="s">
        <v>2159</v>
      </c>
      <c r="U38" s="28">
        <v>3.9</v>
      </c>
      <c r="V38" s="28" t="s">
        <v>2160</v>
      </c>
      <c r="W38" s="28">
        <v>6.7</v>
      </c>
      <c r="X38" s="31" t="b">
        <v>0</v>
      </c>
      <c r="Y38" s="28"/>
      <c r="Z38" s="28" t="s">
        <v>2061</v>
      </c>
      <c r="AA38" s="30">
        <v>2</v>
      </c>
      <c r="AB38" s="30">
        <v>7</v>
      </c>
      <c r="AC38" s="30">
        <v>126</v>
      </c>
      <c r="AD38" s="30">
        <v>1000575</v>
      </c>
      <c r="AE38" s="30">
        <v>23192</v>
      </c>
      <c r="AF38" s="30">
        <v>951085</v>
      </c>
      <c r="AG38" s="30">
        <v>5513</v>
      </c>
      <c r="AH38" s="28">
        <v>1</v>
      </c>
      <c r="AI38" s="28">
        <v>25.2</v>
      </c>
      <c r="AJ38" s="28" t="s">
        <v>1525</v>
      </c>
      <c r="AK38" s="30">
        <v>2779</v>
      </c>
      <c r="AL38" s="30">
        <v>0</v>
      </c>
      <c r="AM38" s="30">
        <v>0</v>
      </c>
      <c r="AN38" s="30">
        <v>11</v>
      </c>
      <c r="AO38" s="30">
        <v>34</v>
      </c>
      <c r="AP38" s="30">
        <v>1</v>
      </c>
      <c r="AQ38" s="30">
        <v>1</v>
      </c>
      <c r="AR38" s="30">
        <v>0</v>
      </c>
      <c r="AS38" s="30">
        <v>6</v>
      </c>
      <c r="AT38" s="30">
        <v>0</v>
      </c>
      <c r="AU38" s="30">
        <v>89</v>
      </c>
      <c r="AV38" s="30">
        <v>15</v>
      </c>
      <c r="AW38" s="30">
        <v>617</v>
      </c>
      <c r="AX38" s="28">
        <v>768.8</v>
      </c>
      <c r="AY38" s="28">
        <v>23</v>
      </c>
      <c r="AZ38" s="28">
        <v>0</v>
      </c>
      <c r="BA38" s="28">
        <v>79.099999999999994</v>
      </c>
      <c r="BB38" s="30">
        <v>32</v>
      </c>
      <c r="BC38" s="28">
        <v>0</v>
      </c>
      <c r="BD38" s="28">
        <v>0.21</v>
      </c>
      <c r="BE38" s="28">
        <v>0.21</v>
      </c>
      <c r="BF38" s="28">
        <v>39.17</v>
      </c>
      <c r="BG38" s="30">
        <v>20</v>
      </c>
      <c r="BH38" s="30">
        <v>6</v>
      </c>
      <c r="BI38" s="30">
        <v>406</v>
      </c>
      <c r="BJ38" s="30">
        <v>2</v>
      </c>
      <c r="BK38" s="30">
        <v>736</v>
      </c>
      <c r="BL38" s="30">
        <v>78</v>
      </c>
      <c r="BM38" s="30">
        <v>163</v>
      </c>
      <c r="BN38" s="30">
        <v>6</v>
      </c>
      <c r="BO38" s="28"/>
      <c r="BP38" s="28"/>
      <c r="BQ38" s="28"/>
      <c r="BR38" s="28"/>
      <c r="BS38" s="28"/>
      <c r="BT38" s="28"/>
      <c r="BU38" s="30">
        <v>0</v>
      </c>
      <c r="BV38" s="30">
        <v>2.88</v>
      </c>
      <c r="BW38" s="30">
        <v>0.01</v>
      </c>
      <c r="BX38" s="30">
        <v>0.01</v>
      </c>
      <c r="BY38" s="30">
        <v>1.27</v>
      </c>
      <c r="BZ38" s="30">
        <v>1.1000000000000001</v>
      </c>
      <c r="CA38" s="30">
        <v>191</v>
      </c>
      <c r="CB38" s="30">
        <v>7</v>
      </c>
      <c r="CC38" s="30">
        <v>35</v>
      </c>
      <c r="CD38" s="30">
        <v>4</v>
      </c>
      <c r="CE38" s="30">
        <v>60</v>
      </c>
      <c r="CF38" s="30">
        <v>13</v>
      </c>
      <c r="CG38" s="30">
        <v>55</v>
      </c>
      <c r="CH38" s="30">
        <v>10</v>
      </c>
      <c r="CI38" s="30">
        <v>1.04</v>
      </c>
      <c r="CJ38" s="30">
        <v>0.36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7.25" thickBot="1">
      <c r="A39" s="30">
        <v>100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0.8</v>
      </c>
      <c r="K39" s="28">
        <v>0.8</v>
      </c>
      <c r="L39" s="30">
        <v>1</v>
      </c>
      <c r="M39" s="28" t="s">
        <v>2161</v>
      </c>
      <c r="N39" s="28">
        <v>0.8</v>
      </c>
      <c r="O39" s="30">
        <v>32</v>
      </c>
      <c r="P39" s="31" t="b">
        <v>0</v>
      </c>
      <c r="Q39" s="28"/>
      <c r="R39" s="28" t="s">
        <v>2162</v>
      </c>
      <c r="S39" s="30">
        <v>42</v>
      </c>
      <c r="T39" s="28" t="s">
        <v>2163</v>
      </c>
      <c r="U39" s="28">
        <v>0.9</v>
      </c>
      <c r="V39" s="28" t="s">
        <v>1797</v>
      </c>
      <c r="W39" s="28">
        <v>0.2</v>
      </c>
      <c r="X39" s="31" t="b">
        <v>0</v>
      </c>
      <c r="Y39" s="28"/>
      <c r="Z39" s="28" t="s">
        <v>2061</v>
      </c>
      <c r="AA39" s="30">
        <v>2</v>
      </c>
      <c r="AB39" s="30">
        <v>7</v>
      </c>
      <c r="AC39" s="30">
        <v>13</v>
      </c>
      <c r="AD39" s="30">
        <v>10886</v>
      </c>
      <c r="AE39" s="30">
        <v>162</v>
      </c>
      <c r="AF39" s="30">
        <v>26982</v>
      </c>
      <c r="AG39" s="30">
        <v>92</v>
      </c>
      <c r="AH39" s="28">
        <v>0.2</v>
      </c>
      <c r="AI39" s="28">
        <v>3.1</v>
      </c>
      <c r="AJ39" s="28" t="s">
        <v>1797</v>
      </c>
      <c r="AK39" s="30">
        <v>345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67</v>
      </c>
      <c r="AX39" s="28">
        <v>74.400000000000006</v>
      </c>
      <c r="AY39" s="28">
        <v>29.8</v>
      </c>
      <c r="AZ39" s="28">
        <v>8</v>
      </c>
      <c r="BA39" s="28">
        <v>11.1</v>
      </c>
      <c r="BB39" s="30">
        <v>2</v>
      </c>
      <c r="BC39" s="28">
        <v>0.14000000000000001</v>
      </c>
      <c r="BD39" s="28">
        <v>0.19</v>
      </c>
      <c r="BE39" s="28">
        <v>0.33</v>
      </c>
      <c r="BF39" s="28">
        <v>5.88</v>
      </c>
      <c r="BG39" s="30">
        <v>402</v>
      </c>
      <c r="BH39" s="30">
        <v>153</v>
      </c>
      <c r="BI39" s="30">
        <v>390</v>
      </c>
      <c r="BJ39" s="30">
        <v>137</v>
      </c>
      <c r="BK39" s="30">
        <v>440</v>
      </c>
      <c r="BL39" s="30">
        <v>160</v>
      </c>
      <c r="BM39" s="30">
        <v>436</v>
      </c>
      <c r="BN39" s="30">
        <v>156</v>
      </c>
      <c r="BO39" s="28"/>
      <c r="BP39" s="28"/>
      <c r="BQ39" s="28"/>
      <c r="BR39" s="28"/>
      <c r="BS39" s="28"/>
      <c r="BT39" s="28"/>
      <c r="BU39" s="30">
        <v>0.04</v>
      </c>
      <c r="BV39" s="30">
        <v>0</v>
      </c>
      <c r="BW39" s="30">
        <v>0.05</v>
      </c>
      <c r="BX39" s="30">
        <v>0.09</v>
      </c>
      <c r="BY39" s="30">
        <v>1.53</v>
      </c>
      <c r="BZ39" s="30">
        <v>1.04</v>
      </c>
      <c r="CA39" s="30">
        <v>585</v>
      </c>
      <c r="CB39" s="30">
        <v>158</v>
      </c>
      <c r="CC39" s="30">
        <v>277</v>
      </c>
      <c r="CD39" s="30">
        <v>84</v>
      </c>
      <c r="CE39" s="30">
        <v>524</v>
      </c>
      <c r="CF39" s="30">
        <v>180</v>
      </c>
      <c r="CG39" s="30">
        <v>383</v>
      </c>
      <c r="CH39" s="30">
        <v>144</v>
      </c>
      <c r="CI39" s="30">
        <v>0.52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7.25" thickBot="1">
      <c r="A40" s="30">
        <v>100</v>
      </c>
      <c r="B40" s="30">
        <v>100</v>
      </c>
      <c r="C40" s="30">
        <v>101188</v>
      </c>
      <c r="D40" s="30">
        <v>0</v>
      </c>
      <c r="E40" s="30">
        <v>0</v>
      </c>
      <c r="F40" s="30">
        <v>-5</v>
      </c>
      <c r="G40" s="30">
        <v>5</v>
      </c>
      <c r="H40" s="30">
        <v>1</v>
      </c>
      <c r="I40" s="30">
        <v>2</v>
      </c>
      <c r="J40" s="28">
        <v>0.6</v>
      </c>
      <c r="K40" s="28">
        <v>0.6</v>
      </c>
      <c r="L40" s="30">
        <v>1</v>
      </c>
      <c r="M40" s="28" t="s">
        <v>2109</v>
      </c>
      <c r="N40" s="28">
        <v>0.6</v>
      </c>
      <c r="O40" s="30">
        <v>33</v>
      </c>
      <c r="P40" s="31" t="b">
        <v>0</v>
      </c>
      <c r="Q40" s="28"/>
      <c r="R40" s="28" t="s">
        <v>2164</v>
      </c>
      <c r="S40" s="30">
        <v>45</v>
      </c>
      <c r="T40" s="28" t="s">
        <v>2165</v>
      </c>
      <c r="U40" s="28">
        <v>1.9</v>
      </c>
      <c r="V40" s="28" t="s">
        <v>1550</v>
      </c>
      <c r="W40" s="28">
        <v>1.2</v>
      </c>
      <c r="X40" s="31" t="b">
        <v>0</v>
      </c>
      <c r="Y40" s="28"/>
      <c r="Z40" s="28" t="s">
        <v>2061</v>
      </c>
      <c r="AA40" s="30">
        <v>2</v>
      </c>
      <c r="AB40" s="30">
        <v>7</v>
      </c>
      <c r="AC40" s="30">
        <v>47</v>
      </c>
      <c r="AD40" s="30">
        <v>347957</v>
      </c>
      <c r="AE40" s="30">
        <v>807</v>
      </c>
      <c r="AF40" s="30">
        <v>628034</v>
      </c>
      <c r="AG40" s="30">
        <v>1028</v>
      </c>
      <c r="AH40" s="28">
        <v>0.1</v>
      </c>
      <c r="AI40" s="28">
        <v>10.4</v>
      </c>
      <c r="AJ40" s="28" t="s">
        <v>1550</v>
      </c>
      <c r="AK40" s="30">
        <v>1345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220</v>
      </c>
      <c r="AX40" s="28">
        <v>255.8</v>
      </c>
      <c r="AY40" s="28">
        <v>291.5</v>
      </c>
      <c r="AZ40" s="28">
        <v>90</v>
      </c>
      <c r="BA40" s="28">
        <v>63.8</v>
      </c>
      <c r="BB40" s="30">
        <v>16</v>
      </c>
      <c r="BC40" s="28">
        <v>0.34</v>
      </c>
      <c r="BD40" s="28">
        <v>1.72</v>
      </c>
      <c r="BE40" s="28">
        <v>2.06</v>
      </c>
      <c r="BF40" s="28">
        <v>24.2</v>
      </c>
      <c r="BG40" s="30">
        <v>242</v>
      </c>
      <c r="BH40" s="30">
        <v>95</v>
      </c>
      <c r="BI40" s="30">
        <v>114</v>
      </c>
      <c r="BJ40" s="30">
        <v>19</v>
      </c>
      <c r="BK40" s="30">
        <v>272</v>
      </c>
      <c r="BL40" s="30">
        <v>77</v>
      </c>
      <c r="BM40" s="30">
        <v>212</v>
      </c>
      <c r="BN40" s="30">
        <v>64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0.12</v>
      </c>
      <c r="BX40" s="30">
        <v>0.14000000000000001</v>
      </c>
      <c r="BY40" s="30">
        <v>1.62</v>
      </c>
      <c r="BZ40" s="30">
        <v>1.61</v>
      </c>
      <c r="CA40" s="30">
        <v>351</v>
      </c>
      <c r="CB40" s="30">
        <v>65</v>
      </c>
      <c r="CC40" s="30">
        <v>316</v>
      </c>
      <c r="CD40" s="30">
        <v>100</v>
      </c>
      <c r="CE40" s="30">
        <v>334</v>
      </c>
      <c r="CF40" s="30">
        <v>125</v>
      </c>
      <c r="CG40" s="30">
        <v>170</v>
      </c>
      <c r="CH40" s="30">
        <v>60</v>
      </c>
      <c r="CI40" s="30">
        <v>1.07</v>
      </c>
      <c r="CJ40" s="30">
        <v>0.2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7.2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2</v>
      </c>
      <c r="K41" s="28">
        <v>2</v>
      </c>
      <c r="L41" s="30">
        <v>1</v>
      </c>
      <c r="M41" s="28" t="s">
        <v>1771</v>
      </c>
      <c r="N41" s="28">
        <v>2</v>
      </c>
      <c r="O41" s="30">
        <v>34</v>
      </c>
      <c r="P41" s="31" t="b">
        <v>0</v>
      </c>
      <c r="Q41" s="28"/>
      <c r="R41" s="28" t="s">
        <v>2166</v>
      </c>
      <c r="S41" s="30">
        <v>49</v>
      </c>
      <c r="T41" s="28" t="s">
        <v>2167</v>
      </c>
      <c r="U41" s="28">
        <v>2.7</v>
      </c>
      <c r="V41" s="28" t="s">
        <v>1804</v>
      </c>
      <c r="W41" s="28">
        <v>0.1</v>
      </c>
      <c r="X41" s="31" t="b">
        <v>0</v>
      </c>
      <c r="Y41" s="28"/>
      <c r="Z41" s="28" t="s">
        <v>2061</v>
      </c>
      <c r="AA41" s="30">
        <v>2</v>
      </c>
      <c r="AB41" s="30">
        <v>7</v>
      </c>
      <c r="AC41" s="30">
        <v>19</v>
      </c>
      <c r="AD41" s="30">
        <v>8374</v>
      </c>
      <c r="AE41" s="30">
        <v>119</v>
      </c>
      <c r="AF41" s="30">
        <v>23080</v>
      </c>
      <c r="AG41" s="30">
        <v>200</v>
      </c>
      <c r="AH41" s="28">
        <v>0.4</v>
      </c>
      <c r="AI41" s="28">
        <v>3.9</v>
      </c>
      <c r="AJ41" s="28" t="s">
        <v>1804</v>
      </c>
      <c r="AK41" s="30">
        <v>181</v>
      </c>
      <c r="AL41" s="30">
        <v>2</v>
      </c>
      <c r="AM41" s="30">
        <v>0</v>
      </c>
      <c r="AN41" s="30">
        <v>1</v>
      </c>
      <c r="AO41" s="30">
        <v>0</v>
      </c>
      <c r="AP41" s="30">
        <v>0</v>
      </c>
      <c r="AQ41" s="30">
        <v>0</v>
      </c>
      <c r="AR41" s="30">
        <v>0</v>
      </c>
      <c r="AS41" s="30">
        <v>1</v>
      </c>
      <c r="AT41" s="30">
        <v>0</v>
      </c>
      <c r="AU41" s="30">
        <v>0</v>
      </c>
      <c r="AV41" s="30">
        <v>1</v>
      </c>
      <c r="AW41" s="30">
        <v>56</v>
      </c>
      <c r="AX41" s="28">
        <v>76</v>
      </c>
      <c r="AY41" s="28">
        <v>24.8</v>
      </c>
      <c r="AZ41" s="28">
        <v>55</v>
      </c>
      <c r="BA41" s="28">
        <v>15.4</v>
      </c>
      <c r="BB41" s="30">
        <v>0</v>
      </c>
      <c r="BC41" s="28">
        <v>0.66</v>
      </c>
      <c r="BD41" s="28">
        <v>0.09</v>
      </c>
      <c r="BE41" s="28">
        <v>0.75</v>
      </c>
      <c r="BF41" s="28">
        <v>1.45</v>
      </c>
      <c r="BG41" s="30">
        <v>400</v>
      </c>
      <c r="BH41" s="30">
        <v>172</v>
      </c>
      <c r="BI41" s="30">
        <v>401</v>
      </c>
      <c r="BJ41" s="30">
        <v>203</v>
      </c>
      <c r="BK41" s="30">
        <v>326</v>
      </c>
      <c r="BL41" s="30">
        <v>162</v>
      </c>
      <c r="BM41" s="30">
        <v>415</v>
      </c>
      <c r="BN41" s="30">
        <v>187</v>
      </c>
      <c r="BO41" s="28"/>
      <c r="BP41" s="28"/>
      <c r="BQ41" s="28"/>
      <c r="BR41" s="28"/>
      <c r="BS41" s="28"/>
      <c r="BT41" s="28"/>
      <c r="BU41" s="30">
        <v>0.33</v>
      </c>
      <c r="BV41" s="30">
        <v>0</v>
      </c>
      <c r="BW41" s="30">
        <v>0.04</v>
      </c>
      <c r="BX41" s="30">
        <v>0.37</v>
      </c>
      <c r="BY41" s="30">
        <v>0.72</v>
      </c>
      <c r="BZ41" s="30">
        <v>0</v>
      </c>
      <c r="CA41" s="30">
        <v>231</v>
      </c>
      <c r="CB41" s="30">
        <v>132</v>
      </c>
      <c r="CC41" s="30">
        <v>162</v>
      </c>
      <c r="CD41" s="30">
        <v>76</v>
      </c>
      <c r="CE41" s="30">
        <v>195</v>
      </c>
      <c r="CF41" s="30">
        <v>80</v>
      </c>
      <c r="CG41" s="30">
        <v>472</v>
      </c>
      <c r="CH41" s="30">
        <v>173</v>
      </c>
      <c r="CI41" s="30">
        <v>0</v>
      </c>
      <c r="CJ41" s="30">
        <v>0.5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7.2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0.2</v>
      </c>
      <c r="K42" s="28">
        <v>0.2</v>
      </c>
      <c r="L42" s="30">
        <v>0</v>
      </c>
      <c r="M42" s="28" t="s">
        <v>2168</v>
      </c>
      <c r="N42" s="28">
        <v>0.2</v>
      </c>
      <c r="O42" s="30">
        <v>35</v>
      </c>
      <c r="P42" s="31" t="b">
        <v>0</v>
      </c>
      <c r="Q42" s="28"/>
      <c r="R42" s="28" t="s">
        <v>2169</v>
      </c>
      <c r="S42" s="30">
        <v>39</v>
      </c>
      <c r="T42" s="28" t="s">
        <v>2170</v>
      </c>
      <c r="U42" s="28">
        <v>2.5</v>
      </c>
      <c r="V42" s="28" t="s">
        <v>1523</v>
      </c>
      <c r="W42" s="28">
        <v>1.4</v>
      </c>
      <c r="X42" s="31" t="b">
        <v>0</v>
      </c>
      <c r="Y42" s="28"/>
      <c r="Z42" s="28" t="s">
        <v>2061</v>
      </c>
      <c r="AA42" s="30">
        <v>2</v>
      </c>
      <c r="AB42" s="30">
        <v>7</v>
      </c>
      <c r="AC42" s="30">
        <v>10</v>
      </c>
      <c r="AD42" s="30">
        <v>119532</v>
      </c>
      <c r="AE42" s="30">
        <v>275</v>
      </c>
      <c r="AF42" s="30">
        <v>164232</v>
      </c>
      <c r="AG42" s="30">
        <v>712</v>
      </c>
      <c r="AH42" s="28">
        <v>0.1</v>
      </c>
      <c r="AI42" s="28">
        <v>2.6</v>
      </c>
      <c r="AJ42" s="28" t="s">
        <v>1523</v>
      </c>
      <c r="AK42" s="30">
        <v>280</v>
      </c>
      <c r="AL42" s="30">
        <v>0</v>
      </c>
      <c r="AM42" s="30">
        <v>0</v>
      </c>
      <c r="AN42" s="30">
        <v>1</v>
      </c>
      <c r="AO42" s="30">
        <v>8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11</v>
      </c>
      <c r="AV42" s="30">
        <v>1</v>
      </c>
      <c r="AW42" s="30">
        <v>62</v>
      </c>
      <c r="AX42" s="28">
        <v>83.2</v>
      </c>
      <c r="AY42" s="28">
        <v>0</v>
      </c>
      <c r="AZ42" s="28">
        <v>0</v>
      </c>
      <c r="BA42" s="28">
        <v>8.1999999999999993</v>
      </c>
      <c r="BB42" s="30">
        <v>2</v>
      </c>
      <c r="BC42" s="28">
        <v>0</v>
      </c>
      <c r="BD42" s="28">
        <v>0</v>
      </c>
      <c r="BE42" s="28">
        <v>0</v>
      </c>
      <c r="BF42" s="28">
        <v>8.56</v>
      </c>
      <c r="BG42" s="30">
        <v>391</v>
      </c>
      <c r="BH42" s="30">
        <v>28</v>
      </c>
      <c r="BI42" s="30">
        <v>528</v>
      </c>
      <c r="BJ42" s="30">
        <v>27</v>
      </c>
      <c r="BK42" s="30">
        <v>493</v>
      </c>
      <c r="BL42" s="30">
        <v>17</v>
      </c>
      <c r="BM42" s="30">
        <v>448</v>
      </c>
      <c r="BN42" s="30">
        <v>28</v>
      </c>
      <c r="BO42" s="28"/>
      <c r="BP42" s="28"/>
      <c r="BQ42" s="28"/>
      <c r="BR42" s="28"/>
      <c r="BS42" s="28"/>
      <c r="BT42" s="28"/>
      <c r="BU42" s="30">
        <v>0</v>
      </c>
      <c r="BV42" s="30">
        <v>3.54</v>
      </c>
      <c r="BW42" s="30">
        <v>0</v>
      </c>
      <c r="BX42" s="30">
        <v>0</v>
      </c>
      <c r="BY42" s="30">
        <v>2.75</v>
      </c>
      <c r="BZ42" s="30">
        <v>2.57</v>
      </c>
      <c r="CA42" s="30">
        <v>723</v>
      </c>
      <c r="CB42" s="30">
        <v>68</v>
      </c>
      <c r="CC42" s="30">
        <v>364</v>
      </c>
      <c r="CD42" s="30">
        <v>24</v>
      </c>
      <c r="CE42" s="30">
        <v>220</v>
      </c>
      <c r="CF42" s="30">
        <v>29</v>
      </c>
      <c r="CG42" s="30">
        <v>158</v>
      </c>
      <c r="CH42" s="30">
        <v>23</v>
      </c>
      <c r="CI42" s="30">
        <v>0.64</v>
      </c>
      <c r="CJ42" s="30">
        <v>0.32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7.2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2171</v>
      </c>
      <c r="N43" s="28">
        <v>0</v>
      </c>
      <c r="O43" s="30">
        <v>36</v>
      </c>
      <c r="P43" s="31" t="b">
        <v>0</v>
      </c>
      <c r="Q43" s="28" t="s">
        <v>3809</v>
      </c>
      <c r="R43" s="28" t="s">
        <v>3810</v>
      </c>
      <c r="S43" s="30">
        <v>43</v>
      </c>
      <c r="T43" s="28" t="s">
        <v>2172</v>
      </c>
      <c r="U43" s="28">
        <v>1</v>
      </c>
      <c r="V43" s="28" t="s">
        <v>1798</v>
      </c>
      <c r="W43" s="28">
        <v>0.2</v>
      </c>
      <c r="X43" s="31" t="b">
        <v>0</v>
      </c>
      <c r="Y43" s="28"/>
      <c r="Z43" s="28" t="s">
        <v>2077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48184</v>
      </c>
      <c r="AG43" s="30">
        <v>71</v>
      </c>
      <c r="AH43" s="28">
        <v>0</v>
      </c>
      <c r="AI43" s="28">
        <v>0.5</v>
      </c>
      <c r="AJ43" s="28" t="s">
        <v>1798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504</v>
      </c>
      <c r="BH43" s="30">
        <v>229</v>
      </c>
      <c r="BI43" s="30">
        <v>490</v>
      </c>
      <c r="BJ43" s="30">
        <v>237</v>
      </c>
      <c r="BK43" s="30">
        <v>599</v>
      </c>
      <c r="BL43" s="30">
        <v>235</v>
      </c>
      <c r="BM43" s="30">
        <v>517</v>
      </c>
      <c r="BN43" s="30">
        <v>235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539</v>
      </c>
      <c r="CB43" s="30">
        <v>290</v>
      </c>
      <c r="CC43" s="30">
        <v>537</v>
      </c>
      <c r="CD43" s="30">
        <v>194</v>
      </c>
      <c r="CE43" s="30">
        <v>479</v>
      </c>
      <c r="CF43" s="30">
        <v>209</v>
      </c>
      <c r="CG43" s="30">
        <v>363</v>
      </c>
      <c r="CH43" s="30">
        <v>127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7.2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3.2</v>
      </c>
      <c r="K44" s="28">
        <v>3.2</v>
      </c>
      <c r="L44" s="30">
        <v>2</v>
      </c>
      <c r="M44" s="28" t="s">
        <v>2173</v>
      </c>
      <c r="N44" s="28">
        <v>3.2</v>
      </c>
      <c r="O44" s="30">
        <v>37</v>
      </c>
      <c r="P44" s="31" t="b">
        <v>0</v>
      </c>
      <c r="Q44" s="28"/>
      <c r="R44" s="28" t="s">
        <v>2174</v>
      </c>
      <c r="S44" s="30">
        <v>51</v>
      </c>
      <c r="T44" s="28" t="s">
        <v>2175</v>
      </c>
      <c r="U44" s="28">
        <v>2.8</v>
      </c>
      <c r="V44" s="28" t="s">
        <v>1684</v>
      </c>
      <c r="W44" s="28">
        <v>0.6</v>
      </c>
      <c r="X44" s="31" t="b">
        <v>0</v>
      </c>
      <c r="Y44" s="28"/>
      <c r="Z44" s="28" t="s">
        <v>2061</v>
      </c>
      <c r="AA44" s="30">
        <v>2</v>
      </c>
      <c r="AB44" s="30">
        <v>7</v>
      </c>
      <c r="AC44" s="30">
        <v>84</v>
      </c>
      <c r="AD44" s="30">
        <v>66435</v>
      </c>
      <c r="AE44" s="30">
        <v>1132</v>
      </c>
      <c r="AF44" s="30">
        <v>184177</v>
      </c>
      <c r="AG44" s="30">
        <v>949</v>
      </c>
      <c r="AH44" s="28">
        <v>0.6</v>
      </c>
      <c r="AI44" s="28">
        <v>16.5</v>
      </c>
      <c r="AJ44" s="28" t="s">
        <v>1684</v>
      </c>
      <c r="AK44" s="30">
        <v>2332</v>
      </c>
      <c r="AL44" s="30">
        <v>1</v>
      </c>
      <c r="AM44" s="30">
        <v>5</v>
      </c>
      <c r="AN44" s="30">
        <v>10</v>
      </c>
      <c r="AO44" s="30">
        <v>27</v>
      </c>
      <c r="AP44" s="30">
        <v>0</v>
      </c>
      <c r="AQ44" s="30">
        <v>0</v>
      </c>
      <c r="AR44" s="30">
        <v>0</v>
      </c>
      <c r="AS44" s="30">
        <v>5</v>
      </c>
      <c r="AT44" s="30">
        <v>0</v>
      </c>
      <c r="AU44" s="30">
        <v>0</v>
      </c>
      <c r="AV44" s="30">
        <v>3</v>
      </c>
      <c r="AW44" s="30">
        <v>322</v>
      </c>
      <c r="AX44" s="28">
        <v>348.4</v>
      </c>
      <c r="AY44" s="28">
        <v>324</v>
      </c>
      <c r="AZ44" s="28">
        <v>313</v>
      </c>
      <c r="BA44" s="28">
        <v>98.6</v>
      </c>
      <c r="BB44" s="30">
        <v>26</v>
      </c>
      <c r="BC44" s="28">
        <v>2.2200000000000002</v>
      </c>
      <c r="BD44" s="28">
        <v>3.07</v>
      </c>
      <c r="BE44" s="28">
        <v>5.29</v>
      </c>
      <c r="BF44" s="28">
        <v>33.44</v>
      </c>
      <c r="BG44" s="30">
        <v>181</v>
      </c>
      <c r="BH44" s="30">
        <v>73</v>
      </c>
      <c r="BI44" s="30">
        <v>102</v>
      </c>
      <c r="BJ44" s="30">
        <v>76</v>
      </c>
      <c r="BK44" s="30">
        <v>104</v>
      </c>
      <c r="BL44" s="30">
        <v>69</v>
      </c>
      <c r="BM44" s="30">
        <v>115</v>
      </c>
      <c r="BN44" s="30">
        <v>75</v>
      </c>
      <c r="BO44" s="30">
        <v>2</v>
      </c>
      <c r="BP44" s="28"/>
      <c r="BQ44" s="28"/>
      <c r="BR44" s="28"/>
      <c r="BS44" s="28"/>
      <c r="BT44" s="28"/>
      <c r="BU44" s="30">
        <v>0.09</v>
      </c>
      <c r="BV44" s="30">
        <v>0</v>
      </c>
      <c r="BW44" s="30">
        <v>0.12</v>
      </c>
      <c r="BX44" s="30">
        <v>0.21</v>
      </c>
      <c r="BY44" s="30">
        <v>1.29</v>
      </c>
      <c r="BZ44" s="30">
        <v>1.04</v>
      </c>
      <c r="CA44" s="30">
        <v>175</v>
      </c>
      <c r="CB44" s="30">
        <v>101</v>
      </c>
      <c r="CC44" s="30">
        <v>86</v>
      </c>
      <c r="CD44" s="30">
        <v>39</v>
      </c>
      <c r="CE44" s="30">
        <v>186</v>
      </c>
      <c r="CF44" s="30">
        <v>77</v>
      </c>
      <c r="CG44" s="30">
        <v>243</v>
      </c>
      <c r="CH44" s="30">
        <v>78</v>
      </c>
      <c r="CI44" s="30">
        <v>1</v>
      </c>
      <c r="CJ44" s="30">
        <v>0.39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.75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2177</v>
      </c>
      <c r="N45" s="28">
        <v>0</v>
      </c>
      <c r="O45" s="30">
        <v>38</v>
      </c>
      <c r="P45" s="31" t="b">
        <v>0</v>
      </c>
      <c r="Q45" s="28" t="s">
        <v>2178</v>
      </c>
      <c r="R45" s="28" t="s">
        <v>2179</v>
      </c>
      <c r="S45" s="30">
        <v>44</v>
      </c>
      <c r="T45" s="28" t="s">
        <v>2180</v>
      </c>
      <c r="U45" s="28">
        <v>0</v>
      </c>
      <c r="V45" s="28" t="s">
        <v>1800</v>
      </c>
      <c r="W45" s="28">
        <v>0</v>
      </c>
      <c r="X45" s="31" t="b">
        <v>0</v>
      </c>
      <c r="Y45" s="28"/>
      <c r="Z45" s="28" t="s">
        <v>2077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2931</v>
      </c>
      <c r="AG45" s="30">
        <v>1</v>
      </c>
      <c r="AH45" s="28">
        <v>0</v>
      </c>
      <c r="AI45" s="28">
        <v>0</v>
      </c>
      <c r="AJ45" s="28" t="s">
        <v>1800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640</v>
      </c>
      <c r="BH45" s="30">
        <v>244</v>
      </c>
      <c r="BI45" s="30">
        <v>634</v>
      </c>
      <c r="BJ45" s="30">
        <v>243</v>
      </c>
      <c r="BK45" s="30">
        <v>616</v>
      </c>
      <c r="BL45" s="30">
        <v>242</v>
      </c>
      <c r="BM45" s="30">
        <v>644</v>
      </c>
      <c r="BN45" s="30">
        <v>244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479</v>
      </c>
      <c r="CB45" s="30">
        <v>98</v>
      </c>
      <c r="CC45" s="30">
        <v>563</v>
      </c>
      <c r="CD45" s="30">
        <v>224</v>
      </c>
      <c r="CE45" s="30">
        <v>650</v>
      </c>
      <c r="CF45" s="30">
        <v>244</v>
      </c>
      <c r="CG45" s="30">
        <v>681</v>
      </c>
      <c r="CH45" s="30">
        <v>245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7.25" thickBot="1">
      <c r="A46" s="30">
        <v>100</v>
      </c>
      <c r="B46" s="30">
        <v>100</v>
      </c>
      <c r="C46" s="30">
        <v>149484</v>
      </c>
      <c r="D46" s="30">
        <v>0</v>
      </c>
      <c r="E46" s="30">
        <v>0</v>
      </c>
      <c r="F46" s="30">
        <v>2</v>
      </c>
      <c r="G46" s="30">
        <v>-2</v>
      </c>
      <c r="H46" s="30">
        <v>4</v>
      </c>
      <c r="I46" s="30">
        <v>2</v>
      </c>
      <c r="J46" s="28">
        <v>6.2</v>
      </c>
      <c r="K46" s="28">
        <v>6.2</v>
      </c>
      <c r="L46" s="30">
        <v>2</v>
      </c>
      <c r="M46" s="28" t="s">
        <v>2181</v>
      </c>
      <c r="N46" s="28">
        <v>6.2</v>
      </c>
      <c r="O46" s="30">
        <v>39</v>
      </c>
      <c r="P46" s="31" t="b">
        <v>0</v>
      </c>
      <c r="Q46" s="28"/>
      <c r="R46" s="28" t="s">
        <v>4070</v>
      </c>
      <c r="S46" s="30">
        <v>47</v>
      </c>
      <c r="T46" s="28" t="s">
        <v>2182</v>
      </c>
      <c r="U46" s="28">
        <v>4</v>
      </c>
      <c r="V46" s="28" t="s">
        <v>1496</v>
      </c>
      <c r="W46" s="28">
        <v>13.4</v>
      </c>
      <c r="X46" s="31" t="b">
        <v>0</v>
      </c>
      <c r="Y46" s="28"/>
      <c r="Z46" s="28" t="s">
        <v>2061</v>
      </c>
      <c r="AA46" s="30">
        <v>2</v>
      </c>
      <c r="AB46" s="30">
        <v>7</v>
      </c>
      <c r="AC46" s="30">
        <v>125</v>
      </c>
      <c r="AD46" s="30">
        <v>1939968</v>
      </c>
      <c r="AE46" s="30">
        <v>69173</v>
      </c>
      <c r="AF46" s="30">
        <v>1103000</v>
      </c>
      <c r="AG46" s="30">
        <v>11877</v>
      </c>
      <c r="AH46" s="28">
        <v>1.3</v>
      </c>
      <c r="AI46" s="28">
        <v>26.6</v>
      </c>
      <c r="AJ46" s="28" t="s">
        <v>1496</v>
      </c>
      <c r="AK46" s="30">
        <v>2790</v>
      </c>
      <c r="AL46" s="30">
        <v>1</v>
      </c>
      <c r="AM46" s="30">
        <v>3</v>
      </c>
      <c r="AN46" s="30">
        <v>12</v>
      </c>
      <c r="AO46" s="30">
        <v>36</v>
      </c>
      <c r="AP46" s="30">
        <v>1</v>
      </c>
      <c r="AQ46" s="30">
        <v>0</v>
      </c>
      <c r="AR46" s="30">
        <v>0</v>
      </c>
      <c r="AS46" s="30">
        <v>4</v>
      </c>
      <c r="AT46" s="30">
        <v>0</v>
      </c>
      <c r="AU46" s="30">
        <v>0</v>
      </c>
      <c r="AV46" s="30">
        <v>17</v>
      </c>
      <c r="AW46" s="30">
        <v>580</v>
      </c>
      <c r="AX46" s="28">
        <v>599.79999999999995</v>
      </c>
      <c r="AY46" s="28">
        <v>82</v>
      </c>
      <c r="AZ46" s="28">
        <v>115</v>
      </c>
      <c r="BA46" s="28">
        <v>80</v>
      </c>
      <c r="BB46" s="30">
        <v>31</v>
      </c>
      <c r="BC46" s="28">
        <v>0.55000000000000004</v>
      </c>
      <c r="BD46" s="28">
        <v>0.92</v>
      </c>
      <c r="BE46" s="28">
        <v>1.47</v>
      </c>
      <c r="BF46" s="28">
        <v>42.99</v>
      </c>
      <c r="BG46" s="30">
        <v>58</v>
      </c>
      <c r="BH46" s="30">
        <v>15</v>
      </c>
      <c r="BI46" s="30">
        <v>298</v>
      </c>
      <c r="BJ46" s="30">
        <v>93</v>
      </c>
      <c r="BK46" s="30">
        <v>237</v>
      </c>
      <c r="BL46" s="30">
        <v>58</v>
      </c>
      <c r="BM46" s="30">
        <v>160</v>
      </c>
      <c r="BN46" s="30">
        <v>38</v>
      </c>
      <c r="BO46" s="28"/>
      <c r="BP46" s="28"/>
      <c r="BQ46" s="28"/>
      <c r="BR46" s="28"/>
      <c r="BS46" s="28"/>
      <c r="BT46" s="28"/>
      <c r="BU46" s="30">
        <v>0.02</v>
      </c>
      <c r="BV46" s="30">
        <v>0</v>
      </c>
      <c r="BW46" s="30">
        <v>0.03</v>
      </c>
      <c r="BX46" s="30">
        <v>0.05</v>
      </c>
      <c r="BY46" s="30">
        <v>1.39</v>
      </c>
      <c r="BZ46" s="30">
        <v>1.1599999999999999</v>
      </c>
      <c r="CA46" s="30">
        <v>306</v>
      </c>
      <c r="CB46" s="30">
        <v>50</v>
      </c>
      <c r="CC46" s="30">
        <v>11</v>
      </c>
      <c r="CD46" s="30">
        <v>1</v>
      </c>
      <c r="CE46" s="30">
        <v>55</v>
      </c>
      <c r="CF46" s="30">
        <v>11</v>
      </c>
      <c r="CG46" s="30">
        <v>32</v>
      </c>
      <c r="CH46" s="30">
        <v>13</v>
      </c>
      <c r="CI46" s="30">
        <v>1</v>
      </c>
      <c r="CJ46" s="30">
        <v>0.39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7.25" thickBot="1">
      <c r="A47" s="30">
        <v>100</v>
      </c>
      <c r="B47" s="30">
        <v>100</v>
      </c>
      <c r="C47" s="30">
        <v>178301</v>
      </c>
      <c r="D47" s="30">
        <v>-1</v>
      </c>
      <c r="E47" s="30">
        <v>1</v>
      </c>
      <c r="F47" s="30">
        <v>1</v>
      </c>
      <c r="G47" s="30">
        <v>-1</v>
      </c>
      <c r="H47" s="30">
        <v>3</v>
      </c>
      <c r="I47" s="30">
        <v>4</v>
      </c>
      <c r="J47" s="28">
        <v>5.8</v>
      </c>
      <c r="K47" s="28">
        <v>5.8</v>
      </c>
      <c r="L47" s="30">
        <v>2</v>
      </c>
      <c r="M47" s="28" t="s">
        <v>2183</v>
      </c>
      <c r="N47" s="28">
        <v>5.8</v>
      </c>
      <c r="O47" s="30">
        <v>40</v>
      </c>
      <c r="P47" s="31" t="b">
        <v>0</v>
      </c>
      <c r="Q47" s="28"/>
      <c r="R47" s="28" t="s">
        <v>2184</v>
      </c>
      <c r="S47" s="30">
        <v>76</v>
      </c>
      <c r="T47" s="28" t="s">
        <v>2185</v>
      </c>
      <c r="U47" s="28">
        <v>4.9000000000000004</v>
      </c>
      <c r="V47" s="28" t="s">
        <v>1492</v>
      </c>
      <c r="W47" s="28">
        <v>20</v>
      </c>
      <c r="X47" s="31" t="b">
        <v>0</v>
      </c>
      <c r="Y47" s="28"/>
      <c r="Z47" s="28" t="s">
        <v>2061</v>
      </c>
      <c r="AA47" s="30">
        <v>2</v>
      </c>
      <c r="AB47" s="30">
        <v>7</v>
      </c>
      <c r="AC47" s="30">
        <v>161</v>
      </c>
      <c r="AD47" s="30">
        <v>3875780</v>
      </c>
      <c r="AE47" s="30">
        <v>37759</v>
      </c>
      <c r="AF47" s="30">
        <v>2049924</v>
      </c>
      <c r="AG47" s="30">
        <v>97181</v>
      </c>
      <c r="AH47" s="28">
        <v>0.8</v>
      </c>
      <c r="AI47" s="28">
        <v>21.2</v>
      </c>
      <c r="AJ47" s="28" t="s">
        <v>1492</v>
      </c>
      <c r="AK47" s="30">
        <v>2773</v>
      </c>
      <c r="AL47" s="30">
        <v>14</v>
      </c>
      <c r="AM47" s="30">
        <v>7</v>
      </c>
      <c r="AN47" s="30">
        <v>12</v>
      </c>
      <c r="AO47" s="30">
        <v>37</v>
      </c>
      <c r="AP47" s="30">
        <v>0</v>
      </c>
      <c r="AQ47" s="30">
        <v>0</v>
      </c>
      <c r="AR47" s="30">
        <v>0</v>
      </c>
      <c r="AS47" s="30">
        <v>2</v>
      </c>
      <c r="AT47" s="30">
        <v>0</v>
      </c>
      <c r="AU47" s="30">
        <v>0</v>
      </c>
      <c r="AV47" s="30">
        <v>22</v>
      </c>
      <c r="AW47" s="30">
        <v>513</v>
      </c>
      <c r="AX47" s="28">
        <v>782.2</v>
      </c>
      <c r="AY47" s="28">
        <v>371.2</v>
      </c>
      <c r="AZ47" s="28">
        <v>1213</v>
      </c>
      <c r="BA47" s="28">
        <v>236.7</v>
      </c>
      <c r="BB47" s="30">
        <v>32</v>
      </c>
      <c r="BC47" s="28">
        <v>13.38</v>
      </c>
      <c r="BD47" s="28">
        <v>2.35</v>
      </c>
      <c r="BE47" s="28">
        <v>15.73</v>
      </c>
      <c r="BF47" s="28">
        <v>42.89</v>
      </c>
      <c r="BG47" s="30">
        <v>18</v>
      </c>
      <c r="BH47" s="30">
        <v>4</v>
      </c>
      <c r="BI47" s="30">
        <v>77</v>
      </c>
      <c r="BJ47" s="30">
        <v>5</v>
      </c>
      <c r="BK47" s="30">
        <v>7</v>
      </c>
      <c r="BL47" s="30">
        <v>4</v>
      </c>
      <c r="BM47" s="30">
        <v>13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0.43</v>
      </c>
      <c r="BV47" s="30">
        <v>0</v>
      </c>
      <c r="BW47" s="30">
        <v>0.08</v>
      </c>
      <c r="BX47" s="30">
        <v>0.51</v>
      </c>
      <c r="BY47" s="30">
        <v>1.39</v>
      </c>
      <c r="BZ47" s="30">
        <v>1.2</v>
      </c>
      <c r="CA47" s="30">
        <v>26</v>
      </c>
      <c r="CB47" s="30">
        <v>13</v>
      </c>
      <c r="CC47" s="30">
        <v>16</v>
      </c>
      <c r="CD47" s="30">
        <v>6</v>
      </c>
      <c r="CE47" s="30">
        <v>19</v>
      </c>
      <c r="CF47" s="30">
        <v>6</v>
      </c>
      <c r="CG47" s="30">
        <v>15</v>
      </c>
      <c r="CH47" s="30">
        <v>5</v>
      </c>
      <c r="CI47" s="30">
        <v>1.04</v>
      </c>
      <c r="CJ47" s="30">
        <v>0.39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7.2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2186</v>
      </c>
      <c r="N48" s="28">
        <v>0</v>
      </c>
      <c r="O48" s="30">
        <v>41</v>
      </c>
      <c r="P48" s="31" t="b">
        <v>0</v>
      </c>
      <c r="Q48" s="28" t="s">
        <v>3811</v>
      </c>
      <c r="R48" s="28" t="s">
        <v>3812</v>
      </c>
      <c r="S48" s="30">
        <v>43</v>
      </c>
      <c r="T48" s="28" t="s">
        <v>2187</v>
      </c>
      <c r="U48" s="28">
        <v>0</v>
      </c>
      <c r="V48" s="28" t="s">
        <v>1801</v>
      </c>
      <c r="W48" s="28">
        <v>0.1</v>
      </c>
      <c r="X48" s="31" t="b">
        <v>0</v>
      </c>
      <c r="Y48" s="28"/>
      <c r="Z48" s="28" t="s">
        <v>2077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31590</v>
      </c>
      <c r="AG48" s="30">
        <v>41</v>
      </c>
      <c r="AH48" s="28">
        <v>0</v>
      </c>
      <c r="AI48" s="28">
        <v>0</v>
      </c>
      <c r="AJ48" s="28" t="s">
        <v>1801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633</v>
      </c>
      <c r="BH48" s="30">
        <v>246</v>
      </c>
      <c r="BI48" s="30">
        <v>625</v>
      </c>
      <c r="BJ48" s="30">
        <v>249</v>
      </c>
      <c r="BK48" s="30">
        <v>603</v>
      </c>
      <c r="BL48" s="30">
        <v>237</v>
      </c>
      <c r="BM48" s="30">
        <v>637</v>
      </c>
      <c r="BN48" s="30">
        <v>248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549</v>
      </c>
      <c r="CB48" s="30">
        <v>294</v>
      </c>
      <c r="CC48" s="30">
        <v>544</v>
      </c>
      <c r="CD48" s="30">
        <v>196</v>
      </c>
      <c r="CE48" s="30">
        <v>643</v>
      </c>
      <c r="CF48" s="30">
        <v>253</v>
      </c>
      <c r="CG48" s="30">
        <v>431</v>
      </c>
      <c r="CH48" s="30">
        <v>154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7.2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3.2</v>
      </c>
      <c r="K49" s="28">
        <v>3.2</v>
      </c>
      <c r="L49" s="30">
        <v>2</v>
      </c>
      <c r="M49" s="28" t="s">
        <v>2158</v>
      </c>
      <c r="N49" s="28">
        <v>3.2</v>
      </c>
      <c r="O49" s="30">
        <v>42</v>
      </c>
      <c r="P49" s="31" t="b">
        <v>0</v>
      </c>
      <c r="Q49" s="28"/>
      <c r="R49" s="28"/>
      <c r="S49" s="30">
        <v>57</v>
      </c>
      <c r="T49" s="28" t="s">
        <v>2188</v>
      </c>
      <c r="U49" s="28">
        <v>3.2</v>
      </c>
      <c r="V49" s="28" t="s">
        <v>2189</v>
      </c>
      <c r="W49" s="28">
        <v>0.9</v>
      </c>
      <c r="X49" s="31" t="b">
        <v>0</v>
      </c>
      <c r="Y49" s="28"/>
      <c r="Z49" s="28" t="s">
        <v>2061</v>
      </c>
      <c r="AA49" s="30">
        <v>2</v>
      </c>
      <c r="AB49" s="30">
        <v>7</v>
      </c>
      <c r="AC49" s="30">
        <v>110</v>
      </c>
      <c r="AD49" s="30">
        <v>261243</v>
      </c>
      <c r="AE49" s="30">
        <v>3147</v>
      </c>
      <c r="AF49" s="30">
        <v>230518</v>
      </c>
      <c r="AG49" s="30">
        <v>4527</v>
      </c>
      <c r="AH49" s="28">
        <v>0.6</v>
      </c>
      <c r="AI49" s="28">
        <v>19.3</v>
      </c>
      <c r="AJ49" s="28" t="s">
        <v>1430</v>
      </c>
      <c r="AK49" s="30">
        <v>2211</v>
      </c>
      <c r="AL49" s="30">
        <v>5</v>
      </c>
      <c r="AM49" s="30">
        <v>3</v>
      </c>
      <c r="AN49" s="30">
        <v>10</v>
      </c>
      <c r="AO49" s="30">
        <v>32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346</v>
      </c>
      <c r="AX49" s="28">
        <v>418.8</v>
      </c>
      <c r="AY49" s="28">
        <v>507.7</v>
      </c>
      <c r="AZ49" s="28">
        <v>508</v>
      </c>
      <c r="BA49" s="28">
        <v>143.6</v>
      </c>
      <c r="BB49" s="30">
        <v>25</v>
      </c>
      <c r="BC49" s="28">
        <v>5.69</v>
      </c>
      <c r="BD49" s="28">
        <v>3.5</v>
      </c>
      <c r="BE49" s="28">
        <v>9.19</v>
      </c>
      <c r="BF49" s="28">
        <v>35</v>
      </c>
      <c r="BG49" s="30">
        <v>136</v>
      </c>
      <c r="BH49" s="30">
        <v>60</v>
      </c>
      <c r="BI49" s="30">
        <v>48</v>
      </c>
      <c r="BJ49" s="30">
        <v>40</v>
      </c>
      <c r="BK49" s="30">
        <v>52</v>
      </c>
      <c r="BL49" s="30">
        <v>32</v>
      </c>
      <c r="BM49" s="30">
        <v>59</v>
      </c>
      <c r="BN49" s="30">
        <v>41</v>
      </c>
      <c r="BO49" s="28"/>
      <c r="BP49" s="28"/>
      <c r="BQ49" s="28"/>
      <c r="BR49" s="28"/>
      <c r="BS49" s="28"/>
      <c r="BT49" s="28"/>
      <c r="BU49" s="30">
        <v>0.23</v>
      </c>
      <c r="BV49" s="30">
        <v>0</v>
      </c>
      <c r="BW49" s="30">
        <v>0.14000000000000001</v>
      </c>
      <c r="BX49" s="30">
        <v>0.37</v>
      </c>
      <c r="BY49" s="30">
        <v>1.42</v>
      </c>
      <c r="BZ49" s="30">
        <v>1.3</v>
      </c>
      <c r="CA49" s="30">
        <v>84</v>
      </c>
      <c r="CB49" s="30">
        <v>45</v>
      </c>
      <c r="CC49" s="30">
        <v>89</v>
      </c>
      <c r="CD49" s="30">
        <v>42</v>
      </c>
      <c r="CE49" s="30">
        <v>140</v>
      </c>
      <c r="CF49" s="30">
        <v>57</v>
      </c>
      <c r="CG49" s="30">
        <v>193</v>
      </c>
      <c r="CH49" s="30">
        <v>63</v>
      </c>
      <c r="CI49" s="30">
        <v>1.02</v>
      </c>
      <c r="CJ49" s="30">
        <v>0.41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7.25" thickBot="1">
      <c r="A50" s="30">
        <v>0</v>
      </c>
      <c r="B50" s="30">
        <v>0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0</v>
      </c>
      <c r="K50" s="28">
        <v>0</v>
      </c>
      <c r="L50" s="30">
        <v>0</v>
      </c>
      <c r="M50" s="28" t="s">
        <v>2190</v>
      </c>
      <c r="N50" s="28">
        <v>0</v>
      </c>
      <c r="O50" s="30">
        <v>43</v>
      </c>
      <c r="P50" s="31" t="b">
        <v>0</v>
      </c>
      <c r="Q50" s="28" t="s">
        <v>4504</v>
      </c>
      <c r="R50" s="28" t="s">
        <v>4243</v>
      </c>
      <c r="S50" s="30">
        <v>46</v>
      </c>
      <c r="T50" s="28" t="s">
        <v>2191</v>
      </c>
      <c r="U50" s="28">
        <v>2.2999999999999998</v>
      </c>
      <c r="V50" s="28" t="s">
        <v>1681</v>
      </c>
      <c r="W50" s="28">
        <v>3.1</v>
      </c>
      <c r="X50" s="31" t="b">
        <v>0</v>
      </c>
      <c r="Y50" s="28"/>
      <c r="Z50" s="28" t="s">
        <v>2117</v>
      </c>
      <c r="AA50" s="30">
        <v>2</v>
      </c>
      <c r="AB50" s="30">
        <v>7</v>
      </c>
      <c r="AC50" s="30">
        <v>53</v>
      </c>
      <c r="AD50" s="30">
        <v>397935</v>
      </c>
      <c r="AE50" s="30">
        <v>42</v>
      </c>
      <c r="AF50" s="30">
        <v>1780373</v>
      </c>
      <c r="AG50" s="30">
        <v>3647</v>
      </c>
      <c r="AH50" s="28">
        <v>0</v>
      </c>
      <c r="AI50" s="28">
        <v>11.5</v>
      </c>
      <c r="AJ50" s="28" t="s">
        <v>1681</v>
      </c>
      <c r="AK50" s="30">
        <v>1636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295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24.77</v>
      </c>
      <c r="BG50" s="30">
        <v>223</v>
      </c>
      <c r="BH50" s="30">
        <v>86</v>
      </c>
      <c r="BI50" s="30">
        <v>179</v>
      </c>
      <c r="BJ50" s="30">
        <v>40</v>
      </c>
      <c r="BK50" s="30">
        <v>311</v>
      </c>
      <c r="BL50" s="30">
        <v>103</v>
      </c>
      <c r="BM50" s="30">
        <v>250</v>
      </c>
      <c r="BN50" s="30">
        <v>80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1.36</v>
      </c>
      <c r="BZ50" s="30">
        <v>1.49</v>
      </c>
      <c r="CA50" s="30">
        <v>335</v>
      </c>
      <c r="CB50" s="30">
        <v>59</v>
      </c>
      <c r="CC50" s="30">
        <v>683</v>
      </c>
      <c r="CD50" s="30">
        <v>246</v>
      </c>
      <c r="CE50" s="30">
        <v>258</v>
      </c>
      <c r="CF50" s="30">
        <v>97</v>
      </c>
      <c r="CG50" s="30">
        <v>106</v>
      </c>
      <c r="CH50" s="30">
        <v>40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7.2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4.5999999999999996</v>
      </c>
      <c r="K51" s="28">
        <v>4.5999999999999996</v>
      </c>
      <c r="L51" s="30">
        <v>2</v>
      </c>
      <c r="M51" s="28" t="s">
        <v>2192</v>
      </c>
      <c r="N51" s="28">
        <v>4.5999999999999996</v>
      </c>
      <c r="O51" s="30">
        <v>44</v>
      </c>
      <c r="P51" s="31" t="b">
        <v>0</v>
      </c>
      <c r="Q51" s="28"/>
      <c r="R51" s="28" t="s">
        <v>2193</v>
      </c>
      <c r="S51" s="30">
        <v>44</v>
      </c>
      <c r="T51" s="28" t="s">
        <v>2194</v>
      </c>
      <c r="U51" s="28">
        <v>3</v>
      </c>
      <c r="V51" s="28" t="s">
        <v>2195</v>
      </c>
      <c r="W51" s="28">
        <v>1</v>
      </c>
      <c r="X51" s="31" t="b">
        <v>0</v>
      </c>
      <c r="Y51" s="28"/>
      <c r="Z51" s="28" t="s">
        <v>2061</v>
      </c>
      <c r="AA51" s="30">
        <v>2</v>
      </c>
      <c r="AB51" s="30">
        <v>7</v>
      </c>
      <c r="AC51" s="30">
        <v>103</v>
      </c>
      <c r="AD51" s="30">
        <v>182530</v>
      </c>
      <c r="AE51" s="30">
        <v>12776</v>
      </c>
      <c r="AF51" s="30">
        <v>108906</v>
      </c>
      <c r="AG51" s="30">
        <v>2428</v>
      </c>
      <c r="AH51" s="28">
        <v>1</v>
      </c>
      <c r="AI51" s="28">
        <v>23.4</v>
      </c>
      <c r="AJ51" s="28" t="s">
        <v>1541</v>
      </c>
      <c r="AK51" s="30">
        <v>2962</v>
      </c>
      <c r="AL51" s="30">
        <v>0</v>
      </c>
      <c r="AM51" s="30">
        <v>0</v>
      </c>
      <c r="AN51" s="30">
        <v>12</v>
      </c>
      <c r="AO51" s="30">
        <v>41</v>
      </c>
      <c r="AP51" s="30">
        <v>0</v>
      </c>
      <c r="AQ51" s="30">
        <v>0</v>
      </c>
      <c r="AR51" s="30">
        <v>0</v>
      </c>
      <c r="AS51" s="30">
        <v>5</v>
      </c>
      <c r="AT51" s="30">
        <v>0</v>
      </c>
      <c r="AU51" s="30">
        <v>0</v>
      </c>
      <c r="AV51" s="30">
        <v>6</v>
      </c>
      <c r="AW51" s="30">
        <v>577</v>
      </c>
      <c r="AX51" s="28">
        <v>503.4</v>
      </c>
      <c r="AY51" s="28">
        <v>113.4</v>
      </c>
      <c r="AZ51" s="28">
        <v>72</v>
      </c>
      <c r="BA51" s="28">
        <v>69</v>
      </c>
      <c r="BB51" s="30">
        <v>33</v>
      </c>
      <c r="BC51" s="28">
        <v>1.08</v>
      </c>
      <c r="BD51" s="28">
        <v>0.69</v>
      </c>
      <c r="BE51" s="28">
        <v>1.77</v>
      </c>
      <c r="BF51" s="28">
        <v>46.38</v>
      </c>
      <c r="BG51" s="30">
        <v>97</v>
      </c>
      <c r="BH51" s="30">
        <v>32</v>
      </c>
      <c r="BI51" s="30">
        <v>247</v>
      </c>
      <c r="BJ51" s="30">
        <v>65</v>
      </c>
      <c r="BK51" s="30">
        <v>301</v>
      </c>
      <c r="BL51" s="30">
        <v>95</v>
      </c>
      <c r="BM51" s="30">
        <v>194</v>
      </c>
      <c r="BN51" s="30">
        <v>55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1.41</v>
      </c>
      <c r="BZ51" s="30">
        <v>1.25</v>
      </c>
      <c r="CA51" s="30">
        <v>494</v>
      </c>
      <c r="CB51" s="30">
        <v>109</v>
      </c>
      <c r="CC51" s="30">
        <v>38</v>
      </c>
      <c r="CD51" s="30">
        <v>6</v>
      </c>
      <c r="CE51" s="30">
        <v>151</v>
      </c>
      <c r="CF51" s="30">
        <v>45</v>
      </c>
      <c r="CG51" s="30">
        <v>184</v>
      </c>
      <c r="CH51" s="30">
        <v>64</v>
      </c>
      <c r="CI51" s="30">
        <v>1</v>
      </c>
      <c r="CJ51" s="30">
        <v>0.36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17.25" thickBot="1">
      <c r="A52" s="30">
        <v>0</v>
      </c>
      <c r="B52" s="30">
        <v>0</v>
      </c>
      <c r="C52" s="30">
        <v>215711</v>
      </c>
      <c r="D52" s="30">
        <v>0</v>
      </c>
      <c r="E52" s="30">
        <v>0</v>
      </c>
      <c r="F52" s="30">
        <v>-7</v>
      </c>
      <c r="G52" s="30">
        <v>7</v>
      </c>
      <c r="H52" s="30">
        <v>2</v>
      </c>
      <c r="I52" s="30">
        <v>3</v>
      </c>
      <c r="J52" s="28">
        <v>0</v>
      </c>
      <c r="K52" s="28">
        <v>0</v>
      </c>
      <c r="L52" s="30">
        <v>0</v>
      </c>
      <c r="M52" s="28" t="s">
        <v>2196</v>
      </c>
      <c r="N52" s="28">
        <v>0.2</v>
      </c>
      <c r="O52" s="30">
        <v>45</v>
      </c>
      <c r="P52" s="31" t="b">
        <v>0</v>
      </c>
      <c r="Q52" s="28" t="s">
        <v>4503</v>
      </c>
      <c r="R52" s="28" t="s">
        <v>4304</v>
      </c>
      <c r="S52" s="30">
        <v>43</v>
      </c>
      <c r="T52" s="28" t="s">
        <v>2197</v>
      </c>
      <c r="U52" s="28">
        <v>3.1</v>
      </c>
      <c r="V52" s="28" t="s">
        <v>1462</v>
      </c>
      <c r="W52" s="28">
        <v>2.6</v>
      </c>
      <c r="X52" s="31" t="b">
        <v>0</v>
      </c>
      <c r="Y52" s="28"/>
      <c r="Z52" s="28" t="s">
        <v>2117</v>
      </c>
      <c r="AA52" s="30">
        <v>2</v>
      </c>
      <c r="AB52" s="30">
        <v>7</v>
      </c>
      <c r="AC52" s="30">
        <v>90</v>
      </c>
      <c r="AD52" s="30">
        <v>1081087</v>
      </c>
      <c r="AE52" s="30">
        <v>222</v>
      </c>
      <c r="AF52" s="30">
        <v>2368180</v>
      </c>
      <c r="AG52" s="30">
        <v>3946</v>
      </c>
      <c r="AH52" s="28">
        <v>0</v>
      </c>
      <c r="AI52" s="28">
        <v>20.9</v>
      </c>
      <c r="AJ52" s="28" t="s">
        <v>1462</v>
      </c>
      <c r="AK52" s="30">
        <v>1731</v>
      </c>
      <c r="AL52" s="30">
        <v>4</v>
      </c>
      <c r="AM52" s="30">
        <v>4</v>
      </c>
      <c r="AN52" s="30">
        <v>7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202</v>
      </c>
      <c r="AX52" s="28">
        <v>297.2</v>
      </c>
      <c r="AY52" s="28">
        <v>382.3</v>
      </c>
      <c r="AZ52" s="28">
        <v>488</v>
      </c>
      <c r="BA52" s="28">
        <v>116.3</v>
      </c>
      <c r="BB52" s="30">
        <v>23</v>
      </c>
      <c r="BC52" s="28">
        <v>4.9000000000000004</v>
      </c>
      <c r="BD52" s="28">
        <v>3.91</v>
      </c>
      <c r="BE52" s="28">
        <v>8.81</v>
      </c>
      <c r="BF52" s="28">
        <v>32.53</v>
      </c>
      <c r="BG52" s="30">
        <v>213</v>
      </c>
      <c r="BH52" s="30">
        <v>89</v>
      </c>
      <c r="BI52" s="30">
        <v>73</v>
      </c>
      <c r="BJ52" s="30">
        <v>59</v>
      </c>
      <c r="BK52" s="30">
        <v>58</v>
      </c>
      <c r="BL52" s="30">
        <v>37</v>
      </c>
      <c r="BM52" s="30">
        <v>87</v>
      </c>
      <c r="BN52" s="30">
        <v>61</v>
      </c>
      <c r="BO52" s="30">
        <v>4</v>
      </c>
      <c r="BP52" s="28"/>
      <c r="BQ52" s="30">
        <v>3</v>
      </c>
      <c r="BR52" s="28"/>
      <c r="BS52" s="28"/>
      <c r="BT52" s="28"/>
      <c r="BU52" s="30">
        <v>0.25</v>
      </c>
      <c r="BV52" s="30">
        <v>0</v>
      </c>
      <c r="BW52" s="30">
        <v>0.2</v>
      </c>
      <c r="BX52" s="30">
        <v>0.45</v>
      </c>
      <c r="BY52" s="30">
        <v>1.69</v>
      </c>
      <c r="BZ52" s="30">
        <v>1.61</v>
      </c>
      <c r="CA52" s="30">
        <v>558</v>
      </c>
      <c r="CB52" s="30">
        <v>297</v>
      </c>
      <c r="CC52" s="30">
        <v>374</v>
      </c>
      <c r="CD52" s="30">
        <v>173</v>
      </c>
      <c r="CE52" s="30">
        <v>144</v>
      </c>
      <c r="CF52" s="30">
        <v>58</v>
      </c>
      <c r="CG52" s="30">
        <v>115</v>
      </c>
      <c r="CH52" s="30">
        <v>39</v>
      </c>
      <c r="CI52" s="30">
        <v>1.2</v>
      </c>
      <c r="CJ52" s="30">
        <v>0.36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7.2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3.8</v>
      </c>
      <c r="K53" s="28">
        <v>3.8</v>
      </c>
      <c r="L53" s="30">
        <v>2</v>
      </c>
      <c r="M53" s="28" t="s">
        <v>693</v>
      </c>
      <c r="N53" s="28">
        <v>3.8</v>
      </c>
      <c r="O53" s="30">
        <v>46</v>
      </c>
      <c r="P53" s="31" t="b">
        <v>0</v>
      </c>
      <c r="Q53" s="28"/>
      <c r="R53" s="28" t="s">
        <v>2198</v>
      </c>
      <c r="S53" s="30">
        <v>48</v>
      </c>
      <c r="T53" s="28" t="s">
        <v>2199</v>
      </c>
      <c r="U53" s="28">
        <v>3.5</v>
      </c>
      <c r="V53" s="28" t="s">
        <v>2200</v>
      </c>
      <c r="W53" s="28">
        <v>0.7</v>
      </c>
      <c r="X53" s="31" t="b">
        <v>0</v>
      </c>
      <c r="Y53" s="28"/>
      <c r="Z53" s="28" t="s">
        <v>2061</v>
      </c>
      <c r="AA53" s="30">
        <v>2</v>
      </c>
      <c r="AB53" s="30">
        <v>7</v>
      </c>
      <c r="AC53" s="30">
        <v>115</v>
      </c>
      <c r="AD53" s="30">
        <v>159530</v>
      </c>
      <c r="AE53" s="30">
        <v>4862</v>
      </c>
      <c r="AF53" s="30">
        <v>155744</v>
      </c>
      <c r="AG53" s="30">
        <v>2392</v>
      </c>
      <c r="AH53" s="28">
        <v>0.8</v>
      </c>
      <c r="AI53" s="28">
        <v>24</v>
      </c>
      <c r="AJ53" s="28" t="s">
        <v>693</v>
      </c>
      <c r="AK53" s="30">
        <v>2572</v>
      </c>
      <c r="AL53" s="30">
        <v>4</v>
      </c>
      <c r="AM53" s="30">
        <v>6</v>
      </c>
      <c r="AN53" s="30">
        <v>12</v>
      </c>
      <c r="AO53" s="30">
        <v>32</v>
      </c>
      <c r="AP53" s="30">
        <v>0</v>
      </c>
      <c r="AQ53" s="30">
        <v>0</v>
      </c>
      <c r="AR53" s="30">
        <v>0</v>
      </c>
      <c r="AS53" s="30">
        <v>5</v>
      </c>
      <c r="AT53" s="30">
        <v>1</v>
      </c>
      <c r="AU53" s="30">
        <v>0</v>
      </c>
      <c r="AV53" s="30">
        <v>11</v>
      </c>
      <c r="AW53" s="30">
        <v>494</v>
      </c>
      <c r="AX53" s="28">
        <v>586</v>
      </c>
      <c r="AY53" s="28">
        <v>565.29999999999995</v>
      </c>
      <c r="AZ53" s="28">
        <v>233</v>
      </c>
      <c r="BA53" s="28">
        <v>138.4</v>
      </c>
      <c r="BB53" s="30">
        <v>29</v>
      </c>
      <c r="BC53" s="28">
        <v>2.46</v>
      </c>
      <c r="BD53" s="28">
        <v>2.4500000000000002</v>
      </c>
      <c r="BE53" s="28">
        <v>4.91</v>
      </c>
      <c r="BF53" s="28">
        <v>38.909999999999997</v>
      </c>
      <c r="BG53" s="30">
        <v>65</v>
      </c>
      <c r="BH53" s="30">
        <v>25</v>
      </c>
      <c r="BI53" s="30">
        <v>40</v>
      </c>
      <c r="BJ53" s="30">
        <v>32</v>
      </c>
      <c r="BK53" s="30">
        <v>144</v>
      </c>
      <c r="BL53" s="30">
        <v>85</v>
      </c>
      <c r="BM53" s="30">
        <v>66</v>
      </c>
      <c r="BN53" s="30">
        <v>47</v>
      </c>
      <c r="BO53" s="30">
        <v>1</v>
      </c>
      <c r="BP53" s="28"/>
      <c r="BQ53" s="30">
        <v>1</v>
      </c>
      <c r="BR53" s="28"/>
      <c r="BS53" s="28"/>
      <c r="BT53" s="28"/>
      <c r="BU53" s="30">
        <v>0.09</v>
      </c>
      <c r="BV53" s="30">
        <v>0</v>
      </c>
      <c r="BW53" s="30">
        <v>0.09</v>
      </c>
      <c r="BX53" s="30">
        <v>0.18</v>
      </c>
      <c r="BY53" s="30">
        <v>1.36</v>
      </c>
      <c r="BZ53" s="30">
        <v>1.1200000000000001</v>
      </c>
      <c r="CA53" s="30">
        <v>286</v>
      </c>
      <c r="CB53" s="30">
        <v>172</v>
      </c>
      <c r="CC53" s="30">
        <v>60</v>
      </c>
      <c r="CD53" s="30">
        <v>28</v>
      </c>
      <c r="CE53" s="30">
        <v>96</v>
      </c>
      <c r="CF53" s="30">
        <v>41</v>
      </c>
      <c r="CG53" s="30">
        <v>219</v>
      </c>
      <c r="CH53" s="30">
        <v>70</v>
      </c>
      <c r="CI53" s="30">
        <v>1.01</v>
      </c>
      <c r="CJ53" s="30">
        <v>0.42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7.25" thickBot="1">
      <c r="A54" s="30">
        <v>100</v>
      </c>
      <c r="B54" s="30">
        <v>100</v>
      </c>
      <c r="C54" s="30">
        <v>232653</v>
      </c>
      <c r="D54" s="30">
        <v>0</v>
      </c>
      <c r="E54" s="30">
        <v>0</v>
      </c>
      <c r="F54" s="30">
        <v>-3</v>
      </c>
      <c r="G54" s="30">
        <v>3</v>
      </c>
      <c r="H54" s="30">
        <v>3</v>
      </c>
      <c r="I54" s="30">
        <v>3</v>
      </c>
      <c r="J54" s="28">
        <v>5.2</v>
      </c>
      <c r="K54" s="28">
        <v>5.2</v>
      </c>
      <c r="L54" s="30">
        <v>2</v>
      </c>
      <c r="M54" s="28" t="s">
        <v>2201</v>
      </c>
      <c r="N54" s="28">
        <v>5.2</v>
      </c>
      <c r="O54" s="30">
        <v>47</v>
      </c>
      <c r="P54" s="31" t="b">
        <v>0</v>
      </c>
      <c r="Q54" s="28"/>
      <c r="R54" s="28" t="s">
        <v>2202</v>
      </c>
      <c r="S54" s="30">
        <v>52</v>
      </c>
      <c r="T54" s="28" t="s">
        <v>2203</v>
      </c>
      <c r="U54" s="28">
        <v>3.5</v>
      </c>
      <c r="V54" s="28" t="s">
        <v>1609</v>
      </c>
      <c r="W54" s="28">
        <v>1.3</v>
      </c>
      <c r="X54" s="31" t="b">
        <v>0</v>
      </c>
      <c r="Y54" s="28"/>
      <c r="Z54" s="28" t="s">
        <v>2061</v>
      </c>
      <c r="AA54" s="30">
        <v>2</v>
      </c>
      <c r="AB54" s="30">
        <v>7</v>
      </c>
      <c r="AC54" s="30">
        <v>108</v>
      </c>
      <c r="AD54" s="30">
        <v>294388</v>
      </c>
      <c r="AE54" s="30">
        <v>4478</v>
      </c>
      <c r="AF54" s="30">
        <v>351581</v>
      </c>
      <c r="AG54" s="30">
        <v>6608</v>
      </c>
      <c r="AH54" s="28">
        <v>1</v>
      </c>
      <c r="AI54" s="28">
        <v>20.8</v>
      </c>
      <c r="AJ54" s="28" t="s">
        <v>1609</v>
      </c>
      <c r="AK54" s="30">
        <v>2274</v>
      </c>
      <c r="AL54" s="30">
        <v>4</v>
      </c>
      <c r="AM54" s="30">
        <v>6</v>
      </c>
      <c r="AN54" s="30">
        <v>11</v>
      </c>
      <c r="AO54" s="30">
        <v>29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9</v>
      </c>
      <c r="AW54" s="30">
        <v>384</v>
      </c>
      <c r="AX54" s="28">
        <v>510.8</v>
      </c>
      <c r="AY54" s="28">
        <v>452.3</v>
      </c>
      <c r="AZ54" s="28">
        <v>336</v>
      </c>
      <c r="BA54" s="28">
        <v>129.9</v>
      </c>
      <c r="BB54" s="30">
        <v>27</v>
      </c>
      <c r="BC54" s="28">
        <v>3.24</v>
      </c>
      <c r="BD54" s="28">
        <v>2.0499999999999998</v>
      </c>
      <c r="BE54" s="28">
        <v>5.29</v>
      </c>
      <c r="BF54" s="28">
        <v>36.21</v>
      </c>
      <c r="BG54" s="30">
        <v>94</v>
      </c>
      <c r="BH54" s="30">
        <v>40</v>
      </c>
      <c r="BI54" s="30">
        <v>58</v>
      </c>
      <c r="BJ54" s="30">
        <v>47</v>
      </c>
      <c r="BK54" s="30">
        <v>97</v>
      </c>
      <c r="BL54" s="30">
        <v>64</v>
      </c>
      <c r="BM54" s="30">
        <v>70</v>
      </c>
      <c r="BN54" s="30">
        <v>50</v>
      </c>
      <c r="BO54" s="28"/>
      <c r="BP54" s="28"/>
      <c r="BQ54" s="28"/>
      <c r="BR54" s="28"/>
      <c r="BS54" s="28"/>
      <c r="BT54" s="28"/>
      <c r="BU54" s="30">
        <v>0.13</v>
      </c>
      <c r="BV54" s="30">
        <v>0</v>
      </c>
      <c r="BW54" s="30">
        <v>0.08</v>
      </c>
      <c r="BX54" s="30">
        <v>0.21</v>
      </c>
      <c r="BY54" s="30">
        <v>1.43</v>
      </c>
      <c r="BZ54" s="30">
        <v>1.1499999999999999</v>
      </c>
      <c r="CA54" s="30">
        <v>165</v>
      </c>
      <c r="CB54" s="30">
        <v>94</v>
      </c>
      <c r="CC54" s="30">
        <v>26</v>
      </c>
      <c r="CD54" s="30">
        <v>14</v>
      </c>
      <c r="CE54" s="30">
        <v>101</v>
      </c>
      <c r="CF54" s="30">
        <v>43</v>
      </c>
      <c r="CG54" s="30">
        <v>167</v>
      </c>
      <c r="CH54" s="30">
        <v>54</v>
      </c>
      <c r="CI54" s="30">
        <v>1.07</v>
      </c>
      <c r="CJ54" s="30">
        <v>0.44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7.2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2204</v>
      </c>
      <c r="N55" s="28">
        <v>0</v>
      </c>
      <c r="O55" s="30">
        <v>49</v>
      </c>
      <c r="P55" s="31" t="b">
        <v>0</v>
      </c>
      <c r="Q55" s="28" t="s">
        <v>2205</v>
      </c>
      <c r="R55" s="28" t="s">
        <v>2206</v>
      </c>
      <c r="S55" s="30">
        <v>45</v>
      </c>
      <c r="T55" s="28" t="s">
        <v>2207</v>
      </c>
      <c r="U55" s="28">
        <v>0</v>
      </c>
      <c r="V55" s="28" t="s">
        <v>1802</v>
      </c>
      <c r="W55" s="28">
        <v>0</v>
      </c>
      <c r="X55" s="31" t="b">
        <v>0</v>
      </c>
      <c r="Y55" s="28"/>
      <c r="Z55" s="28" t="s">
        <v>2077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4024</v>
      </c>
      <c r="AG55" s="30">
        <v>3</v>
      </c>
      <c r="AH55" s="28">
        <v>0</v>
      </c>
      <c r="AI55" s="28">
        <v>0</v>
      </c>
      <c r="AJ55" s="28" t="s">
        <v>1802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699</v>
      </c>
      <c r="BH55" s="30">
        <v>284</v>
      </c>
      <c r="BI55" s="30">
        <v>696</v>
      </c>
      <c r="BJ55" s="30">
        <v>287</v>
      </c>
      <c r="BK55" s="30">
        <v>683</v>
      </c>
      <c r="BL55" s="30">
        <v>280</v>
      </c>
      <c r="BM55" s="30">
        <v>702</v>
      </c>
      <c r="BN55" s="30">
        <v>286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420</v>
      </c>
      <c r="CB55" s="30">
        <v>234</v>
      </c>
      <c r="CC55" s="30">
        <v>641</v>
      </c>
      <c r="CD55" s="30">
        <v>250</v>
      </c>
      <c r="CE55" s="30">
        <v>706</v>
      </c>
      <c r="CF55" s="30">
        <v>290</v>
      </c>
      <c r="CG55" s="30">
        <v>639</v>
      </c>
      <c r="CH55" s="30">
        <v>256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7.2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0</v>
      </c>
      <c r="K56" s="28">
        <v>0</v>
      </c>
      <c r="L56" s="30">
        <v>0</v>
      </c>
      <c r="M56" s="28" t="s">
        <v>286</v>
      </c>
      <c r="N56" s="28">
        <v>0</v>
      </c>
      <c r="O56" s="30">
        <v>50</v>
      </c>
      <c r="P56" s="31" t="b">
        <v>0</v>
      </c>
      <c r="Q56" s="28"/>
      <c r="R56" s="28" t="s">
        <v>2208</v>
      </c>
      <c r="S56" s="30">
        <v>47</v>
      </c>
      <c r="T56" s="28" t="s">
        <v>2209</v>
      </c>
      <c r="U56" s="28">
        <v>1.5</v>
      </c>
      <c r="V56" s="28" t="s">
        <v>2210</v>
      </c>
      <c r="W56" s="28">
        <v>0.2</v>
      </c>
      <c r="X56" s="31" t="b">
        <v>0</v>
      </c>
      <c r="Y56" s="28"/>
      <c r="Z56" s="28" t="s">
        <v>2061</v>
      </c>
      <c r="AA56" s="30">
        <v>2</v>
      </c>
      <c r="AB56" s="30">
        <v>7</v>
      </c>
      <c r="AC56" s="30">
        <v>3</v>
      </c>
      <c r="AD56" s="30">
        <v>14540</v>
      </c>
      <c r="AE56" s="30">
        <v>403</v>
      </c>
      <c r="AF56" s="30">
        <v>101709</v>
      </c>
      <c r="AG56" s="30">
        <v>386</v>
      </c>
      <c r="AH56" s="28">
        <v>0</v>
      </c>
      <c r="AI56" s="28">
        <v>0.6</v>
      </c>
      <c r="AJ56" s="28" t="s">
        <v>286</v>
      </c>
      <c r="AK56" s="30">
        <v>180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17</v>
      </c>
      <c r="AX56" s="28">
        <v>23</v>
      </c>
      <c r="AY56" s="28">
        <v>2.8</v>
      </c>
      <c r="AZ56" s="28">
        <v>32</v>
      </c>
      <c r="BA56" s="28">
        <v>5.8</v>
      </c>
      <c r="BB56" s="30">
        <v>2</v>
      </c>
      <c r="BC56" s="28">
        <v>0.36</v>
      </c>
      <c r="BD56" s="28">
        <v>0.02</v>
      </c>
      <c r="BE56" s="28">
        <v>0.38</v>
      </c>
      <c r="BF56" s="28">
        <v>1.92</v>
      </c>
      <c r="BG56" s="30">
        <v>465</v>
      </c>
      <c r="BH56" s="30">
        <v>165</v>
      </c>
      <c r="BI56" s="30">
        <v>461</v>
      </c>
      <c r="BJ56" s="30">
        <v>166</v>
      </c>
      <c r="BK56" s="30">
        <v>385</v>
      </c>
      <c r="BL56" s="30">
        <v>138</v>
      </c>
      <c r="BM56" s="30">
        <v>459</v>
      </c>
      <c r="BN56" s="30">
        <v>161</v>
      </c>
      <c r="BO56" s="28"/>
      <c r="BP56" s="28"/>
      <c r="BQ56" s="28"/>
      <c r="BR56" s="28"/>
      <c r="BS56" s="28"/>
      <c r="BT56" s="28"/>
      <c r="BU56" s="30">
        <v>0.18</v>
      </c>
      <c r="BV56" s="30">
        <v>0</v>
      </c>
      <c r="BW56" s="30">
        <v>0.01</v>
      </c>
      <c r="BX56" s="30">
        <v>0.19</v>
      </c>
      <c r="BY56" s="30">
        <v>0.96</v>
      </c>
      <c r="BZ56" s="30">
        <v>1.5</v>
      </c>
      <c r="CA56" s="30">
        <v>309</v>
      </c>
      <c r="CB56" s="30">
        <v>51</v>
      </c>
      <c r="CC56" s="30">
        <v>691</v>
      </c>
      <c r="CD56" s="30">
        <v>249</v>
      </c>
      <c r="CE56" s="30">
        <v>410</v>
      </c>
      <c r="CF56" s="30">
        <v>146</v>
      </c>
      <c r="CG56" s="30">
        <v>347</v>
      </c>
      <c r="CH56" s="30">
        <v>128</v>
      </c>
      <c r="CI56" s="30">
        <v>1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7.2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2211</v>
      </c>
      <c r="N57" s="28">
        <v>0</v>
      </c>
      <c r="O57" s="30">
        <v>51</v>
      </c>
      <c r="P57" s="31" t="b">
        <v>0</v>
      </c>
      <c r="Q57" s="28" t="s">
        <v>2212</v>
      </c>
      <c r="R57" s="28" t="s">
        <v>2213</v>
      </c>
      <c r="S57" s="30">
        <v>48</v>
      </c>
      <c r="T57" s="28" t="s">
        <v>2214</v>
      </c>
      <c r="U57" s="28">
        <v>0</v>
      </c>
      <c r="V57" s="28" t="s">
        <v>1807</v>
      </c>
      <c r="W57" s="28">
        <v>0</v>
      </c>
      <c r="X57" s="31" t="b">
        <v>0</v>
      </c>
      <c r="Y57" s="28"/>
      <c r="Z57" s="28" t="s">
        <v>2077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13401</v>
      </c>
      <c r="AG57" s="30">
        <v>5</v>
      </c>
      <c r="AH57" s="28">
        <v>0</v>
      </c>
      <c r="AI57" s="28">
        <v>0</v>
      </c>
      <c r="AJ57" s="28" t="s">
        <v>1807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736</v>
      </c>
      <c r="BH57" s="30">
        <v>313</v>
      </c>
      <c r="BI57" s="30">
        <v>732</v>
      </c>
      <c r="BJ57" s="30">
        <v>314</v>
      </c>
      <c r="BK57" s="30">
        <v>725</v>
      </c>
      <c r="BL57" s="30">
        <v>311</v>
      </c>
      <c r="BM57" s="30">
        <v>737</v>
      </c>
      <c r="BN57" s="30">
        <v>313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276</v>
      </c>
      <c r="CB57" s="30">
        <v>166</v>
      </c>
      <c r="CC57" s="30">
        <v>703</v>
      </c>
      <c r="CD57" s="30">
        <v>295</v>
      </c>
      <c r="CE57" s="30">
        <v>739</v>
      </c>
      <c r="CF57" s="30">
        <v>315</v>
      </c>
      <c r="CG57" s="30">
        <v>579</v>
      </c>
      <c r="CH57" s="30">
        <v>229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.75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2215</v>
      </c>
      <c r="N58" s="28">
        <v>0</v>
      </c>
      <c r="O58" s="30">
        <v>52</v>
      </c>
      <c r="P58" s="31" t="b">
        <v>0</v>
      </c>
      <c r="Q58" s="28" t="s">
        <v>2178</v>
      </c>
      <c r="R58" s="28" t="s">
        <v>2216</v>
      </c>
      <c r="S58" s="30">
        <v>54</v>
      </c>
      <c r="T58" s="28" t="s">
        <v>2217</v>
      </c>
      <c r="U58" s="28">
        <v>0</v>
      </c>
      <c r="V58" s="28" t="s">
        <v>1809</v>
      </c>
      <c r="W58" s="28">
        <v>0</v>
      </c>
      <c r="X58" s="31" t="b">
        <v>0</v>
      </c>
      <c r="Y58" s="28"/>
      <c r="Z58" s="28" t="s">
        <v>2077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14016</v>
      </c>
      <c r="AG58" s="30">
        <v>6</v>
      </c>
      <c r="AH58" s="28">
        <v>0</v>
      </c>
      <c r="AI58" s="28">
        <v>0</v>
      </c>
      <c r="AJ58" s="28" t="s">
        <v>1809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756</v>
      </c>
      <c r="BH58" s="30">
        <v>88</v>
      </c>
      <c r="BI58" s="30">
        <v>756</v>
      </c>
      <c r="BJ58" s="30">
        <v>88</v>
      </c>
      <c r="BK58" s="30">
        <v>756</v>
      </c>
      <c r="BL58" s="30">
        <v>88</v>
      </c>
      <c r="BM58" s="30">
        <v>756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128</v>
      </c>
      <c r="CB58" s="30">
        <v>44</v>
      </c>
      <c r="CC58" s="30">
        <v>747</v>
      </c>
      <c r="CD58" s="30">
        <v>83</v>
      </c>
      <c r="CE58" s="30">
        <v>756</v>
      </c>
      <c r="CF58" s="30">
        <v>88</v>
      </c>
      <c r="CG58" s="30">
        <v>558</v>
      </c>
      <c r="CH58" s="30">
        <v>74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7.25" thickBot="1">
      <c r="A59" s="30">
        <v>0</v>
      </c>
      <c r="B59" s="30">
        <v>0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0</v>
      </c>
      <c r="K59" s="28">
        <v>0</v>
      </c>
      <c r="L59" s="30">
        <v>0</v>
      </c>
      <c r="M59" s="28" t="s">
        <v>2218</v>
      </c>
      <c r="N59" s="28">
        <v>0</v>
      </c>
      <c r="O59" s="30">
        <v>53</v>
      </c>
      <c r="P59" s="31" t="b">
        <v>0</v>
      </c>
      <c r="Q59" s="28" t="s">
        <v>4505</v>
      </c>
      <c r="R59" s="28" t="s">
        <v>4244</v>
      </c>
      <c r="S59" s="30">
        <v>48</v>
      </c>
      <c r="T59" s="28" t="s">
        <v>2219</v>
      </c>
      <c r="U59" s="28">
        <v>1.9</v>
      </c>
      <c r="V59" s="28" t="s">
        <v>1679</v>
      </c>
      <c r="W59" s="28">
        <v>0.1</v>
      </c>
      <c r="X59" s="31" t="b">
        <v>0</v>
      </c>
      <c r="Y59" s="28"/>
      <c r="Z59" s="28" t="s">
        <v>2117</v>
      </c>
      <c r="AA59" s="30">
        <v>2</v>
      </c>
      <c r="AB59" s="30">
        <v>7</v>
      </c>
      <c r="AC59" s="30">
        <v>38</v>
      </c>
      <c r="AD59" s="30">
        <v>13317</v>
      </c>
      <c r="AE59" s="30">
        <v>6</v>
      </c>
      <c r="AF59" s="30">
        <v>25459</v>
      </c>
      <c r="AG59" s="30">
        <v>33</v>
      </c>
      <c r="AH59" s="28">
        <v>0</v>
      </c>
      <c r="AI59" s="28">
        <v>7.9</v>
      </c>
      <c r="AJ59" s="28" t="s">
        <v>1679</v>
      </c>
      <c r="AK59" s="30">
        <v>1566</v>
      </c>
      <c r="AL59" s="30">
        <v>0</v>
      </c>
      <c r="AM59" s="30">
        <v>1</v>
      </c>
      <c r="AN59" s="30">
        <v>3</v>
      </c>
      <c r="AO59" s="30">
        <v>27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215</v>
      </c>
      <c r="AX59" s="28">
        <v>262.8</v>
      </c>
      <c r="AY59" s="28">
        <v>121.4</v>
      </c>
      <c r="AZ59" s="28">
        <v>35</v>
      </c>
      <c r="BA59" s="28">
        <v>42</v>
      </c>
      <c r="BB59" s="30">
        <v>19</v>
      </c>
      <c r="BC59" s="28">
        <v>0.15</v>
      </c>
      <c r="BD59" s="28">
        <v>0.89</v>
      </c>
      <c r="BE59" s="28">
        <v>1.04</v>
      </c>
      <c r="BF59" s="28">
        <v>29.89</v>
      </c>
      <c r="BG59" s="30">
        <v>236</v>
      </c>
      <c r="BH59" s="30">
        <v>100</v>
      </c>
      <c r="BI59" s="30">
        <v>236</v>
      </c>
      <c r="BJ59" s="30">
        <v>143</v>
      </c>
      <c r="BK59" s="30">
        <v>381</v>
      </c>
      <c r="BL59" s="30">
        <v>185</v>
      </c>
      <c r="BM59" s="30">
        <v>290</v>
      </c>
      <c r="BN59" s="30">
        <v>128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1.72</v>
      </c>
      <c r="BZ59" s="30">
        <v>1.55</v>
      </c>
      <c r="CA59" s="30">
        <v>284</v>
      </c>
      <c r="CB59" s="30">
        <v>171</v>
      </c>
      <c r="CC59" s="30">
        <v>705</v>
      </c>
      <c r="CD59" s="30">
        <v>297</v>
      </c>
      <c r="CE59" s="30">
        <v>339</v>
      </c>
      <c r="CF59" s="30">
        <v>134</v>
      </c>
      <c r="CG59" s="30">
        <v>450</v>
      </c>
      <c r="CH59" s="30">
        <v>164</v>
      </c>
      <c r="CI59" s="30">
        <v>1.0900000000000001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7.2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2220</v>
      </c>
      <c r="N60" s="28">
        <v>0</v>
      </c>
      <c r="O60" s="30">
        <v>54</v>
      </c>
      <c r="P60" s="31" t="b">
        <v>0</v>
      </c>
      <c r="Q60" s="28" t="s">
        <v>2221</v>
      </c>
      <c r="R60" s="28" t="s">
        <v>2222</v>
      </c>
      <c r="S60" s="30">
        <v>42</v>
      </c>
      <c r="T60" s="28" t="s">
        <v>2223</v>
      </c>
      <c r="U60" s="28">
        <v>1</v>
      </c>
      <c r="V60" s="28" t="s">
        <v>1799</v>
      </c>
      <c r="W60" s="28">
        <v>1.7</v>
      </c>
      <c r="X60" s="31" t="b">
        <v>0</v>
      </c>
      <c r="Y60" s="28"/>
      <c r="Z60" s="28" t="s">
        <v>2077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886020</v>
      </c>
      <c r="AG60" s="30">
        <v>710</v>
      </c>
      <c r="AH60" s="28">
        <v>0</v>
      </c>
      <c r="AI60" s="28">
        <v>1.4</v>
      </c>
      <c r="AJ60" s="28" t="s">
        <v>1799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515</v>
      </c>
      <c r="BH60" s="30">
        <v>65</v>
      </c>
      <c r="BI60" s="30">
        <v>465</v>
      </c>
      <c r="BJ60" s="30">
        <v>64</v>
      </c>
      <c r="BK60" s="30">
        <v>446</v>
      </c>
      <c r="BL60" s="30">
        <v>67</v>
      </c>
      <c r="BM60" s="30">
        <v>503</v>
      </c>
      <c r="BN60" s="30">
        <v>66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609</v>
      </c>
      <c r="CB60" s="30">
        <v>90</v>
      </c>
      <c r="CC60" s="30">
        <v>523</v>
      </c>
      <c r="CD60" s="30">
        <v>54</v>
      </c>
      <c r="CE60" s="30">
        <v>472</v>
      </c>
      <c r="CF60" s="30">
        <v>61</v>
      </c>
      <c r="CG60" s="30">
        <v>144</v>
      </c>
      <c r="CH60" s="30">
        <v>23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.75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2224</v>
      </c>
      <c r="N61" s="28">
        <v>0</v>
      </c>
      <c r="O61" s="30">
        <v>55</v>
      </c>
      <c r="P61" s="31" t="b">
        <v>0</v>
      </c>
      <c r="Q61" s="28" t="s">
        <v>2225</v>
      </c>
      <c r="R61" s="28" t="s">
        <v>2226</v>
      </c>
      <c r="S61" s="30">
        <v>45</v>
      </c>
      <c r="T61" s="28" t="s">
        <v>2227</v>
      </c>
      <c r="U61" s="28">
        <v>0</v>
      </c>
      <c r="V61" s="28" t="s">
        <v>1808</v>
      </c>
      <c r="W61" s="28">
        <v>0</v>
      </c>
      <c r="X61" s="31" t="b">
        <v>0</v>
      </c>
      <c r="Y61" s="28"/>
      <c r="Z61" s="28" t="s">
        <v>2077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385</v>
      </c>
      <c r="AG61" s="30">
        <v>0</v>
      </c>
      <c r="AH61" s="28">
        <v>0</v>
      </c>
      <c r="AI61" s="28">
        <v>0</v>
      </c>
      <c r="AJ61" s="28" t="s">
        <v>1808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696</v>
      </c>
      <c r="BH61" s="30">
        <v>282</v>
      </c>
      <c r="BI61" s="30">
        <v>694</v>
      </c>
      <c r="BJ61" s="30">
        <v>285</v>
      </c>
      <c r="BK61" s="30">
        <v>680</v>
      </c>
      <c r="BL61" s="30">
        <v>278</v>
      </c>
      <c r="BM61" s="30">
        <v>699</v>
      </c>
      <c r="BN61" s="30">
        <v>284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417</v>
      </c>
      <c r="CB61" s="30">
        <v>232</v>
      </c>
      <c r="CC61" s="30">
        <v>638</v>
      </c>
      <c r="CD61" s="30">
        <v>248</v>
      </c>
      <c r="CE61" s="30">
        <v>704</v>
      </c>
      <c r="CF61" s="30">
        <v>288</v>
      </c>
      <c r="CG61" s="30">
        <v>744</v>
      </c>
      <c r="CH61" s="30">
        <v>313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7.2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2228</v>
      </c>
      <c r="N62" s="28">
        <v>0</v>
      </c>
      <c r="O62" s="30">
        <v>56</v>
      </c>
      <c r="P62" s="31" t="b">
        <v>0</v>
      </c>
      <c r="Q62" s="28" t="s">
        <v>2229</v>
      </c>
      <c r="R62" s="28" t="s">
        <v>2230</v>
      </c>
      <c r="S62" s="30">
        <v>39</v>
      </c>
      <c r="T62" s="28" t="s">
        <v>2231</v>
      </c>
      <c r="U62" s="28">
        <v>0</v>
      </c>
      <c r="V62" s="28" t="s">
        <v>1805</v>
      </c>
      <c r="W62" s="28">
        <v>0.6</v>
      </c>
      <c r="X62" s="31" t="b">
        <v>0</v>
      </c>
      <c r="Y62" s="28"/>
      <c r="Z62" s="28" t="s">
        <v>2077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108995</v>
      </c>
      <c r="AG62" s="30">
        <v>254</v>
      </c>
      <c r="AH62" s="28">
        <v>0</v>
      </c>
      <c r="AI62" s="28">
        <v>0</v>
      </c>
      <c r="AJ62" s="28" t="s">
        <v>1805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548</v>
      </c>
      <c r="BH62" s="30">
        <v>195</v>
      </c>
      <c r="BI62" s="30">
        <v>530</v>
      </c>
      <c r="BJ62" s="30">
        <v>191</v>
      </c>
      <c r="BK62" s="30">
        <v>495</v>
      </c>
      <c r="BL62" s="30">
        <v>182</v>
      </c>
      <c r="BM62" s="30">
        <v>550</v>
      </c>
      <c r="BN62" s="30">
        <v>193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726</v>
      </c>
      <c r="CB62" s="30">
        <v>238</v>
      </c>
      <c r="CC62" s="30">
        <v>418</v>
      </c>
      <c r="CD62" s="30">
        <v>148</v>
      </c>
      <c r="CE62" s="30">
        <v>558</v>
      </c>
      <c r="CF62" s="30">
        <v>195</v>
      </c>
      <c r="CG62" s="30">
        <v>244</v>
      </c>
      <c r="CH62" s="30">
        <v>86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7.2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2.2000000000000002</v>
      </c>
      <c r="K63" s="28">
        <v>2.2000000000000002</v>
      </c>
      <c r="L63" s="30">
        <v>2</v>
      </c>
      <c r="M63" s="28" t="s">
        <v>2234</v>
      </c>
      <c r="N63" s="28">
        <v>2.2000000000000002</v>
      </c>
      <c r="O63" s="30">
        <v>479</v>
      </c>
      <c r="P63" s="31" t="b">
        <v>0</v>
      </c>
      <c r="Q63" s="28"/>
      <c r="R63" s="28" t="s">
        <v>4156</v>
      </c>
      <c r="S63" s="30">
        <v>47</v>
      </c>
      <c r="T63" s="28" t="s">
        <v>2235</v>
      </c>
      <c r="U63" s="28">
        <v>1.6</v>
      </c>
      <c r="V63" s="28" t="s">
        <v>1683</v>
      </c>
      <c r="W63" s="28">
        <v>0.1</v>
      </c>
      <c r="X63" s="31" t="b">
        <v>0</v>
      </c>
      <c r="Y63" s="28"/>
      <c r="Z63" s="28" t="s">
        <v>2061</v>
      </c>
      <c r="AA63" s="30">
        <v>2</v>
      </c>
      <c r="AB63" s="30">
        <v>7</v>
      </c>
      <c r="AC63" s="30">
        <v>36</v>
      </c>
      <c r="AD63" s="30">
        <v>9069</v>
      </c>
      <c r="AE63" s="30">
        <v>68</v>
      </c>
      <c r="AF63" s="30">
        <v>20132</v>
      </c>
      <c r="AG63" s="30">
        <v>36</v>
      </c>
      <c r="AH63" s="28">
        <v>0.5</v>
      </c>
      <c r="AI63" s="28">
        <v>7.7</v>
      </c>
      <c r="AJ63" s="28" t="s">
        <v>1683</v>
      </c>
      <c r="AK63" s="30">
        <v>894</v>
      </c>
      <c r="AL63" s="30">
        <v>0</v>
      </c>
      <c r="AM63" s="30">
        <v>0</v>
      </c>
      <c r="AN63" s="30">
        <v>4</v>
      </c>
      <c r="AO63" s="30">
        <v>13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159</v>
      </c>
      <c r="AX63" s="28">
        <v>140.19999999999999</v>
      </c>
      <c r="AY63" s="28">
        <v>96</v>
      </c>
      <c r="AZ63" s="28">
        <v>64</v>
      </c>
      <c r="BA63" s="28">
        <v>30.3</v>
      </c>
      <c r="BB63" s="30">
        <v>9</v>
      </c>
      <c r="BC63" s="28">
        <v>0.72</v>
      </c>
      <c r="BD63" s="28">
        <v>0.14000000000000001</v>
      </c>
      <c r="BE63" s="28">
        <v>0.86</v>
      </c>
      <c r="BF63" s="28">
        <v>14.28</v>
      </c>
      <c r="BG63" s="30">
        <v>338</v>
      </c>
      <c r="BH63" s="30">
        <v>138</v>
      </c>
      <c r="BI63" s="30">
        <v>277</v>
      </c>
      <c r="BJ63" s="30">
        <v>151</v>
      </c>
      <c r="BK63" s="30">
        <v>315</v>
      </c>
      <c r="BL63" s="30">
        <v>155</v>
      </c>
      <c r="BM63" s="30">
        <v>340</v>
      </c>
      <c r="BN63" s="30">
        <v>150</v>
      </c>
      <c r="BO63" s="28"/>
      <c r="BP63" s="28"/>
      <c r="BQ63" s="28"/>
      <c r="BR63" s="28"/>
      <c r="BS63" s="28"/>
      <c r="BT63" s="28"/>
      <c r="BU63" s="30">
        <v>7.0000000000000007E-2</v>
      </c>
      <c r="BV63" s="30">
        <v>0</v>
      </c>
      <c r="BW63" s="30">
        <v>0.01</v>
      </c>
      <c r="BX63" s="30">
        <v>0.08</v>
      </c>
      <c r="BY63" s="30">
        <v>1.44</v>
      </c>
      <c r="BZ63" s="30">
        <v>1.31</v>
      </c>
      <c r="CA63" s="30">
        <v>307</v>
      </c>
      <c r="CB63" s="30">
        <v>184</v>
      </c>
      <c r="CC63" s="30">
        <v>149</v>
      </c>
      <c r="CD63" s="30">
        <v>69</v>
      </c>
      <c r="CE63" s="30">
        <v>390</v>
      </c>
      <c r="CF63" s="30">
        <v>166</v>
      </c>
      <c r="CG63" s="30">
        <v>481</v>
      </c>
      <c r="CH63" s="30">
        <v>180</v>
      </c>
      <c r="CI63" s="30">
        <v>0.91</v>
      </c>
      <c r="CJ63" s="30">
        <v>0.4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7.2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2236</v>
      </c>
      <c r="N64" s="28">
        <v>0</v>
      </c>
      <c r="O64" s="30">
        <v>525</v>
      </c>
      <c r="P64" s="31" t="b">
        <v>0</v>
      </c>
      <c r="Q64" s="28" t="s">
        <v>3813</v>
      </c>
      <c r="R64" s="28" t="s">
        <v>3814</v>
      </c>
      <c r="S64" s="30">
        <v>43</v>
      </c>
      <c r="T64" s="28" t="s">
        <v>2237</v>
      </c>
      <c r="U64" s="28">
        <v>0.7</v>
      </c>
      <c r="V64" s="28" t="s">
        <v>1796</v>
      </c>
      <c r="W64" s="28">
        <v>0</v>
      </c>
      <c r="X64" s="31" t="b">
        <v>0</v>
      </c>
      <c r="Y64" s="28"/>
      <c r="Z64" s="28" t="s">
        <v>2077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7360</v>
      </c>
      <c r="AG64" s="30">
        <v>9</v>
      </c>
      <c r="AH64" s="28">
        <v>0</v>
      </c>
      <c r="AI64" s="28">
        <v>0.5</v>
      </c>
      <c r="AJ64" s="28" t="s">
        <v>1796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492</v>
      </c>
      <c r="BH64" s="30">
        <v>175</v>
      </c>
      <c r="BI64" s="30">
        <v>468</v>
      </c>
      <c r="BJ64" s="30">
        <v>169</v>
      </c>
      <c r="BK64" s="30">
        <v>379</v>
      </c>
      <c r="BL64" s="30">
        <v>135</v>
      </c>
      <c r="BM64" s="30">
        <v>468</v>
      </c>
      <c r="BN64" s="30">
        <v>163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543</v>
      </c>
      <c r="CB64" s="30">
        <v>134</v>
      </c>
      <c r="CC64" s="30">
        <v>540</v>
      </c>
      <c r="CD64" s="30">
        <v>215</v>
      </c>
      <c r="CE64" s="30">
        <v>537</v>
      </c>
      <c r="CF64" s="30">
        <v>184</v>
      </c>
      <c r="CG64" s="30">
        <v>550</v>
      </c>
      <c r="CH64" s="30">
        <v>202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17.25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2238</v>
      </c>
      <c r="N65" s="28">
        <v>0</v>
      </c>
      <c r="O65" s="30">
        <v>537</v>
      </c>
      <c r="P65" s="31" t="b">
        <v>0</v>
      </c>
      <c r="Q65" s="28" t="s">
        <v>2239</v>
      </c>
      <c r="R65" s="28" t="s">
        <v>2240</v>
      </c>
      <c r="S65" s="30">
        <v>40</v>
      </c>
      <c r="T65" s="28" t="s">
        <v>2241</v>
      </c>
      <c r="U65" s="28">
        <v>0</v>
      </c>
      <c r="V65" s="28" t="s">
        <v>1806</v>
      </c>
      <c r="W65" s="28">
        <v>0</v>
      </c>
      <c r="X65" s="31" t="b">
        <v>0</v>
      </c>
      <c r="Y65" s="28"/>
      <c r="Z65" s="28" t="s">
        <v>2077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10656</v>
      </c>
      <c r="AG65" s="30">
        <v>6</v>
      </c>
      <c r="AH65" s="28">
        <v>0</v>
      </c>
      <c r="AI65" s="28">
        <v>0</v>
      </c>
      <c r="AJ65" s="28" t="s">
        <v>1806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623</v>
      </c>
      <c r="BH65" s="30">
        <v>236</v>
      </c>
      <c r="BI65" s="30">
        <v>608</v>
      </c>
      <c r="BJ65" s="30">
        <v>233</v>
      </c>
      <c r="BK65" s="30">
        <v>579</v>
      </c>
      <c r="BL65" s="30">
        <v>229</v>
      </c>
      <c r="BM65" s="30">
        <v>626</v>
      </c>
      <c r="BN65" s="30">
        <v>235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708</v>
      </c>
      <c r="CB65" s="30">
        <v>228</v>
      </c>
      <c r="CC65" s="30">
        <v>502</v>
      </c>
      <c r="CD65" s="30">
        <v>196</v>
      </c>
      <c r="CE65" s="30">
        <v>634</v>
      </c>
      <c r="CF65" s="30">
        <v>237</v>
      </c>
      <c r="CG65" s="30">
        <v>528</v>
      </c>
      <c r="CH65" s="30">
        <v>199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7.2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4.4000000000000004</v>
      </c>
      <c r="K66" s="28">
        <v>4.4000000000000004</v>
      </c>
      <c r="L66" s="30">
        <v>2</v>
      </c>
      <c r="M66" s="28" t="s">
        <v>2242</v>
      </c>
      <c r="N66" s="28">
        <v>4.4000000000000004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2243</v>
      </c>
      <c r="U66" s="28">
        <v>3.2</v>
      </c>
      <c r="V66" s="28" t="s">
        <v>1473</v>
      </c>
      <c r="W66" s="28">
        <v>0.9</v>
      </c>
      <c r="X66" s="31" t="b">
        <v>0</v>
      </c>
      <c r="Y66" s="28"/>
      <c r="Z66" s="28" t="s">
        <v>2061</v>
      </c>
      <c r="AA66" s="30">
        <v>2</v>
      </c>
      <c r="AB66" s="30">
        <v>7</v>
      </c>
      <c r="AC66" s="30">
        <v>84</v>
      </c>
      <c r="AD66" s="30">
        <v>257922</v>
      </c>
      <c r="AE66" s="30">
        <v>4601</v>
      </c>
      <c r="AF66" s="30">
        <v>192328</v>
      </c>
      <c r="AG66" s="30">
        <v>1571</v>
      </c>
      <c r="AH66" s="28">
        <v>1</v>
      </c>
      <c r="AI66" s="28">
        <v>19.5</v>
      </c>
      <c r="AJ66" s="28" t="s">
        <v>1473</v>
      </c>
      <c r="AK66" s="30">
        <v>1840</v>
      </c>
      <c r="AL66" s="30">
        <v>1</v>
      </c>
      <c r="AM66" s="30">
        <v>0</v>
      </c>
      <c r="AN66" s="30">
        <v>9</v>
      </c>
      <c r="AO66" s="30">
        <v>25</v>
      </c>
      <c r="AP66" s="30">
        <v>0</v>
      </c>
      <c r="AQ66" s="30">
        <v>0</v>
      </c>
      <c r="AR66" s="30">
        <v>0</v>
      </c>
      <c r="AS66" s="30">
        <v>5</v>
      </c>
      <c r="AT66" s="30">
        <v>0</v>
      </c>
      <c r="AU66" s="30">
        <v>0</v>
      </c>
      <c r="AV66" s="30">
        <v>8</v>
      </c>
      <c r="AW66" s="30">
        <v>357</v>
      </c>
      <c r="AX66" s="28">
        <v>352.4</v>
      </c>
      <c r="AY66" s="28">
        <v>208.3</v>
      </c>
      <c r="AZ66" s="28">
        <v>67</v>
      </c>
      <c r="BA66" s="28">
        <v>63</v>
      </c>
      <c r="BB66" s="30">
        <v>21</v>
      </c>
      <c r="BC66" s="28">
        <v>0.31</v>
      </c>
      <c r="BD66" s="28">
        <v>0.73</v>
      </c>
      <c r="BE66" s="28">
        <v>1.04</v>
      </c>
      <c r="BF66" s="28">
        <v>29.23</v>
      </c>
      <c r="BG66" s="30">
        <v>177</v>
      </c>
      <c r="BH66" s="30">
        <v>68</v>
      </c>
      <c r="BI66" s="30">
        <v>157</v>
      </c>
      <c r="BJ66" s="30">
        <v>35</v>
      </c>
      <c r="BK66" s="30">
        <v>309</v>
      </c>
      <c r="BL66" s="30">
        <v>101</v>
      </c>
      <c r="BM66" s="30">
        <v>216</v>
      </c>
      <c r="BN66" s="30">
        <v>66</v>
      </c>
      <c r="BO66" s="28"/>
      <c r="BP66" s="28"/>
      <c r="BQ66" s="28"/>
      <c r="BR66" s="28"/>
      <c r="BS66" s="28"/>
      <c r="BT66" s="28"/>
      <c r="BU66" s="30">
        <v>0.02</v>
      </c>
      <c r="BV66" s="30">
        <v>0</v>
      </c>
      <c r="BW66" s="30">
        <v>0.04</v>
      </c>
      <c r="BX66" s="30">
        <v>0.06</v>
      </c>
      <c r="BY66" s="30">
        <v>1.43</v>
      </c>
      <c r="BZ66" s="30">
        <v>1.22</v>
      </c>
      <c r="CA66" s="30">
        <v>526</v>
      </c>
      <c r="CB66" s="30">
        <v>123</v>
      </c>
      <c r="CC66" s="30">
        <v>42</v>
      </c>
      <c r="CD66" s="30">
        <v>8</v>
      </c>
      <c r="CE66" s="30">
        <v>130</v>
      </c>
      <c r="CF66" s="30">
        <v>34</v>
      </c>
      <c r="CG66" s="30">
        <v>194</v>
      </c>
      <c r="CH66" s="30">
        <v>69</v>
      </c>
      <c r="CI66" s="30">
        <v>1.03</v>
      </c>
      <c r="CJ66" s="30">
        <v>0.44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7.2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2244</v>
      </c>
      <c r="N67" s="28">
        <v>0</v>
      </c>
      <c r="O67" s="30">
        <v>638</v>
      </c>
      <c r="P67" s="31" t="b">
        <v>0</v>
      </c>
      <c r="Q67" s="28" t="s">
        <v>3815</v>
      </c>
      <c r="R67" s="28" t="s">
        <v>3816</v>
      </c>
      <c r="S67" s="30">
        <v>40</v>
      </c>
      <c r="T67" s="28" t="s">
        <v>2245</v>
      </c>
      <c r="U67" s="28">
        <v>0</v>
      </c>
      <c r="V67" s="28" t="s">
        <v>2246</v>
      </c>
      <c r="W67" s="28">
        <v>0</v>
      </c>
      <c r="X67" s="31" t="b">
        <v>0</v>
      </c>
      <c r="Y67" s="28"/>
      <c r="Z67" s="28" t="s">
        <v>2077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5496</v>
      </c>
      <c r="AG67" s="30">
        <v>19</v>
      </c>
      <c r="AH67" s="28">
        <v>0</v>
      </c>
      <c r="AI67" s="28">
        <v>0</v>
      </c>
      <c r="AJ67" s="28" t="s">
        <v>2246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617</v>
      </c>
      <c r="BH67" s="30">
        <v>231</v>
      </c>
      <c r="BI67" s="30">
        <v>601</v>
      </c>
      <c r="BJ67" s="30">
        <v>227</v>
      </c>
      <c r="BK67" s="30">
        <v>572</v>
      </c>
      <c r="BL67" s="30">
        <v>223</v>
      </c>
      <c r="BM67" s="30">
        <v>619</v>
      </c>
      <c r="BN67" s="30">
        <v>229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701</v>
      </c>
      <c r="CB67" s="30">
        <v>222</v>
      </c>
      <c r="CC67" s="30">
        <v>495</v>
      </c>
      <c r="CD67" s="30">
        <v>190</v>
      </c>
      <c r="CE67" s="30">
        <v>628</v>
      </c>
      <c r="CF67" s="30">
        <v>232</v>
      </c>
      <c r="CG67" s="30">
        <v>554</v>
      </c>
      <c r="CH67" s="30">
        <v>203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7.2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2247</v>
      </c>
      <c r="N68" s="28">
        <v>0</v>
      </c>
      <c r="O68" s="30">
        <v>670</v>
      </c>
      <c r="P68" s="31" t="b">
        <v>0</v>
      </c>
      <c r="Q68" s="28" t="s">
        <v>3817</v>
      </c>
      <c r="R68" s="28" t="s">
        <v>3818</v>
      </c>
      <c r="S68" s="30">
        <v>40</v>
      </c>
      <c r="T68" s="28" t="s">
        <v>2248</v>
      </c>
      <c r="U68" s="28">
        <v>0</v>
      </c>
      <c r="V68" s="28" t="s">
        <v>2249</v>
      </c>
      <c r="W68" s="28">
        <v>0</v>
      </c>
      <c r="X68" s="31" t="b">
        <v>0</v>
      </c>
      <c r="Y68" s="28"/>
      <c r="Z68" s="28" t="s">
        <v>2077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957</v>
      </c>
      <c r="AG68" s="30">
        <v>9</v>
      </c>
      <c r="AH68" s="28">
        <v>0</v>
      </c>
      <c r="AI68" s="28">
        <v>0</v>
      </c>
      <c r="AJ68" s="28" t="s">
        <v>2249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599</v>
      </c>
      <c r="BH68" s="30">
        <v>75</v>
      </c>
      <c r="BI68" s="30">
        <v>582</v>
      </c>
      <c r="BJ68" s="30">
        <v>58</v>
      </c>
      <c r="BK68" s="30">
        <v>552</v>
      </c>
      <c r="BL68" s="30">
        <v>49</v>
      </c>
      <c r="BM68" s="30">
        <v>601</v>
      </c>
      <c r="BN68" s="30">
        <v>75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679</v>
      </c>
      <c r="CB68" s="30">
        <v>55</v>
      </c>
      <c r="CC68" s="30">
        <v>474</v>
      </c>
      <c r="CD68" s="30">
        <v>67</v>
      </c>
      <c r="CE68" s="30">
        <v>610</v>
      </c>
      <c r="CF68" s="30">
        <v>75</v>
      </c>
      <c r="CG68" s="30">
        <v>708</v>
      </c>
      <c r="CH68" s="30">
        <v>75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7.2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0</v>
      </c>
      <c r="K69" s="28">
        <v>0</v>
      </c>
      <c r="L69" s="30">
        <v>0</v>
      </c>
      <c r="M69" s="28" t="s">
        <v>2250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2251</v>
      </c>
      <c r="U69" s="28">
        <v>0</v>
      </c>
      <c r="V69" s="28" t="s">
        <v>1473</v>
      </c>
      <c r="W69" s="28">
        <v>0</v>
      </c>
      <c r="X69" s="31" t="b">
        <v>0</v>
      </c>
      <c r="Y69" s="28"/>
      <c r="Z69" s="28" t="s">
        <v>2061</v>
      </c>
      <c r="AA69" s="30">
        <v>2</v>
      </c>
      <c r="AB69" s="30">
        <v>7</v>
      </c>
      <c r="AC69" s="30">
        <v>0</v>
      </c>
      <c r="AD69" s="30">
        <v>1203</v>
      </c>
      <c r="AE69" s="30">
        <v>55</v>
      </c>
      <c r="AF69" s="30">
        <v>812</v>
      </c>
      <c r="AG69" s="30">
        <v>24</v>
      </c>
      <c r="AH69" s="28">
        <v>0</v>
      </c>
      <c r="AI69" s="28">
        <v>0</v>
      </c>
      <c r="AJ69" s="28" t="s">
        <v>1381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724</v>
      </c>
      <c r="BH69" s="30">
        <v>303</v>
      </c>
      <c r="BI69" s="30">
        <v>719</v>
      </c>
      <c r="BJ69" s="30">
        <v>304</v>
      </c>
      <c r="BK69" s="30">
        <v>708</v>
      </c>
      <c r="BL69" s="30">
        <v>299</v>
      </c>
      <c r="BM69" s="30">
        <v>725</v>
      </c>
      <c r="BN69" s="30">
        <v>303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453</v>
      </c>
      <c r="CB69" s="30">
        <v>260</v>
      </c>
      <c r="CC69" s="30">
        <v>670</v>
      </c>
      <c r="CD69" s="30">
        <v>272</v>
      </c>
      <c r="CE69" s="30">
        <v>728</v>
      </c>
      <c r="CF69" s="30">
        <v>306</v>
      </c>
      <c r="CG69" s="30">
        <v>700</v>
      </c>
      <c r="CH69" s="30">
        <v>284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7.25" thickBot="1">
      <c r="A70" s="28"/>
      <c r="B70" s="28"/>
      <c r="C70" s="30">
        <v>106468</v>
      </c>
      <c r="D70" s="30">
        <v>0</v>
      </c>
      <c r="E70" s="30">
        <v>0</v>
      </c>
      <c r="F70" s="30">
        <v>0</v>
      </c>
      <c r="G70" s="30">
        <v>0</v>
      </c>
      <c r="H70" s="30">
        <v>1</v>
      </c>
      <c r="I70" s="30">
        <v>2</v>
      </c>
      <c r="J70" s="28">
        <v>5.2</v>
      </c>
      <c r="K70" s="28">
        <v>5.2</v>
      </c>
      <c r="L70" s="30">
        <v>2</v>
      </c>
      <c r="M70" s="28" t="s">
        <v>2252</v>
      </c>
      <c r="N70" s="28">
        <v>5.2</v>
      </c>
      <c r="O70" s="30">
        <v>694</v>
      </c>
      <c r="P70" s="31" t="b">
        <v>0</v>
      </c>
      <c r="Q70" s="28"/>
      <c r="R70" s="28"/>
      <c r="S70" s="30">
        <v>45</v>
      </c>
      <c r="T70" s="28" t="s">
        <v>2253</v>
      </c>
      <c r="U70" s="28">
        <v>4.2</v>
      </c>
      <c r="V70" s="28" t="s">
        <v>2254</v>
      </c>
      <c r="W70" s="28">
        <v>3</v>
      </c>
      <c r="X70" s="31" t="b">
        <v>0</v>
      </c>
      <c r="Y70" s="28"/>
      <c r="Z70" s="28" t="s">
        <v>2061</v>
      </c>
      <c r="AA70" s="30">
        <v>2</v>
      </c>
      <c r="AB70" s="30">
        <v>7</v>
      </c>
      <c r="AC70" s="30">
        <v>67</v>
      </c>
      <c r="AD70" s="30">
        <v>425103</v>
      </c>
      <c r="AE70" s="30">
        <v>16654</v>
      </c>
      <c r="AF70" s="30">
        <v>90464</v>
      </c>
      <c r="AG70" s="30">
        <v>5464</v>
      </c>
      <c r="AH70" s="28">
        <v>1.2</v>
      </c>
      <c r="AI70" s="28">
        <v>14.9</v>
      </c>
      <c r="AJ70" s="28" t="s">
        <v>777</v>
      </c>
      <c r="AK70" s="30">
        <v>1140</v>
      </c>
      <c r="AL70" s="30">
        <v>0</v>
      </c>
      <c r="AM70" s="30">
        <v>3</v>
      </c>
      <c r="AN70" s="30">
        <v>7</v>
      </c>
      <c r="AO70" s="30">
        <v>8</v>
      </c>
      <c r="AP70" s="30">
        <v>0</v>
      </c>
      <c r="AQ70" s="30">
        <v>0</v>
      </c>
      <c r="AR70" s="30">
        <v>0</v>
      </c>
      <c r="AS70" s="30">
        <v>3</v>
      </c>
      <c r="AT70" s="30">
        <v>0</v>
      </c>
      <c r="AU70" s="30">
        <v>0</v>
      </c>
      <c r="AV70" s="30">
        <v>5</v>
      </c>
      <c r="AW70" s="30">
        <v>245</v>
      </c>
      <c r="AX70" s="28">
        <v>216.8</v>
      </c>
      <c r="AY70" s="28">
        <v>279.2</v>
      </c>
      <c r="AZ70" s="28">
        <v>145</v>
      </c>
      <c r="BA70" s="28">
        <v>63.8</v>
      </c>
      <c r="BB70" s="30">
        <v>12</v>
      </c>
      <c r="BC70" s="28">
        <v>0.59</v>
      </c>
      <c r="BD70" s="28">
        <v>2.1</v>
      </c>
      <c r="BE70" s="28">
        <v>2.69</v>
      </c>
      <c r="BF70" s="28">
        <v>15.75</v>
      </c>
      <c r="BG70" s="30">
        <v>266</v>
      </c>
      <c r="BH70" s="30">
        <v>103</v>
      </c>
      <c r="BI70" s="30">
        <v>117</v>
      </c>
      <c r="BJ70" s="30">
        <v>20</v>
      </c>
      <c r="BK70" s="30">
        <v>212</v>
      </c>
      <c r="BL70" s="30">
        <v>42</v>
      </c>
      <c r="BM70" s="30">
        <v>213</v>
      </c>
      <c r="BN70" s="30">
        <v>65</v>
      </c>
      <c r="BO70" s="28"/>
      <c r="BP70" s="28"/>
      <c r="BQ70" s="28"/>
      <c r="BR70" s="28"/>
      <c r="BS70" s="28"/>
      <c r="BT70" s="28"/>
      <c r="BU70" s="30">
        <v>0.05</v>
      </c>
      <c r="BV70" s="30">
        <v>0</v>
      </c>
      <c r="BW70" s="30">
        <v>0.17</v>
      </c>
      <c r="BX70" s="30">
        <v>0.22</v>
      </c>
      <c r="BY70" s="30">
        <v>1.24</v>
      </c>
      <c r="BZ70" s="30">
        <v>0.63</v>
      </c>
      <c r="CA70" s="30">
        <v>355</v>
      </c>
      <c r="CB70" s="30">
        <v>67</v>
      </c>
      <c r="CC70" s="30">
        <v>24</v>
      </c>
      <c r="CD70" s="30">
        <v>3</v>
      </c>
      <c r="CE70" s="30">
        <v>41</v>
      </c>
      <c r="CF70" s="30">
        <v>6</v>
      </c>
      <c r="CG70" s="30">
        <v>111</v>
      </c>
      <c r="CH70" s="30">
        <v>41</v>
      </c>
      <c r="CI70" s="30">
        <v>0.95</v>
      </c>
      <c r="CJ70" s="30">
        <v>0.55000000000000004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7.2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0</v>
      </c>
      <c r="K71" s="28">
        <v>0</v>
      </c>
      <c r="L71" s="30">
        <v>0</v>
      </c>
      <c r="M71" s="28" t="s">
        <v>2255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2256</v>
      </c>
      <c r="U71" s="28">
        <v>0</v>
      </c>
      <c r="V71" s="28" t="s">
        <v>2257</v>
      </c>
      <c r="W71" s="28">
        <v>0</v>
      </c>
      <c r="X71" s="31" t="b">
        <v>0</v>
      </c>
      <c r="Y71" s="28"/>
      <c r="Z71" s="28" t="s">
        <v>2061</v>
      </c>
      <c r="AA71" s="30">
        <v>2</v>
      </c>
      <c r="AB71" s="30">
        <v>7</v>
      </c>
      <c r="AC71" s="30">
        <v>0</v>
      </c>
      <c r="AD71" s="30">
        <v>1677</v>
      </c>
      <c r="AE71" s="30">
        <v>66</v>
      </c>
      <c r="AF71" s="30">
        <v>835</v>
      </c>
      <c r="AG71" s="30">
        <v>38</v>
      </c>
      <c r="AH71" s="28">
        <v>0</v>
      </c>
      <c r="AI71" s="28">
        <v>0</v>
      </c>
      <c r="AJ71" s="28" t="s">
        <v>2257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587</v>
      </c>
      <c r="BH71" s="30">
        <v>69</v>
      </c>
      <c r="BI71" s="30">
        <v>570</v>
      </c>
      <c r="BJ71" s="30">
        <v>52</v>
      </c>
      <c r="BK71" s="30">
        <v>538</v>
      </c>
      <c r="BL71" s="30">
        <v>43</v>
      </c>
      <c r="BM71" s="30">
        <v>589</v>
      </c>
      <c r="BN71" s="30">
        <v>69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663</v>
      </c>
      <c r="CB71" s="30">
        <v>49</v>
      </c>
      <c r="CC71" s="30">
        <v>460</v>
      </c>
      <c r="CD71" s="30">
        <v>61</v>
      </c>
      <c r="CE71" s="30">
        <v>598</v>
      </c>
      <c r="CF71" s="30">
        <v>69</v>
      </c>
      <c r="CG71" s="30">
        <v>658</v>
      </c>
      <c r="CH71" s="30">
        <v>69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7.2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0.2</v>
      </c>
      <c r="K72" s="28">
        <v>0.2</v>
      </c>
      <c r="L72" s="30">
        <v>1</v>
      </c>
      <c r="M72" s="28" t="s">
        <v>3819</v>
      </c>
      <c r="N72" s="28">
        <v>0.2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3820</v>
      </c>
      <c r="U72" s="28">
        <v>0.9</v>
      </c>
      <c r="V72" s="28" t="s">
        <v>3821</v>
      </c>
      <c r="W72" s="28">
        <v>0</v>
      </c>
      <c r="X72" s="31" t="b">
        <v>0</v>
      </c>
      <c r="Y72" s="28"/>
      <c r="Z72" s="28" t="s">
        <v>2061</v>
      </c>
      <c r="AA72" s="30">
        <v>2</v>
      </c>
      <c r="AB72" s="30">
        <v>7</v>
      </c>
      <c r="AC72" s="30">
        <v>8</v>
      </c>
      <c r="AD72" s="30">
        <v>5136</v>
      </c>
      <c r="AE72" s="30">
        <v>162</v>
      </c>
      <c r="AF72" s="30">
        <v>3711</v>
      </c>
      <c r="AG72" s="30">
        <v>116</v>
      </c>
      <c r="AH72" s="28">
        <v>0</v>
      </c>
      <c r="AI72" s="28">
        <v>1.5</v>
      </c>
      <c r="AJ72" s="28" t="s">
        <v>3821</v>
      </c>
      <c r="AK72" s="30">
        <v>92</v>
      </c>
      <c r="AL72" s="30">
        <v>0</v>
      </c>
      <c r="AM72" s="30">
        <v>0</v>
      </c>
      <c r="AN72" s="30">
        <v>0</v>
      </c>
      <c r="AO72" s="30">
        <v>2</v>
      </c>
      <c r="AP72" s="30">
        <v>0</v>
      </c>
      <c r="AQ72" s="30">
        <v>0</v>
      </c>
      <c r="AR72" s="30">
        <v>0</v>
      </c>
      <c r="AS72" s="30">
        <v>1</v>
      </c>
      <c r="AT72" s="30">
        <v>0</v>
      </c>
      <c r="AU72" s="30">
        <v>0</v>
      </c>
      <c r="AV72" s="30">
        <v>0</v>
      </c>
      <c r="AW72" s="30">
        <v>7</v>
      </c>
      <c r="AX72" s="28">
        <v>5.4</v>
      </c>
      <c r="AY72" s="28">
        <v>3</v>
      </c>
      <c r="AZ72" s="28">
        <v>51</v>
      </c>
      <c r="BA72" s="28">
        <v>5.6</v>
      </c>
      <c r="BB72" s="30">
        <v>0</v>
      </c>
      <c r="BC72" s="28">
        <v>0.59</v>
      </c>
      <c r="BD72" s="28">
        <v>0.02</v>
      </c>
      <c r="BE72" s="28">
        <v>0.61</v>
      </c>
      <c r="BF72" s="28">
        <v>2.56</v>
      </c>
      <c r="BG72" s="30">
        <v>497</v>
      </c>
      <c r="BH72" s="30">
        <v>62</v>
      </c>
      <c r="BI72" s="30">
        <v>460</v>
      </c>
      <c r="BJ72" s="30">
        <v>63</v>
      </c>
      <c r="BK72" s="30">
        <v>347</v>
      </c>
      <c r="BL72" s="30">
        <v>57</v>
      </c>
      <c r="BM72" s="30">
        <v>462</v>
      </c>
      <c r="BN72" s="30">
        <v>62</v>
      </c>
      <c r="BO72" s="28"/>
      <c r="BP72" s="28"/>
      <c r="BQ72" s="28"/>
      <c r="BR72" s="28"/>
      <c r="BS72" s="28"/>
      <c r="BT72" s="28"/>
      <c r="BU72" s="30">
        <v>0.57999999999999996</v>
      </c>
      <c r="BV72" s="30">
        <v>0</v>
      </c>
      <c r="BW72" s="30">
        <v>0.02</v>
      </c>
      <c r="BX72" s="30">
        <v>0.6</v>
      </c>
      <c r="BY72" s="30">
        <v>2.5</v>
      </c>
      <c r="BZ72" s="30">
        <v>1.96</v>
      </c>
      <c r="CA72" s="30">
        <v>114</v>
      </c>
      <c r="CB72" s="30">
        <v>41</v>
      </c>
      <c r="CC72" s="30">
        <v>391</v>
      </c>
      <c r="CD72" s="30">
        <v>51</v>
      </c>
      <c r="CE72" s="30">
        <v>529</v>
      </c>
      <c r="CF72" s="30">
        <v>68</v>
      </c>
      <c r="CG72" s="30">
        <v>624</v>
      </c>
      <c r="CH72" s="30">
        <v>81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7.2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0</v>
      </c>
      <c r="K73" s="28">
        <v>0</v>
      </c>
      <c r="L73" s="30">
        <v>0</v>
      </c>
      <c r="M73" s="28" t="s">
        <v>4071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4072</v>
      </c>
      <c r="U73" s="28">
        <v>0</v>
      </c>
      <c r="V73" s="28" t="s">
        <v>4073</v>
      </c>
      <c r="W73" s="28">
        <v>0</v>
      </c>
      <c r="X73" s="31" t="b">
        <v>0</v>
      </c>
      <c r="Y73" s="28"/>
      <c r="Z73" s="28" t="s">
        <v>2061</v>
      </c>
      <c r="AA73" s="30">
        <v>2</v>
      </c>
      <c r="AB73" s="30">
        <v>7</v>
      </c>
      <c r="AC73" s="30">
        <v>0</v>
      </c>
      <c r="AD73" s="30">
        <v>2160</v>
      </c>
      <c r="AE73" s="30">
        <v>156</v>
      </c>
      <c r="AF73" s="30">
        <v>1192</v>
      </c>
      <c r="AG73" s="30">
        <v>63</v>
      </c>
      <c r="AH73" s="28">
        <v>0</v>
      </c>
      <c r="AI73" s="28">
        <v>0</v>
      </c>
      <c r="AJ73" s="28" t="s">
        <v>4073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613</v>
      </c>
      <c r="BH73" s="30">
        <v>228</v>
      </c>
      <c r="BI73" s="30">
        <v>597</v>
      </c>
      <c r="BJ73" s="30">
        <v>224</v>
      </c>
      <c r="BK73" s="30">
        <v>568</v>
      </c>
      <c r="BL73" s="30">
        <v>220</v>
      </c>
      <c r="BM73" s="30">
        <v>615</v>
      </c>
      <c r="BN73" s="30">
        <v>226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696</v>
      </c>
      <c r="CB73" s="30">
        <v>218</v>
      </c>
      <c r="CC73" s="30">
        <v>490</v>
      </c>
      <c r="CD73" s="30">
        <v>186</v>
      </c>
      <c r="CE73" s="30">
        <v>624</v>
      </c>
      <c r="CF73" s="30">
        <v>229</v>
      </c>
      <c r="CG73" s="30">
        <v>626</v>
      </c>
      <c r="CH73" s="30">
        <v>229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7.2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0</v>
      </c>
      <c r="K74" s="28">
        <v>0</v>
      </c>
      <c r="L74" s="30">
        <v>0</v>
      </c>
      <c r="M74" s="28" t="s">
        <v>4074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4075</v>
      </c>
      <c r="U74" s="28">
        <v>0</v>
      </c>
      <c r="V74" s="28" t="s">
        <v>4076</v>
      </c>
      <c r="W74" s="28">
        <v>0</v>
      </c>
      <c r="X74" s="31" t="b">
        <v>0</v>
      </c>
      <c r="Y74" s="28"/>
      <c r="Z74" s="28" t="s">
        <v>2061</v>
      </c>
      <c r="AA74" s="30">
        <v>2</v>
      </c>
      <c r="AB74" s="30">
        <v>7</v>
      </c>
      <c r="AC74" s="30">
        <v>0</v>
      </c>
      <c r="AD74" s="30">
        <v>865</v>
      </c>
      <c r="AE74" s="30">
        <v>28</v>
      </c>
      <c r="AF74" s="30">
        <v>516</v>
      </c>
      <c r="AG74" s="30">
        <v>17</v>
      </c>
      <c r="AH74" s="28">
        <v>0</v>
      </c>
      <c r="AI74" s="28">
        <v>0</v>
      </c>
      <c r="AJ74" s="28" t="s">
        <v>4076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618</v>
      </c>
      <c r="BH74" s="30">
        <v>79</v>
      </c>
      <c r="BI74" s="30">
        <v>602</v>
      </c>
      <c r="BJ74" s="30">
        <v>63</v>
      </c>
      <c r="BK74" s="30">
        <v>573</v>
      </c>
      <c r="BL74" s="30">
        <v>54</v>
      </c>
      <c r="BM74" s="30">
        <v>620</v>
      </c>
      <c r="BN74" s="30">
        <v>79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702</v>
      </c>
      <c r="CB74" s="30">
        <v>60</v>
      </c>
      <c r="CC74" s="30">
        <v>496</v>
      </c>
      <c r="CD74" s="30">
        <v>72</v>
      </c>
      <c r="CE74" s="30">
        <v>629</v>
      </c>
      <c r="CF74" s="30">
        <v>79</v>
      </c>
      <c r="CG74" s="30">
        <v>689</v>
      </c>
      <c r="CH74" s="30">
        <v>74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7.2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0</v>
      </c>
      <c r="K75" s="28">
        <v>0</v>
      </c>
      <c r="L75" s="30">
        <v>0</v>
      </c>
      <c r="M75" s="28" t="s">
        <v>1521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4245</v>
      </c>
      <c r="U75" s="28">
        <v>0</v>
      </c>
      <c r="V75" s="28" t="s">
        <v>4246</v>
      </c>
      <c r="W75" s="28">
        <v>0</v>
      </c>
      <c r="X75" s="31" t="b">
        <v>0</v>
      </c>
      <c r="Y75" s="28"/>
      <c r="Z75" s="28" t="s">
        <v>2061</v>
      </c>
      <c r="AA75" s="30">
        <v>2</v>
      </c>
      <c r="AB75" s="30">
        <v>7</v>
      </c>
      <c r="AC75" s="30">
        <v>0</v>
      </c>
      <c r="AD75" s="30">
        <v>252</v>
      </c>
      <c r="AE75" s="30">
        <v>19</v>
      </c>
      <c r="AF75" s="30">
        <v>121</v>
      </c>
      <c r="AG75" s="30">
        <v>16</v>
      </c>
      <c r="AH75" s="28">
        <v>0</v>
      </c>
      <c r="AI75" s="28">
        <v>0</v>
      </c>
      <c r="AJ75" s="28" t="s">
        <v>4246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608</v>
      </c>
      <c r="BH75" s="30">
        <v>77</v>
      </c>
      <c r="BI75" s="30">
        <v>591</v>
      </c>
      <c r="BJ75" s="30">
        <v>60</v>
      </c>
      <c r="BK75" s="30">
        <v>561</v>
      </c>
      <c r="BL75" s="30">
        <v>51</v>
      </c>
      <c r="BM75" s="30">
        <v>610</v>
      </c>
      <c r="BN75" s="30">
        <v>77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689</v>
      </c>
      <c r="CB75" s="30">
        <v>57</v>
      </c>
      <c r="CC75" s="30">
        <v>483</v>
      </c>
      <c r="CD75" s="30">
        <v>69</v>
      </c>
      <c r="CE75" s="30">
        <v>619</v>
      </c>
      <c r="CF75" s="30">
        <v>77</v>
      </c>
      <c r="CG75" s="30">
        <v>735</v>
      </c>
      <c r="CH75" s="30">
        <v>81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7.2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0</v>
      </c>
      <c r="K76" s="28">
        <v>0</v>
      </c>
      <c r="L76" s="30">
        <v>0</v>
      </c>
      <c r="M76" s="28" t="s">
        <v>4247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4248</v>
      </c>
      <c r="U76" s="28">
        <v>0</v>
      </c>
      <c r="V76" s="28" t="s">
        <v>4249</v>
      </c>
      <c r="W76" s="28">
        <v>0</v>
      </c>
      <c r="X76" s="31" t="b">
        <v>0</v>
      </c>
      <c r="Y76" s="28"/>
      <c r="Z76" s="28" t="s">
        <v>2061</v>
      </c>
      <c r="AA76" s="30">
        <v>2</v>
      </c>
      <c r="AB76" s="30">
        <v>7</v>
      </c>
      <c r="AC76" s="30">
        <v>0</v>
      </c>
      <c r="AD76" s="30">
        <v>522</v>
      </c>
      <c r="AE76" s="30">
        <v>83</v>
      </c>
      <c r="AF76" s="30">
        <v>220</v>
      </c>
      <c r="AG76" s="30">
        <v>33</v>
      </c>
      <c r="AH76" s="28">
        <v>0</v>
      </c>
      <c r="AI76" s="28">
        <v>0</v>
      </c>
      <c r="AJ76" s="28" t="s">
        <v>4249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606</v>
      </c>
      <c r="BH76" s="30">
        <v>222</v>
      </c>
      <c r="BI76" s="30">
        <v>589</v>
      </c>
      <c r="BJ76" s="30">
        <v>218</v>
      </c>
      <c r="BK76" s="30">
        <v>559</v>
      </c>
      <c r="BL76" s="30">
        <v>213</v>
      </c>
      <c r="BM76" s="30">
        <v>608</v>
      </c>
      <c r="BN76" s="30">
        <v>220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687</v>
      </c>
      <c r="CB76" s="30">
        <v>211</v>
      </c>
      <c r="CC76" s="30">
        <v>481</v>
      </c>
      <c r="CD76" s="30">
        <v>179</v>
      </c>
      <c r="CE76" s="30">
        <v>617</v>
      </c>
      <c r="CF76" s="30">
        <v>223</v>
      </c>
      <c r="CG76" s="30">
        <v>703</v>
      </c>
      <c r="CH76" s="30">
        <v>252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7.25" thickBot="1">
      <c r="A77" s="28"/>
      <c r="B77" s="28"/>
      <c r="C77" s="30">
        <v>534836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3</v>
      </c>
      <c r="J77" s="28">
        <v>0</v>
      </c>
      <c r="K77" s="28">
        <v>0</v>
      </c>
      <c r="L77" s="30">
        <v>0</v>
      </c>
      <c r="M77" s="28" t="s">
        <v>4324</v>
      </c>
      <c r="N77" s="28">
        <v>0</v>
      </c>
      <c r="O77" s="30">
        <v>755</v>
      </c>
      <c r="P77" s="31" t="b">
        <v>0</v>
      </c>
      <c r="Q77" s="28"/>
      <c r="R77" s="28"/>
      <c r="S77" s="30">
        <v>45</v>
      </c>
      <c r="T77" s="28" t="s">
        <v>4325</v>
      </c>
      <c r="U77" s="28">
        <v>0</v>
      </c>
      <c r="V77" s="28" t="s">
        <v>1702</v>
      </c>
      <c r="W77" s="28">
        <v>0</v>
      </c>
      <c r="X77" s="31" t="b">
        <v>0</v>
      </c>
      <c r="Y77" s="28"/>
      <c r="Z77" s="28" t="s">
        <v>2061</v>
      </c>
      <c r="AA77" s="30">
        <v>2</v>
      </c>
      <c r="AB77" s="30">
        <v>7</v>
      </c>
      <c r="AC77" s="30">
        <v>0</v>
      </c>
      <c r="AD77" s="30">
        <v>154</v>
      </c>
      <c r="AE77" s="30">
        <v>19</v>
      </c>
      <c r="AF77" s="30">
        <v>68</v>
      </c>
      <c r="AG77" s="30">
        <v>15</v>
      </c>
      <c r="AH77" s="28">
        <v>0</v>
      </c>
      <c r="AI77" s="28">
        <v>0</v>
      </c>
      <c r="AJ77" s="28" t="s">
        <v>1702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28">
        <v>0</v>
      </c>
      <c r="AY77" s="28">
        <v>0</v>
      </c>
      <c r="AZ77" s="28">
        <v>0</v>
      </c>
      <c r="BA77" s="28">
        <v>0</v>
      </c>
      <c r="BB77" s="30">
        <v>0</v>
      </c>
      <c r="BC77" s="28">
        <v>0</v>
      </c>
      <c r="BD77" s="28">
        <v>0</v>
      </c>
      <c r="BE77" s="28">
        <v>0</v>
      </c>
      <c r="BF77" s="28">
        <v>0</v>
      </c>
      <c r="BG77" s="30">
        <v>723</v>
      </c>
      <c r="BH77" s="30">
        <v>302</v>
      </c>
      <c r="BI77" s="30">
        <v>718</v>
      </c>
      <c r="BJ77" s="30">
        <v>303</v>
      </c>
      <c r="BK77" s="30">
        <v>707</v>
      </c>
      <c r="BL77" s="30">
        <v>298</v>
      </c>
      <c r="BM77" s="30">
        <v>724</v>
      </c>
      <c r="BN77" s="30">
        <v>302</v>
      </c>
      <c r="BO77" s="28"/>
      <c r="BP77" s="28"/>
      <c r="BQ77" s="28"/>
      <c r="BR77" s="28"/>
      <c r="BS77" s="28"/>
      <c r="BT77" s="28"/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451</v>
      </c>
      <c r="CB77" s="30">
        <v>258</v>
      </c>
      <c r="CC77" s="30">
        <v>669</v>
      </c>
      <c r="CD77" s="30">
        <v>271</v>
      </c>
      <c r="CE77" s="30">
        <v>727</v>
      </c>
      <c r="CF77" s="30">
        <v>305</v>
      </c>
      <c r="CG77" s="30">
        <v>754</v>
      </c>
      <c r="CH77" s="30">
        <v>321</v>
      </c>
      <c r="CI77" s="30">
        <v>0</v>
      </c>
      <c r="CJ77" s="30">
        <v>0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7.25" thickBot="1">
      <c r="A78" s="28"/>
      <c r="B78" s="28"/>
      <c r="C78" s="30">
        <v>515599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3</v>
      </c>
      <c r="J78" s="28">
        <v>0</v>
      </c>
      <c r="K78" s="28">
        <v>0</v>
      </c>
      <c r="L78" s="30">
        <v>0</v>
      </c>
      <c r="M78" s="28" t="s">
        <v>4405</v>
      </c>
      <c r="N78" s="28">
        <v>0</v>
      </c>
      <c r="O78" s="30">
        <v>761</v>
      </c>
      <c r="P78" s="31" t="b">
        <v>0</v>
      </c>
      <c r="Q78" s="28"/>
      <c r="R78" s="28"/>
      <c r="S78" s="30">
        <v>45</v>
      </c>
      <c r="T78" s="28" t="s">
        <v>4406</v>
      </c>
      <c r="U78" s="28">
        <v>0</v>
      </c>
      <c r="V78" s="28" t="s">
        <v>4407</v>
      </c>
      <c r="W78" s="28">
        <v>0</v>
      </c>
      <c r="X78" s="31" t="b">
        <v>0</v>
      </c>
      <c r="Y78" s="28"/>
      <c r="Z78" s="28" t="s">
        <v>2061</v>
      </c>
      <c r="AA78" s="30">
        <v>2</v>
      </c>
      <c r="AB78" s="30">
        <v>7</v>
      </c>
      <c r="AC78" s="30">
        <v>0</v>
      </c>
      <c r="AD78" s="30">
        <v>45</v>
      </c>
      <c r="AE78" s="30">
        <v>18</v>
      </c>
      <c r="AF78" s="30">
        <v>8</v>
      </c>
      <c r="AG78" s="30">
        <v>3</v>
      </c>
      <c r="AH78" s="28">
        <v>0</v>
      </c>
      <c r="AI78" s="28">
        <v>0</v>
      </c>
      <c r="AJ78" s="28" t="s">
        <v>4407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0</v>
      </c>
      <c r="AX78" s="28">
        <v>0</v>
      </c>
      <c r="AY78" s="28">
        <v>0</v>
      </c>
      <c r="AZ78" s="28">
        <v>0</v>
      </c>
      <c r="BA78" s="28">
        <v>0</v>
      </c>
      <c r="BB78" s="30">
        <v>0</v>
      </c>
      <c r="BC78" s="28">
        <v>0</v>
      </c>
      <c r="BD78" s="28">
        <v>0</v>
      </c>
      <c r="BE78" s="28">
        <v>0</v>
      </c>
      <c r="BF78" s="28">
        <v>0</v>
      </c>
      <c r="BG78" s="30">
        <v>712</v>
      </c>
      <c r="BH78" s="30">
        <v>293</v>
      </c>
      <c r="BI78" s="30">
        <v>708</v>
      </c>
      <c r="BJ78" s="30">
        <v>295</v>
      </c>
      <c r="BK78" s="30">
        <v>696</v>
      </c>
      <c r="BL78" s="30">
        <v>289</v>
      </c>
      <c r="BM78" s="30">
        <v>714</v>
      </c>
      <c r="BN78" s="30">
        <v>294</v>
      </c>
      <c r="BO78" s="28"/>
      <c r="BP78" s="28"/>
      <c r="BQ78" s="28"/>
      <c r="BR78" s="28"/>
      <c r="BS78" s="28"/>
      <c r="BT78" s="28"/>
      <c r="BU78" s="30">
        <v>0</v>
      </c>
      <c r="BV78" s="30">
        <v>0</v>
      </c>
      <c r="BW78" s="30">
        <v>0</v>
      </c>
      <c r="BX78" s="30">
        <v>0</v>
      </c>
      <c r="BY78" s="30">
        <v>0</v>
      </c>
      <c r="BZ78" s="30">
        <v>0</v>
      </c>
      <c r="CA78" s="30">
        <v>439</v>
      </c>
      <c r="CB78" s="30">
        <v>248</v>
      </c>
      <c r="CC78" s="30">
        <v>657</v>
      </c>
      <c r="CD78" s="30">
        <v>261</v>
      </c>
      <c r="CE78" s="30">
        <v>717</v>
      </c>
      <c r="CF78" s="30">
        <v>297</v>
      </c>
      <c r="CG78" s="30">
        <v>761</v>
      </c>
      <c r="CH78" s="30">
        <v>327</v>
      </c>
      <c r="CI78" s="30">
        <v>0</v>
      </c>
      <c r="CJ78" s="30">
        <v>0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7.25" thickBot="1">
      <c r="A79" s="30">
        <v>100</v>
      </c>
      <c r="B79" s="30">
        <v>100</v>
      </c>
      <c r="C79" s="30">
        <v>54469</v>
      </c>
      <c r="D79" s="30">
        <v>0</v>
      </c>
      <c r="E79" s="30">
        <v>0</v>
      </c>
      <c r="F79" s="30">
        <v>-2</v>
      </c>
      <c r="G79" s="30">
        <v>2</v>
      </c>
      <c r="H79" s="30">
        <v>1</v>
      </c>
      <c r="I79" s="30">
        <v>2</v>
      </c>
      <c r="J79" s="28">
        <v>1.3</v>
      </c>
      <c r="K79" s="28">
        <v>1.3</v>
      </c>
      <c r="L79" s="30">
        <v>1</v>
      </c>
      <c r="M79" s="28" t="s">
        <v>2258</v>
      </c>
      <c r="N79" s="28">
        <v>1.8</v>
      </c>
      <c r="O79" s="30">
        <v>57</v>
      </c>
      <c r="P79" s="31" t="b">
        <v>0</v>
      </c>
      <c r="Q79" s="28"/>
      <c r="R79" s="28" t="s">
        <v>4178</v>
      </c>
      <c r="S79" s="30">
        <v>43</v>
      </c>
      <c r="T79" s="28" t="s">
        <v>2259</v>
      </c>
      <c r="U79" s="28">
        <v>2.1</v>
      </c>
      <c r="V79" s="28" t="s">
        <v>1658</v>
      </c>
      <c r="W79" s="28">
        <v>0.2</v>
      </c>
      <c r="X79" s="31" t="b">
        <v>0</v>
      </c>
      <c r="Y79" s="28"/>
      <c r="Z79" s="28" t="s">
        <v>2061</v>
      </c>
      <c r="AA79" s="30">
        <v>3</v>
      </c>
      <c r="AB79" s="30">
        <v>91</v>
      </c>
      <c r="AC79" s="30">
        <v>69</v>
      </c>
      <c r="AD79" s="30">
        <v>62094</v>
      </c>
      <c r="AE79" s="30">
        <v>1137</v>
      </c>
      <c r="AF79" s="30">
        <v>63705</v>
      </c>
      <c r="AG79" s="30">
        <v>706</v>
      </c>
      <c r="AH79" s="28">
        <v>0.4</v>
      </c>
      <c r="AI79" s="28">
        <v>16</v>
      </c>
      <c r="AJ79" s="28" t="s">
        <v>1658</v>
      </c>
      <c r="AK79" s="30">
        <v>2673</v>
      </c>
      <c r="AL79" s="30">
        <v>0</v>
      </c>
      <c r="AM79" s="30">
        <v>1</v>
      </c>
      <c r="AN79" s="30">
        <v>7</v>
      </c>
      <c r="AO79" s="30">
        <v>53</v>
      </c>
      <c r="AP79" s="30">
        <v>0</v>
      </c>
      <c r="AQ79" s="30">
        <v>0</v>
      </c>
      <c r="AR79" s="30">
        <v>0</v>
      </c>
      <c r="AS79" s="30">
        <v>10</v>
      </c>
      <c r="AT79" s="30">
        <v>0</v>
      </c>
      <c r="AU79" s="30">
        <v>0</v>
      </c>
      <c r="AV79" s="30">
        <v>5</v>
      </c>
      <c r="AW79" s="30">
        <v>366</v>
      </c>
      <c r="AX79" s="28">
        <v>382.8</v>
      </c>
      <c r="AY79" s="28">
        <v>216.8</v>
      </c>
      <c r="AZ79" s="28">
        <v>84</v>
      </c>
      <c r="BA79" s="28">
        <v>68.400000000000006</v>
      </c>
      <c r="BB79" s="30">
        <v>31</v>
      </c>
      <c r="BC79" s="28">
        <v>0.5</v>
      </c>
      <c r="BD79" s="28">
        <v>1.34</v>
      </c>
      <c r="BE79" s="28">
        <v>1.84</v>
      </c>
      <c r="BF79" s="28">
        <v>50.44</v>
      </c>
      <c r="BG79" s="30">
        <v>154</v>
      </c>
      <c r="BH79" s="30">
        <v>55</v>
      </c>
      <c r="BI79" s="30">
        <v>151</v>
      </c>
      <c r="BJ79" s="30">
        <v>34</v>
      </c>
      <c r="BK79" s="30">
        <v>283</v>
      </c>
      <c r="BL79" s="30">
        <v>83</v>
      </c>
      <c r="BM79" s="30">
        <v>197</v>
      </c>
      <c r="BN79" s="30">
        <v>56</v>
      </c>
      <c r="BO79" s="28"/>
      <c r="BP79" s="28"/>
      <c r="BQ79" s="28"/>
      <c r="BR79" s="28"/>
      <c r="BS79" s="28"/>
      <c r="BT79" s="28"/>
      <c r="BU79" s="30">
        <v>0.02</v>
      </c>
      <c r="BV79" s="30">
        <v>0</v>
      </c>
      <c r="BW79" s="30">
        <v>0.05</v>
      </c>
      <c r="BX79" s="30">
        <v>7.0000000000000007E-2</v>
      </c>
      <c r="BY79" s="30">
        <v>1.7</v>
      </c>
      <c r="BZ79" s="30">
        <v>1.78</v>
      </c>
      <c r="CA79" s="30">
        <v>527</v>
      </c>
      <c r="CB79" s="30">
        <v>124</v>
      </c>
      <c r="CC79" s="30">
        <v>172</v>
      </c>
      <c r="CD79" s="30">
        <v>52</v>
      </c>
      <c r="CE79" s="30">
        <v>287</v>
      </c>
      <c r="CF79" s="30">
        <v>104</v>
      </c>
      <c r="CG79" s="30">
        <v>355</v>
      </c>
      <c r="CH79" s="30">
        <v>132</v>
      </c>
      <c r="CI79" s="30">
        <v>1.04</v>
      </c>
      <c r="CJ79" s="30">
        <v>0.24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7.25" thickBot="1">
      <c r="A80" s="30">
        <v>0</v>
      </c>
      <c r="B80" s="30">
        <v>0</v>
      </c>
      <c r="C80" s="30">
        <v>56872</v>
      </c>
      <c r="D80" s="30">
        <v>0</v>
      </c>
      <c r="E80" s="30">
        <v>0</v>
      </c>
      <c r="F80" s="30">
        <v>-2</v>
      </c>
      <c r="G80" s="30">
        <v>2</v>
      </c>
      <c r="H80" s="30">
        <v>0</v>
      </c>
      <c r="I80" s="30">
        <v>3</v>
      </c>
      <c r="J80" s="28">
        <v>0</v>
      </c>
      <c r="K80" s="28">
        <v>0</v>
      </c>
      <c r="L80" s="30">
        <v>0</v>
      </c>
      <c r="M80" s="28" t="s">
        <v>2260</v>
      </c>
      <c r="N80" s="28">
        <v>0</v>
      </c>
      <c r="O80" s="30">
        <v>58</v>
      </c>
      <c r="P80" s="31" t="b">
        <v>0</v>
      </c>
      <c r="Q80" s="28" t="s">
        <v>4250</v>
      </c>
      <c r="R80" s="28" t="s">
        <v>4135</v>
      </c>
      <c r="S80" s="30">
        <v>48</v>
      </c>
      <c r="T80" s="28" t="s">
        <v>2261</v>
      </c>
      <c r="U80" s="28">
        <v>1</v>
      </c>
      <c r="V80" s="28" t="s">
        <v>1792</v>
      </c>
      <c r="W80" s="28">
        <v>0</v>
      </c>
      <c r="X80" s="31" t="b">
        <v>0</v>
      </c>
      <c r="Y80" s="28"/>
      <c r="Z80" s="28" t="s">
        <v>2117</v>
      </c>
      <c r="AA80" s="30">
        <v>3</v>
      </c>
      <c r="AB80" s="30">
        <v>91</v>
      </c>
      <c r="AC80" s="30">
        <v>4</v>
      </c>
      <c r="AD80" s="30">
        <v>2104</v>
      </c>
      <c r="AE80" s="30">
        <v>15</v>
      </c>
      <c r="AF80" s="30">
        <v>11014</v>
      </c>
      <c r="AG80" s="30">
        <v>11</v>
      </c>
      <c r="AH80" s="28">
        <v>0</v>
      </c>
      <c r="AI80" s="28">
        <v>0.8</v>
      </c>
      <c r="AJ80" s="28" t="s">
        <v>1792</v>
      </c>
      <c r="AK80" s="30">
        <v>58</v>
      </c>
      <c r="AL80" s="30">
        <v>0</v>
      </c>
      <c r="AM80" s="30">
        <v>0</v>
      </c>
      <c r="AN80" s="30">
        <v>0</v>
      </c>
      <c r="AO80" s="30">
        <v>1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13</v>
      </c>
      <c r="AX80" s="28">
        <v>10</v>
      </c>
      <c r="AY80" s="28">
        <v>22.9</v>
      </c>
      <c r="AZ80" s="28">
        <v>7</v>
      </c>
      <c r="BA80" s="28">
        <v>3.9</v>
      </c>
      <c r="BB80" s="30">
        <v>0</v>
      </c>
      <c r="BC80" s="28">
        <v>0.04</v>
      </c>
      <c r="BD80" s="28">
        <v>0.18</v>
      </c>
      <c r="BE80" s="28">
        <v>0.22</v>
      </c>
      <c r="BF80" s="28">
        <v>0.69</v>
      </c>
      <c r="BG80" s="30">
        <v>479</v>
      </c>
      <c r="BH80" s="30">
        <v>214</v>
      </c>
      <c r="BI80" s="30">
        <v>407</v>
      </c>
      <c r="BJ80" s="30">
        <v>204</v>
      </c>
      <c r="BK80" s="30">
        <v>445</v>
      </c>
      <c r="BL80" s="30">
        <v>215</v>
      </c>
      <c r="BM80" s="30">
        <v>470</v>
      </c>
      <c r="BN80" s="30">
        <v>213</v>
      </c>
      <c r="BO80" s="28"/>
      <c r="BP80" s="28"/>
      <c r="BQ80" s="28"/>
      <c r="BR80" s="28"/>
      <c r="BS80" s="30">
        <v>2</v>
      </c>
      <c r="BT80" s="28"/>
      <c r="BU80" s="30">
        <v>0.06</v>
      </c>
      <c r="BV80" s="30">
        <v>0</v>
      </c>
      <c r="BW80" s="30">
        <v>0.28000000000000003</v>
      </c>
      <c r="BX80" s="30">
        <v>0.34</v>
      </c>
      <c r="BY80" s="30">
        <v>1.07</v>
      </c>
      <c r="BZ80" s="30">
        <v>1.55</v>
      </c>
      <c r="CA80" s="30">
        <v>261</v>
      </c>
      <c r="CB80" s="30">
        <v>155</v>
      </c>
      <c r="CC80" s="30">
        <v>699</v>
      </c>
      <c r="CD80" s="30">
        <v>291</v>
      </c>
      <c r="CE80" s="30">
        <v>509</v>
      </c>
      <c r="CF80" s="30">
        <v>231</v>
      </c>
      <c r="CG80" s="30">
        <v>620</v>
      </c>
      <c r="CH80" s="30">
        <v>251</v>
      </c>
      <c r="CI80" s="30">
        <v>0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17.25" thickBot="1">
      <c r="A81" s="30">
        <v>0</v>
      </c>
      <c r="B81" s="30">
        <v>0</v>
      </c>
      <c r="C81" s="30">
        <v>81012</v>
      </c>
      <c r="D81" s="30">
        <v>0</v>
      </c>
      <c r="E81" s="30">
        <v>0</v>
      </c>
      <c r="F81" s="30">
        <v>-1</v>
      </c>
      <c r="G81" s="30">
        <v>1</v>
      </c>
      <c r="H81" s="30">
        <v>0</v>
      </c>
      <c r="I81" s="30">
        <v>2</v>
      </c>
      <c r="J81" s="28">
        <v>0</v>
      </c>
      <c r="K81" s="28">
        <v>0</v>
      </c>
      <c r="L81" s="30">
        <v>0</v>
      </c>
      <c r="M81" s="28" t="s">
        <v>2262</v>
      </c>
      <c r="N81" s="28">
        <v>0</v>
      </c>
      <c r="O81" s="30">
        <v>59</v>
      </c>
      <c r="P81" s="31" t="b">
        <v>0</v>
      </c>
      <c r="Q81" s="28" t="s">
        <v>4223</v>
      </c>
      <c r="R81" s="28" t="s">
        <v>4251</v>
      </c>
      <c r="S81" s="30">
        <v>44</v>
      </c>
      <c r="T81" s="28" t="s">
        <v>2263</v>
      </c>
      <c r="U81" s="28">
        <v>1</v>
      </c>
      <c r="V81" s="28" t="s">
        <v>1727</v>
      </c>
      <c r="W81" s="28">
        <v>0</v>
      </c>
      <c r="X81" s="31" t="b">
        <v>0</v>
      </c>
      <c r="Y81" s="28"/>
      <c r="Z81" s="28" t="s">
        <v>2117</v>
      </c>
      <c r="AA81" s="30">
        <v>3</v>
      </c>
      <c r="AB81" s="30">
        <v>91</v>
      </c>
      <c r="AC81" s="30">
        <v>12</v>
      </c>
      <c r="AD81" s="30">
        <v>3437</v>
      </c>
      <c r="AE81" s="30">
        <v>15</v>
      </c>
      <c r="AF81" s="30">
        <v>6057</v>
      </c>
      <c r="AG81" s="30">
        <v>16</v>
      </c>
      <c r="AH81" s="28">
        <v>0</v>
      </c>
      <c r="AI81" s="28">
        <v>2.7</v>
      </c>
      <c r="AJ81" s="28" t="s">
        <v>1727</v>
      </c>
      <c r="AK81" s="30">
        <v>527</v>
      </c>
      <c r="AL81" s="30">
        <v>0</v>
      </c>
      <c r="AM81" s="30">
        <v>0</v>
      </c>
      <c r="AN81" s="30">
        <v>0</v>
      </c>
      <c r="AO81" s="30">
        <v>11</v>
      </c>
      <c r="AP81" s="30">
        <v>0</v>
      </c>
      <c r="AQ81" s="30">
        <v>0</v>
      </c>
      <c r="AR81" s="30">
        <v>0</v>
      </c>
      <c r="AS81" s="30">
        <v>1</v>
      </c>
      <c r="AT81" s="30">
        <v>0</v>
      </c>
      <c r="AU81" s="30">
        <v>0</v>
      </c>
      <c r="AV81" s="30">
        <v>0</v>
      </c>
      <c r="AW81" s="30">
        <v>63</v>
      </c>
      <c r="AX81" s="28">
        <v>66</v>
      </c>
      <c r="AY81" s="28">
        <v>26.7</v>
      </c>
      <c r="AZ81" s="28">
        <v>12</v>
      </c>
      <c r="BA81" s="28">
        <v>10.6</v>
      </c>
      <c r="BB81" s="30">
        <v>5</v>
      </c>
      <c r="BC81" s="28">
        <v>0</v>
      </c>
      <c r="BD81" s="28">
        <v>0.28999999999999998</v>
      </c>
      <c r="BE81" s="28">
        <v>0.28999999999999998</v>
      </c>
      <c r="BF81" s="28">
        <v>10.14</v>
      </c>
      <c r="BG81" s="30">
        <v>407</v>
      </c>
      <c r="BH81" s="30">
        <v>155</v>
      </c>
      <c r="BI81" s="30">
        <v>394</v>
      </c>
      <c r="BJ81" s="30">
        <v>139</v>
      </c>
      <c r="BK81" s="30">
        <v>431</v>
      </c>
      <c r="BL81" s="30">
        <v>156</v>
      </c>
      <c r="BM81" s="30">
        <v>438</v>
      </c>
      <c r="BN81" s="30">
        <v>158</v>
      </c>
      <c r="BO81" s="28"/>
      <c r="BP81" s="28"/>
      <c r="BQ81" s="28"/>
      <c r="BR81" s="28"/>
      <c r="BS81" s="28"/>
      <c r="BT81" s="28"/>
      <c r="BU81" s="30">
        <v>0</v>
      </c>
      <c r="BV81" s="30">
        <v>0</v>
      </c>
      <c r="BW81" s="30">
        <v>0.05</v>
      </c>
      <c r="BX81" s="30">
        <v>0.05</v>
      </c>
      <c r="BY81" s="30">
        <v>1.73</v>
      </c>
      <c r="BZ81" s="30">
        <v>1.88</v>
      </c>
      <c r="CA81" s="30">
        <v>471</v>
      </c>
      <c r="CB81" s="30">
        <v>94</v>
      </c>
      <c r="CC81" s="30">
        <v>559</v>
      </c>
      <c r="CD81" s="30">
        <v>222</v>
      </c>
      <c r="CE81" s="30">
        <v>485</v>
      </c>
      <c r="CF81" s="30">
        <v>175</v>
      </c>
      <c r="CG81" s="30">
        <v>603</v>
      </c>
      <c r="CH81" s="30">
        <v>220</v>
      </c>
      <c r="CI81" s="30">
        <v>0.85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17.25" thickBot="1">
      <c r="A82" s="30">
        <v>100</v>
      </c>
      <c r="B82" s="30">
        <v>100</v>
      </c>
      <c r="C82" s="30">
        <v>111317</v>
      </c>
      <c r="D82" s="30">
        <v>0</v>
      </c>
      <c r="E82" s="30">
        <v>0</v>
      </c>
      <c r="F82" s="30">
        <v>-2</v>
      </c>
      <c r="G82" s="30">
        <v>2</v>
      </c>
      <c r="H82" s="30">
        <v>0</v>
      </c>
      <c r="I82" s="30">
        <v>3</v>
      </c>
      <c r="J82" s="28">
        <v>-0.5</v>
      </c>
      <c r="K82" s="28">
        <v>-0.5</v>
      </c>
      <c r="L82" s="30">
        <v>0</v>
      </c>
      <c r="M82" s="28" t="s">
        <v>2264</v>
      </c>
      <c r="N82" s="28">
        <v>0</v>
      </c>
      <c r="O82" s="30">
        <v>60</v>
      </c>
      <c r="P82" s="31" t="b">
        <v>0</v>
      </c>
      <c r="Q82" s="28"/>
      <c r="R82" s="28" t="s">
        <v>2265</v>
      </c>
      <c r="S82" s="30">
        <v>53</v>
      </c>
      <c r="T82" s="28" t="s">
        <v>2266</v>
      </c>
      <c r="U82" s="28">
        <v>1</v>
      </c>
      <c r="V82" s="28" t="s">
        <v>1795</v>
      </c>
      <c r="W82" s="28">
        <v>0</v>
      </c>
      <c r="X82" s="31" t="b">
        <v>0</v>
      </c>
      <c r="Y82" s="28"/>
      <c r="Z82" s="28" t="s">
        <v>2061</v>
      </c>
      <c r="AA82" s="30">
        <v>3</v>
      </c>
      <c r="AB82" s="30">
        <v>91</v>
      </c>
      <c r="AC82" s="30">
        <v>2</v>
      </c>
      <c r="AD82" s="30">
        <v>1632</v>
      </c>
      <c r="AE82" s="30">
        <v>42</v>
      </c>
      <c r="AF82" s="30">
        <v>4711</v>
      </c>
      <c r="AG82" s="30">
        <v>31</v>
      </c>
      <c r="AH82" s="28">
        <v>0</v>
      </c>
      <c r="AI82" s="28">
        <v>0.4</v>
      </c>
      <c r="AJ82" s="28" t="s">
        <v>1795</v>
      </c>
      <c r="AK82" s="30">
        <v>29</v>
      </c>
      <c r="AL82" s="30">
        <v>0</v>
      </c>
      <c r="AM82" s="30">
        <v>0</v>
      </c>
      <c r="AN82" s="30">
        <v>0</v>
      </c>
      <c r="AO82" s="30">
        <v>3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0</v>
      </c>
      <c r="AW82" s="30">
        <v>5</v>
      </c>
      <c r="AX82" s="28">
        <v>5</v>
      </c>
      <c r="AY82" s="28">
        <v>0.3</v>
      </c>
      <c r="AZ82" s="28">
        <v>5</v>
      </c>
      <c r="BA82" s="28">
        <v>1</v>
      </c>
      <c r="BB82" s="30">
        <v>0</v>
      </c>
      <c r="BC82" s="28">
        <v>0.06</v>
      </c>
      <c r="BD82" s="28">
        <v>0.01</v>
      </c>
      <c r="BE82" s="28">
        <v>7.0000000000000007E-2</v>
      </c>
      <c r="BF82" s="28">
        <v>2.95</v>
      </c>
      <c r="BG82" s="30">
        <v>500</v>
      </c>
      <c r="BH82" s="30">
        <v>225</v>
      </c>
      <c r="BI82" s="30">
        <v>498</v>
      </c>
      <c r="BJ82" s="30">
        <v>244</v>
      </c>
      <c r="BK82" s="30">
        <v>450</v>
      </c>
      <c r="BL82" s="30">
        <v>218</v>
      </c>
      <c r="BM82" s="30">
        <v>502</v>
      </c>
      <c r="BN82" s="30">
        <v>227</v>
      </c>
      <c r="BO82" s="28"/>
      <c r="BP82" s="28"/>
      <c r="BQ82" s="28"/>
      <c r="BR82" s="28"/>
      <c r="BS82" s="28"/>
      <c r="BT82" s="28"/>
      <c r="BU82" s="30">
        <v>0.19</v>
      </c>
      <c r="BV82" s="30">
        <v>0</v>
      </c>
      <c r="BW82" s="30">
        <v>0.03</v>
      </c>
      <c r="BX82" s="30">
        <v>0.22</v>
      </c>
      <c r="BY82" s="30">
        <v>9.16</v>
      </c>
      <c r="BZ82" s="30">
        <v>9.31</v>
      </c>
      <c r="CA82" s="30">
        <v>140</v>
      </c>
      <c r="CB82" s="30">
        <v>74</v>
      </c>
      <c r="CC82" s="30">
        <v>740</v>
      </c>
      <c r="CD82" s="30">
        <v>319</v>
      </c>
      <c r="CE82" s="30">
        <v>521</v>
      </c>
      <c r="CF82" s="30">
        <v>240</v>
      </c>
      <c r="CG82" s="30">
        <v>653</v>
      </c>
      <c r="CH82" s="30">
        <v>261</v>
      </c>
      <c r="CI82" s="30">
        <v>0</v>
      </c>
      <c r="CJ82" s="30">
        <v>0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17.25" thickBot="1">
      <c r="A83" s="30">
        <v>0</v>
      </c>
      <c r="B83" s="30">
        <v>0</v>
      </c>
      <c r="C83" s="30">
        <v>128309</v>
      </c>
      <c r="D83" s="30">
        <v>0</v>
      </c>
      <c r="E83" s="30">
        <v>0</v>
      </c>
      <c r="F83" s="30">
        <v>-3</v>
      </c>
      <c r="G83" s="30">
        <v>3</v>
      </c>
      <c r="H83" s="30">
        <v>0</v>
      </c>
      <c r="I83" s="30">
        <v>3</v>
      </c>
      <c r="J83" s="28">
        <v>0</v>
      </c>
      <c r="K83" s="28">
        <v>0</v>
      </c>
      <c r="L83" s="30">
        <v>0</v>
      </c>
      <c r="M83" s="28" t="s">
        <v>2267</v>
      </c>
      <c r="N83" s="28">
        <v>0</v>
      </c>
      <c r="O83" s="30">
        <v>61</v>
      </c>
      <c r="P83" s="31" t="b">
        <v>0</v>
      </c>
      <c r="Q83" s="28" t="s">
        <v>2268</v>
      </c>
      <c r="R83" s="28" t="s">
        <v>2269</v>
      </c>
      <c r="S83" s="30">
        <v>52</v>
      </c>
      <c r="T83" s="28" t="s">
        <v>2270</v>
      </c>
      <c r="U83" s="28">
        <v>1</v>
      </c>
      <c r="V83" s="28" t="s">
        <v>1788</v>
      </c>
      <c r="W83" s="28">
        <v>0</v>
      </c>
      <c r="X83" s="31" t="b">
        <v>0</v>
      </c>
      <c r="Y83" s="28"/>
      <c r="Z83" s="28" t="s">
        <v>2077</v>
      </c>
      <c r="AA83" s="30">
        <v>3</v>
      </c>
      <c r="AB83" s="30">
        <v>91</v>
      </c>
      <c r="AC83" s="30">
        <v>2</v>
      </c>
      <c r="AD83" s="30">
        <v>1210</v>
      </c>
      <c r="AE83" s="30">
        <v>0</v>
      </c>
      <c r="AF83" s="30">
        <v>5462</v>
      </c>
      <c r="AG83" s="30">
        <v>2</v>
      </c>
      <c r="AH83" s="28">
        <v>0</v>
      </c>
      <c r="AI83" s="28">
        <v>0.4</v>
      </c>
      <c r="AJ83" s="28" t="s">
        <v>1788</v>
      </c>
      <c r="AK83" s="30">
        <v>11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6</v>
      </c>
      <c r="AX83" s="28">
        <v>0.2</v>
      </c>
      <c r="AY83" s="28">
        <v>0.3</v>
      </c>
      <c r="AZ83" s="28">
        <v>0</v>
      </c>
      <c r="BA83" s="28">
        <v>0.1</v>
      </c>
      <c r="BB83" s="30">
        <v>0</v>
      </c>
      <c r="BC83" s="28">
        <v>0</v>
      </c>
      <c r="BD83" s="28">
        <v>0.01</v>
      </c>
      <c r="BE83" s="28">
        <v>0.01</v>
      </c>
      <c r="BF83" s="28">
        <v>0.62</v>
      </c>
      <c r="BG83" s="30">
        <v>529</v>
      </c>
      <c r="BH83" s="30">
        <v>243</v>
      </c>
      <c r="BI83" s="30">
        <v>497</v>
      </c>
      <c r="BJ83" s="30">
        <v>243</v>
      </c>
      <c r="BK83" s="30">
        <v>746</v>
      </c>
      <c r="BL83" s="30">
        <v>322</v>
      </c>
      <c r="BM83" s="30">
        <v>531</v>
      </c>
      <c r="BN83" s="30">
        <v>245</v>
      </c>
      <c r="BO83" s="28"/>
      <c r="BP83" s="28"/>
      <c r="BQ83" s="28"/>
      <c r="BR83" s="28"/>
      <c r="BS83" s="28"/>
      <c r="BT83" s="28"/>
      <c r="BU83" s="30">
        <v>0</v>
      </c>
      <c r="BV83" s="30">
        <v>0</v>
      </c>
      <c r="BW83" s="30">
        <v>0.08</v>
      </c>
      <c r="BX83" s="30">
        <v>0.08</v>
      </c>
      <c r="BY83" s="30">
        <v>5.07</v>
      </c>
      <c r="BZ83" s="30">
        <v>0</v>
      </c>
      <c r="CA83" s="30">
        <v>159</v>
      </c>
      <c r="CB83" s="30">
        <v>89</v>
      </c>
      <c r="CC83" s="30">
        <v>734</v>
      </c>
      <c r="CD83" s="30">
        <v>315</v>
      </c>
      <c r="CE83" s="30">
        <v>518</v>
      </c>
      <c r="CF83" s="30">
        <v>237</v>
      </c>
      <c r="CG83" s="30">
        <v>609</v>
      </c>
      <c r="CH83" s="30">
        <v>245</v>
      </c>
      <c r="CI83" s="30">
        <v>0</v>
      </c>
      <c r="CJ83" s="30">
        <v>0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17.25" thickBot="1">
      <c r="A84" s="30">
        <v>75</v>
      </c>
      <c r="B84" s="28"/>
      <c r="C84" s="30">
        <v>128340</v>
      </c>
      <c r="D84" s="30">
        <v>0</v>
      </c>
      <c r="E84" s="30">
        <v>0</v>
      </c>
      <c r="F84" s="30">
        <v>-6</v>
      </c>
      <c r="G84" s="30">
        <v>6</v>
      </c>
      <c r="H84" s="30">
        <v>1</v>
      </c>
      <c r="I84" s="30">
        <v>4</v>
      </c>
      <c r="J84" s="28">
        <v>-0.1</v>
      </c>
      <c r="K84" s="28">
        <v>-0.1</v>
      </c>
      <c r="L84" s="30">
        <v>1</v>
      </c>
      <c r="M84" s="28" t="s">
        <v>2271</v>
      </c>
      <c r="N84" s="28">
        <v>0.4</v>
      </c>
      <c r="O84" s="30">
        <v>62</v>
      </c>
      <c r="P84" s="31" t="b">
        <v>0</v>
      </c>
      <c r="Q84" s="28" t="s">
        <v>4506</v>
      </c>
      <c r="R84" s="28" t="s">
        <v>4507</v>
      </c>
      <c r="S84" s="30">
        <v>49</v>
      </c>
      <c r="T84" s="28" t="s">
        <v>2272</v>
      </c>
      <c r="U84" s="28">
        <v>2.2000000000000002</v>
      </c>
      <c r="V84" s="28" t="s">
        <v>1580</v>
      </c>
      <c r="W84" s="28">
        <v>0.7</v>
      </c>
      <c r="X84" s="31" t="b">
        <v>0</v>
      </c>
      <c r="Y84" s="28"/>
      <c r="Z84" s="28" t="s">
        <v>2176</v>
      </c>
      <c r="AA84" s="30">
        <v>3</v>
      </c>
      <c r="AB84" s="30">
        <v>91</v>
      </c>
      <c r="AC84" s="30">
        <v>54</v>
      </c>
      <c r="AD84" s="30">
        <v>432667</v>
      </c>
      <c r="AE84" s="30">
        <v>329</v>
      </c>
      <c r="AF84" s="30">
        <v>427900</v>
      </c>
      <c r="AG84" s="30">
        <v>1858</v>
      </c>
      <c r="AH84" s="28">
        <v>0.1</v>
      </c>
      <c r="AI84" s="28">
        <v>11</v>
      </c>
      <c r="AJ84" s="28" t="s">
        <v>1580</v>
      </c>
      <c r="AK84" s="30">
        <v>1180</v>
      </c>
      <c r="AL84" s="30">
        <v>4</v>
      </c>
      <c r="AM84" s="30">
        <v>0</v>
      </c>
      <c r="AN84" s="30">
        <v>3</v>
      </c>
      <c r="AO84" s="30">
        <v>34</v>
      </c>
      <c r="AP84" s="30">
        <v>0</v>
      </c>
      <c r="AQ84" s="30">
        <v>0</v>
      </c>
      <c r="AR84" s="30">
        <v>0</v>
      </c>
      <c r="AS84" s="30">
        <v>1</v>
      </c>
      <c r="AT84" s="30">
        <v>0</v>
      </c>
      <c r="AU84" s="30">
        <v>0</v>
      </c>
      <c r="AV84" s="30">
        <v>3</v>
      </c>
      <c r="AW84" s="30">
        <v>156</v>
      </c>
      <c r="AX84" s="28">
        <v>208</v>
      </c>
      <c r="AY84" s="28">
        <v>87.8</v>
      </c>
      <c r="AZ84" s="28">
        <v>253</v>
      </c>
      <c r="BA84" s="28">
        <v>54.3</v>
      </c>
      <c r="BB84" s="30">
        <v>12</v>
      </c>
      <c r="BC84" s="28">
        <v>3.76</v>
      </c>
      <c r="BD84" s="28">
        <v>0.48</v>
      </c>
      <c r="BE84" s="28">
        <v>4.24</v>
      </c>
      <c r="BF84" s="28">
        <v>24.31</v>
      </c>
      <c r="BG84" s="30">
        <v>276</v>
      </c>
      <c r="BH84" s="30">
        <v>30</v>
      </c>
      <c r="BI84" s="30">
        <v>287</v>
      </c>
      <c r="BJ84" s="30">
        <v>44</v>
      </c>
      <c r="BK84" s="30">
        <v>132</v>
      </c>
      <c r="BL84" s="30">
        <v>40</v>
      </c>
      <c r="BM84" s="30">
        <v>245</v>
      </c>
      <c r="BN84" s="30">
        <v>38</v>
      </c>
      <c r="BO84" s="28"/>
      <c r="BP84" s="28"/>
      <c r="BQ84" s="28"/>
      <c r="BR84" s="28"/>
      <c r="BS84" s="28"/>
      <c r="BT84" s="28"/>
      <c r="BU84" s="30">
        <v>0.28999999999999998</v>
      </c>
      <c r="BV84" s="30">
        <v>0</v>
      </c>
      <c r="BW84" s="30">
        <v>0.04</v>
      </c>
      <c r="BX84" s="30">
        <v>0.33</v>
      </c>
      <c r="BY84" s="30">
        <v>1.85</v>
      </c>
      <c r="BZ84" s="30">
        <v>2.59</v>
      </c>
      <c r="CA84" s="30">
        <v>232</v>
      </c>
      <c r="CB84" s="30">
        <v>61</v>
      </c>
      <c r="CC84" s="30">
        <v>350</v>
      </c>
      <c r="CD84" s="30">
        <v>46</v>
      </c>
      <c r="CE84" s="30">
        <v>277</v>
      </c>
      <c r="CF84" s="30">
        <v>38</v>
      </c>
      <c r="CG84" s="30">
        <v>211</v>
      </c>
      <c r="CH84" s="30">
        <v>35</v>
      </c>
      <c r="CI84" s="30">
        <v>0.92</v>
      </c>
      <c r="CJ84" s="30">
        <v>0.23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7.25" thickBot="1">
      <c r="A85" s="30">
        <v>0</v>
      </c>
      <c r="B85" s="30">
        <v>0</v>
      </c>
      <c r="C85" s="30">
        <v>133845</v>
      </c>
      <c r="D85" s="30">
        <v>0</v>
      </c>
      <c r="E85" s="30">
        <v>0</v>
      </c>
      <c r="F85" s="30">
        <v>-3</v>
      </c>
      <c r="G85" s="30">
        <v>3</v>
      </c>
      <c r="H85" s="30">
        <v>0</v>
      </c>
      <c r="I85" s="30">
        <v>3</v>
      </c>
      <c r="J85" s="28">
        <v>0</v>
      </c>
      <c r="K85" s="28">
        <v>0</v>
      </c>
      <c r="L85" s="30">
        <v>0</v>
      </c>
      <c r="M85" s="28" t="s">
        <v>2158</v>
      </c>
      <c r="N85" s="28">
        <v>0</v>
      </c>
      <c r="O85" s="30">
        <v>63</v>
      </c>
      <c r="P85" s="31" t="b">
        <v>0</v>
      </c>
      <c r="Q85" s="28" t="s">
        <v>2273</v>
      </c>
      <c r="R85" s="28" t="s">
        <v>2274</v>
      </c>
      <c r="S85" s="30">
        <v>47</v>
      </c>
      <c r="T85" s="28" t="s">
        <v>2275</v>
      </c>
      <c r="U85" s="28">
        <v>1</v>
      </c>
      <c r="V85" s="28" t="s">
        <v>1791</v>
      </c>
      <c r="W85" s="28">
        <v>0</v>
      </c>
      <c r="X85" s="31" t="b">
        <v>0</v>
      </c>
      <c r="Y85" s="28"/>
      <c r="Z85" s="28" t="s">
        <v>2077</v>
      </c>
      <c r="AA85" s="30">
        <v>3</v>
      </c>
      <c r="AB85" s="30">
        <v>91</v>
      </c>
      <c r="AC85" s="30">
        <v>1</v>
      </c>
      <c r="AD85" s="30">
        <v>1011</v>
      </c>
      <c r="AE85" s="30">
        <v>0</v>
      </c>
      <c r="AF85" s="30">
        <v>2634</v>
      </c>
      <c r="AG85" s="30">
        <v>4</v>
      </c>
      <c r="AH85" s="28">
        <v>0</v>
      </c>
      <c r="AI85" s="28">
        <v>0.2</v>
      </c>
      <c r="AJ85" s="28" t="s">
        <v>1791</v>
      </c>
      <c r="AK85" s="30">
        <v>8</v>
      </c>
      <c r="AL85" s="30">
        <v>0</v>
      </c>
      <c r="AM85" s="30">
        <v>0</v>
      </c>
      <c r="AN85" s="30">
        <v>0</v>
      </c>
      <c r="AO85" s="30">
        <v>1</v>
      </c>
      <c r="AP85" s="30">
        <v>0</v>
      </c>
      <c r="AQ85" s="30">
        <v>0</v>
      </c>
      <c r="AR85" s="30">
        <v>0</v>
      </c>
      <c r="AS85" s="30">
        <v>0</v>
      </c>
      <c r="AT85" s="30">
        <v>0</v>
      </c>
      <c r="AU85" s="30">
        <v>0</v>
      </c>
      <c r="AV85" s="30">
        <v>0</v>
      </c>
      <c r="AW85" s="30">
        <v>3</v>
      </c>
      <c r="AX85" s="28">
        <v>1.2</v>
      </c>
      <c r="AY85" s="28">
        <v>0</v>
      </c>
      <c r="AZ85" s="28">
        <v>0</v>
      </c>
      <c r="BA85" s="28">
        <v>0.1</v>
      </c>
      <c r="BB85" s="30">
        <v>0</v>
      </c>
      <c r="BC85" s="28">
        <v>0</v>
      </c>
      <c r="BD85" s="28">
        <v>0</v>
      </c>
      <c r="BE85" s="28">
        <v>0</v>
      </c>
      <c r="BF85" s="28">
        <v>0.28000000000000003</v>
      </c>
      <c r="BG85" s="30">
        <v>517</v>
      </c>
      <c r="BH85" s="30">
        <v>236</v>
      </c>
      <c r="BI85" s="30">
        <v>729</v>
      </c>
      <c r="BJ85" s="30">
        <v>311</v>
      </c>
      <c r="BK85" s="30">
        <v>721</v>
      </c>
      <c r="BL85" s="30">
        <v>307</v>
      </c>
      <c r="BM85" s="30">
        <v>530</v>
      </c>
      <c r="BN85" s="30">
        <v>244</v>
      </c>
      <c r="BO85" s="28"/>
      <c r="BP85" s="28"/>
      <c r="BQ85" s="28"/>
      <c r="BR85" s="28"/>
      <c r="BS85" s="28"/>
      <c r="BT85" s="28"/>
      <c r="BU85" s="30">
        <v>0</v>
      </c>
      <c r="BV85" s="30">
        <v>0</v>
      </c>
      <c r="BW85" s="30">
        <v>0</v>
      </c>
      <c r="BX85" s="30">
        <v>0</v>
      </c>
      <c r="BY85" s="30">
        <v>3.15</v>
      </c>
      <c r="BZ85" s="30">
        <v>11.25</v>
      </c>
      <c r="CA85" s="30">
        <v>305</v>
      </c>
      <c r="CB85" s="30">
        <v>183</v>
      </c>
      <c r="CC85" s="30">
        <v>690</v>
      </c>
      <c r="CD85" s="30">
        <v>284</v>
      </c>
      <c r="CE85" s="30">
        <v>506</v>
      </c>
      <c r="CF85" s="30">
        <v>228</v>
      </c>
      <c r="CG85" s="30">
        <v>649</v>
      </c>
      <c r="CH85" s="30">
        <v>258</v>
      </c>
      <c r="CI85" s="30">
        <v>0</v>
      </c>
      <c r="CJ85" s="30">
        <v>0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7.25" thickBot="1">
      <c r="A86" s="30">
        <v>100</v>
      </c>
      <c r="B86" s="30">
        <v>100</v>
      </c>
      <c r="C86" s="30">
        <v>152551</v>
      </c>
      <c r="D86" s="30">
        <v>0</v>
      </c>
      <c r="E86" s="30">
        <v>0</v>
      </c>
      <c r="F86" s="30">
        <v>-3</v>
      </c>
      <c r="G86" s="30">
        <v>3</v>
      </c>
      <c r="H86" s="30">
        <v>2</v>
      </c>
      <c r="I86" s="30">
        <v>3</v>
      </c>
      <c r="J86" s="28">
        <v>4.3</v>
      </c>
      <c r="K86" s="28">
        <v>4.3</v>
      </c>
      <c r="L86" s="30">
        <v>15</v>
      </c>
      <c r="M86" s="28" t="s">
        <v>2276</v>
      </c>
      <c r="N86" s="28">
        <v>4.8</v>
      </c>
      <c r="O86" s="30">
        <v>64</v>
      </c>
      <c r="P86" s="31" t="b">
        <v>0</v>
      </c>
      <c r="Q86" s="28"/>
      <c r="R86" s="28" t="s">
        <v>4252</v>
      </c>
      <c r="S86" s="30">
        <v>47</v>
      </c>
      <c r="T86" s="28" t="s">
        <v>2277</v>
      </c>
      <c r="U86" s="28">
        <v>2.8</v>
      </c>
      <c r="V86" s="28" t="s">
        <v>2278</v>
      </c>
      <c r="W86" s="28">
        <v>0.4</v>
      </c>
      <c r="X86" s="31" t="b">
        <v>0</v>
      </c>
      <c r="Y86" s="28"/>
      <c r="Z86" s="28" t="s">
        <v>2061</v>
      </c>
      <c r="AA86" s="30">
        <v>3</v>
      </c>
      <c r="AB86" s="30">
        <v>91</v>
      </c>
      <c r="AC86" s="30">
        <v>94</v>
      </c>
      <c r="AD86" s="30">
        <v>135750</v>
      </c>
      <c r="AE86" s="30">
        <v>5532</v>
      </c>
      <c r="AF86" s="30">
        <v>158447</v>
      </c>
      <c r="AG86" s="30">
        <v>421</v>
      </c>
      <c r="AH86" s="28">
        <v>1</v>
      </c>
      <c r="AI86" s="28">
        <v>20</v>
      </c>
      <c r="AJ86" s="28" t="s">
        <v>1667</v>
      </c>
      <c r="AK86" s="30">
        <v>2892</v>
      </c>
      <c r="AL86" s="30">
        <v>5</v>
      </c>
      <c r="AM86" s="30">
        <v>0</v>
      </c>
      <c r="AN86" s="30">
        <v>7</v>
      </c>
      <c r="AO86" s="30">
        <v>60</v>
      </c>
      <c r="AP86" s="30">
        <v>1</v>
      </c>
      <c r="AQ86" s="30">
        <v>0</v>
      </c>
      <c r="AR86" s="30">
        <v>0</v>
      </c>
      <c r="AS86" s="30">
        <v>6</v>
      </c>
      <c r="AT86" s="30">
        <v>0</v>
      </c>
      <c r="AU86" s="30">
        <v>0</v>
      </c>
      <c r="AV86" s="30">
        <v>5</v>
      </c>
      <c r="AW86" s="30">
        <v>449</v>
      </c>
      <c r="AX86" s="28">
        <v>575.4</v>
      </c>
      <c r="AY86" s="28">
        <v>267.39999999999998</v>
      </c>
      <c r="AZ86" s="28">
        <v>304</v>
      </c>
      <c r="BA86" s="28">
        <v>114.6</v>
      </c>
      <c r="BB86" s="30">
        <v>33</v>
      </c>
      <c r="BC86" s="28">
        <v>2.4700000000000002</v>
      </c>
      <c r="BD86" s="28">
        <v>2.31</v>
      </c>
      <c r="BE86" s="28">
        <v>4.78</v>
      </c>
      <c r="BF86" s="28">
        <v>55.15</v>
      </c>
      <c r="BG86" s="30">
        <v>67</v>
      </c>
      <c r="BH86" s="30">
        <v>27</v>
      </c>
      <c r="BI86" s="30">
        <v>120</v>
      </c>
      <c r="BJ86" s="30">
        <v>86</v>
      </c>
      <c r="BK86" s="30">
        <v>109</v>
      </c>
      <c r="BL86" s="30">
        <v>72</v>
      </c>
      <c r="BM86" s="30">
        <v>91</v>
      </c>
      <c r="BN86" s="30">
        <v>64</v>
      </c>
      <c r="BO86" s="28"/>
      <c r="BP86" s="28"/>
      <c r="BQ86" s="28"/>
      <c r="BR86" s="28"/>
      <c r="BS86" s="28"/>
      <c r="BT86" s="28"/>
      <c r="BU86" s="30">
        <v>0.08</v>
      </c>
      <c r="BV86" s="30">
        <v>0</v>
      </c>
      <c r="BW86" s="30">
        <v>7.0000000000000007E-2</v>
      </c>
      <c r="BX86" s="30">
        <v>0.15</v>
      </c>
      <c r="BY86" s="30">
        <v>1.72</v>
      </c>
      <c r="BZ86" s="30">
        <v>1.87</v>
      </c>
      <c r="CA86" s="30">
        <v>308</v>
      </c>
      <c r="CB86" s="30">
        <v>185</v>
      </c>
      <c r="CC86" s="30">
        <v>33</v>
      </c>
      <c r="CD86" s="30">
        <v>17</v>
      </c>
      <c r="CE86" s="30">
        <v>180</v>
      </c>
      <c r="CF86" s="30">
        <v>72</v>
      </c>
      <c r="CG86" s="30">
        <v>279</v>
      </c>
      <c r="CH86" s="30">
        <v>92</v>
      </c>
      <c r="CI86" s="30">
        <v>1.03</v>
      </c>
      <c r="CJ86" s="30">
        <v>0.22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7.25" thickBot="1">
      <c r="A87" s="28"/>
      <c r="B87" s="28"/>
      <c r="C87" s="30">
        <v>154131</v>
      </c>
      <c r="D87" s="30">
        <v>0</v>
      </c>
      <c r="E87" s="30">
        <v>0</v>
      </c>
      <c r="F87" s="30">
        <v>-3</v>
      </c>
      <c r="G87" s="30">
        <v>3</v>
      </c>
      <c r="H87" s="30">
        <v>0</v>
      </c>
      <c r="I87" s="30">
        <v>2</v>
      </c>
      <c r="J87" s="28">
        <v>-0.3</v>
      </c>
      <c r="K87" s="28">
        <v>-0.3</v>
      </c>
      <c r="L87" s="30">
        <v>1</v>
      </c>
      <c r="M87" s="28" t="s">
        <v>2279</v>
      </c>
      <c r="N87" s="28">
        <v>0.2</v>
      </c>
      <c r="O87" s="30">
        <v>65</v>
      </c>
      <c r="P87" s="31" t="b">
        <v>0</v>
      </c>
      <c r="Q87" s="28"/>
      <c r="R87" s="28"/>
      <c r="S87" s="30">
        <v>42</v>
      </c>
      <c r="T87" s="28" t="s">
        <v>2280</v>
      </c>
      <c r="U87" s="28">
        <v>0.6</v>
      </c>
      <c r="V87" s="28" t="s">
        <v>1740</v>
      </c>
      <c r="W87" s="28">
        <v>0</v>
      </c>
      <c r="X87" s="31" t="b">
        <v>0</v>
      </c>
      <c r="Y87" s="28"/>
      <c r="Z87" s="28" t="s">
        <v>2061</v>
      </c>
      <c r="AA87" s="30">
        <v>3</v>
      </c>
      <c r="AB87" s="30">
        <v>91</v>
      </c>
      <c r="AC87" s="30">
        <v>6</v>
      </c>
      <c r="AD87" s="30">
        <v>2750</v>
      </c>
      <c r="AE87" s="30">
        <v>32</v>
      </c>
      <c r="AF87" s="30">
        <v>6224</v>
      </c>
      <c r="AG87" s="30">
        <v>23</v>
      </c>
      <c r="AH87" s="28">
        <v>0</v>
      </c>
      <c r="AI87" s="28">
        <v>1.4</v>
      </c>
      <c r="AJ87" s="28" t="s">
        <v>1740</v>
      </c>
      <c r="AK87" s="30">
        <v>293</v>
      </c>
      <c r="AL87" s="30">
        <v>0</v>
      </c>
      <c r="AM87" s="30">
        <v>0</v>
      </c>
      <c r="AN87" s="30">
        <v>0</v>
      </c>
      <c r="AO87" s="30">
        <v>10</v>
      </c>
      <c r="AP87" s="30">
        <v>0</v>
      </c>
      <c r="AQ87" s="30">
        <v>0</v>
      </c>
      <c r="AR87" s="30">
        <v>0</v>
      </c>
      <c r="AS87" s="30">
        <v>2</v>
      </c>
      <c r="AT87" s="30">
        <v>0</v>
      </c>
      <c r="AU87" s="30">
        <v>0</v>
      </c>
      <c r="AV87" s="30">
        <v>0</v>
      </c>
      <c r="AW87" s="30">
        <v>36</v>
      </c>
      <c r="AX87" s="28">
        <v>44.2</v>
      </c>
      <c r="AY87" s="28">
        <v>8.6</v>
      </c>
      <c r="AZ87" s="28">
        <v>8</v>
      </c>
      <c r="BA87" s="28">
        <v>6</v>
      </c>
      <c r="BB87" s="30">
        <v>3</v>
      </c>
      <c r="BC87" s="28">
        <v>0.09</v>
      </c>
      <c r="BD87" s="28">
        <v>0.03</v>
      </c>
      <c r="BE87" s="28">
        <v>0.12</v>
      </c>
      <c r="BF87" s="28">
        <v>6.14</v>
      </c>
      <c r="BG87" s="30">
        <v>435</v>
      </c>
      <c r="BH87" s="30">
        <v>158</v>
      </c>
      <c r="BI87" s="30">
        <v>446</v>
      </c>
      <c r="BJ87" s="30">
        <v>158</v>
      </c>
      <c r="BK87" s="30">
        <v>441</v>
      </c>
      <c r="BL87" s="30">
        <v>161</v>
      </c>
      <c r="BM87" s="30">
        <v>458</v>
      </c>
      <c r="BN87" s="30">
        <v>160</v>
      </c>
      <c r="BO87" s="28"/>
      <c r="BP87" s="28"/>
      <c r="BQ87" s="28"/>
      <c r="BR87" s="28"/>
      <c r="BS87" s="28"/>
      <c r="BT87" s="28"/>
      <c r="BU87" s="30">
        <v>0.03</v>
      </c>
      <c r="BV87" s="30">
        <v>0</v>
      </c>
      <c r="BW87" s="30">
        <v>0.01</v>
      </c>
      <c r="BX87" s="30">
        <v>0.04</v>
      </c>
      <c r="BY87" s="30">
        <v>1.89</v>
      </c>
      <c r="BZ87" s="30">
        <v>3.07</v>
      </c>
      <c r="CA87" s="30">
        <v>589</v>
      </c>
      <c r="CB87" s="30">
        <v>162</v>
      </c>
      <c r="CC87" s="30">
        <v>370</v>
      </c>
      <c r="CD87" s="30">
        <v>126</v>
      </c>
      <c r="CE87" s="30">
        <v>538</v>
      </c>
      <c r="CF87" s="30">
        <v>185</v>
      </c>
      <c r="CG87" s="30">
        <v>540</v>
      </c>
      <c r="CH87" s="30">
        <v>200</v>
      </c>
      <c r="CI87" s="30">
        <v>0.92</v>
      </c>
      <c r="CJ87" s="30">
        <v>0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7.25" thickBot="1">
      <c r="A88" s="30">
        <v>100</v>
      </c>
      <c r="B88" s="30">
        <v>100</v>
      </c>
      <c r="C88" s="30">
        <v>154566</v>
      </c>
      <c r="D88" s="30">
        <v>0</v>
      </c>
      <c r="E88" s="30">
        <v>0</v>
      </c>
      <c r="F88" s="30">
        <v>-4</v>
      </c>
      <c r="G88" s="30">
        <v>4</v>
      </c>
      <c r="H88" s="30">
        <v>3</v>
      </c>
      <c r="I88" s="30">
        <v>4</v>
      </c>
      <c r="J88" s="28">
        <v>5.9</v>
      </c>
      <c r="K88" s="28">
        <v>5.9</v>
      </c>
      <c r="L88" s="30">
        <v>8</v>
      </c>
      <c r="M88" s="28" t="s">
        <v>2281</v>
      </c>
      <c r="N88" s="28">
        <v>6.4</v>
      </c>
      <c r="O88" s="30">
        <v>66</v>
      </c>
      <c r="P88" s="31" t="b">
        <v>0</v>
      </c>
      <c r="Q88" s="28"/>
      <c r="R88" s="28" t="s">
        <v>2282</v>
      </c>
      <c r="S88" s="30">
        <v>56</v>
      </c>
      <c r="T88" s="28" t="s">
        <v>2283</v>
      </c>
      <c r="U88" s="28">
        <v>4.2</v>
      </c>
      <c r="V88" s="28" t="s">
        <v>1598</v>
      </c>
      <c r="W88" s="28">
        <v>4</v>
      </c>
      <c r="X88" s="31" t="b">
        <v>0</v>
      </c>
      <c r="Y88" s="28"/>
      <c r="Z88" s="28" t="s">
        <v>2061</v>
      </c>
      <c r="AA88" s="30">
        <v>3</v>
      </c>
      <c r="AB88" s="30">
        <v>91</v>
      </c>
      <c r="AC88" s="30">
        <v>123</v>
      </c>
      <c r="AD88" s="30">
        <v>1884844</v>
      </c>
      <c r="AE88" s="30">
        <v>26502</v>
      </c>
      <c r="AF88" s="30">
        <v>1576633</v>
      </c>
      <c r="AG88" s="30">
        <v>11761</v>
      </c>
      <c r="AH88" s="28">
        <v>1.1000000000000001</v>
      </c>
      <c r="AI88" s="28">
        <v>22</v>
      </c>
      <c r="AJ88" s="28" t="s">
        <v>1598</v>
      </c>
      <c r="AK88" s="30">
        <v>2506</v>
      </c>
      <c r="AL88" s="30">
        <v>6</v>
      </c>
      <c r="AM88" s="30">
        <v>10</v>
      </c>
      <c r="AN88" s="30">
        <v>8</v>
      </c>
      <c r="AO88" s="30">
        <v>45</v>
      </c>
      <c r="AP88" s="30">
        <v>0</v>
      </c>
      <c r="AQ88" s="30">
        <v>0</v>
      </c>
      <c r="AR88" s="30">
        <v>0</v>
      </c>
      <c r="AS88" s="30">
        <v>1</v>
      </c>
      <c r="AT88" s="30">
        <v>0</v>
      </c>
      <c r="AU88" s="30">
        <v>0</v>
      </c>
      <c r="AV88" s="30">
        <v>14</v>
      </c>
      <c r="AW88" s="30">
        <v>328</v>
      </c>
      <c r="AX88" s="28">
        <v>499.6</v>
      </c>
      <c r="AY88" s="28">
        <v>261</v>
      </c>
      <c r="AZ88" s="28">
        <v>985</v>
      </c>
      <c r="BA88" s="28">
        <v>173.9</v>
      </c>
      <c r="BB88" s="30">
        <v>28</v>
      </c>
      <c r="BC88" s="28">
        <v>8.57</v>
      </c>
      <c r="BD88" s="28">
        <v>2.09</v>
      </c>
      <c r="BE88" s="28">
        <v>10.66</v>
      </c>
      <c r="BF88" s="28">
        <v>46.12</v>
      </c>
      <c r="BG88" s="30">
        <v>99</v>
      </c>
      <c r="BH88" s="30">
        <v>9</v>
      </c>
      <c r="BI88" s="30">
        <v>125</v>
      </c>
      <c r="BJ88" s="30">
        <v>14</v>
      </c>
      <c r="BK88" s="30">
        <v>13</v>
      </c>
      <c r="BL88" s="30">
        <v>8</v>
      </c>
      <c r="BM88" s="30">
        <v>36</v>
      </c>
      <c r="BN88" s="30">
        <v>10</v>
      </c>
      <c r="BO88" s="28"/>
      <c r="BP88" s="28"/>
      <c r="BQ88" s="28"/>
      <c r="BR88" s="28"/>
      <c r="BS88" s="30">
        <v>1</v>
      </c>
      <c r="BT88" s="28"/>
      <c r="BU88" s="30">
        <v>0.31</v>
      </c>
      <c r="BV88" s="30">
        <v>0</v>
      </c>
      <c r="BW88" s="30">
        <v>0.08</v>
      </c>
      <c r="BX88" s="30">
        <v>0.39</v>
      </c>
      <c r="BY88" s="30">
        <v>1.66</v>
      </c>
      <c r="BZ88" s="30">
        <v>1.62</v>
      </c>
      <c r="CA88" s="30">
        <v>91</v>
      </c>
      <c r="CB88" s="30">
        <v>34</v>
      </c>
      <c r="CC88" s="30">
        <v>10</v>
      </c>
      <c r="CD88" s="30">
        <v>4</v>
      </c>
      <c r="CE88" s="30">
        <v>45</v>
      </c>
      <c r="CF88" s="30">
        <v>9</v>
      </c>
      <c r="CG88" s="30">
        <v>86</v>
      </c>
      <c r="CH88" s="30">
        <v>13</v>
      </c>
      <c r="CI88" s="30">
        <v>1.01</v>
      </c>
      <c r="CJ88" s="30">
        <v>0.28999999999999998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7.25" thickBot="1">
      <c r="A89" s="30">
        <v>100</v>
      </c>
      <c r="B89" s="30">
        <v>100</v>
      </c>
      <c r="C89" s="30">
        <v>155408</v>
      </c>
      <c r="D89" s="30">
        <v>0</v>
      </c>
      <c r="E89" s="30">
        <v>0</v>
      </c>
      <c r="F89" s="30">
        <v>-1</v>
      </c>
      <c r="G89" s="30">
        <v>1</v>
      </c>
      <c r="H89" s="30">
        <v>0</v>
      </c>
      <c r="I89" s="30">
        <v>3</v>
      </c>
      <c r="J89" s="28">
        <v>0.1</v>
      </c>
      <c r="K89" s="28">
        <v>0.1</v>
      </c>
      <c r="L89" s="30">
        <v>1</v>
      </c>
      <c r="M89" s="28" t="s">
        <v>1553</v>
      </c>
      <c r="N89" s="28">
        <v>0.6</v>
      </c>
      <c r="O89" s="30">
        <v>67</v>
      </c>
      <c r="P89" s="31" t="b">
        <v>0</v>
      </c>
      <c r="Q89" s="28"/>
      <c r="R89" s="28" t="s">
        <v>2284</v>
      </c>
      <c r="S89" s="30">
        <v>49</v>
      </c>
      <c r="T89" s="28" t="s">
        <v>2285</v>
      </c>
      <c r="U89" s="28">
        <v>1.9</v>
      </c>
      <c r="V89" s="28" t="s">
        <v>1688</v>
      </c>
      <c r="W89" s="28">
        <v>0.1</v>
      </c>
      <c r="X89" s="31" t="b">
        <v>0</v>
      </c>
      <c r="Y89" s="28"/>
      <c r="Z89" s="28" t="s">
        <v>2061</v>
      </c>
      <c r="AA89" s="30">
        <v>3</v>
      </c>
      <c r="AB89" s="30">
        <v>91</v>
      </c>
      <c r="AC89" s="30">
        <v>48</v>
      </c>
      <c r="AD89" s="30">
        <v>11388</v>
      </c>
      <c r="AE89" s="30">
        <v>38</v>
      </c>
      <c r="AF89" s="30">
        <v>14641</v>
      </c>
      <c r="AG89" s="30">
        <v>28</v>
      </c>
      <c r="AH89" s="28">
        <v>0.1</v>
      </c>
      <c r="AI89" s="28">
        <v>9.8000000000000007</v>
      </c>
      <c r="AJ89" s="28" t="s">
        <v>1688</v>
      </c>
      <c r="AK89" s="30">
        <v>1582</v>
      </c>
      <c r="AL89" s="30">
        <v>0</v>
      </c>
      <c r="AM89" s="30">
        <v>2</v>
      </c>
      <c r="AN89" s="30">
        <v>3</v>
      </c>
      <c r="AO89" s="30">
        <v>36</v>
      </c>
      <c r="AP89" s="30">
        <v>0</v>
      </c>
      <c r="AQ89" s="30">
        <v>0</v>
      </c>
      <c r="AR89" s="30">
        <v>0</v>
      </c>
      <c r="AS89" s="30">
        <v>3</v>
      </c>
      <c r="AT89" s="30">
        <v>0</v>
      </c>
      <c r="AU89" s="30">
        <v>0</v>
      </c>
      <c r="AV89" s="30">
        <v>1</v>
      </c>
      <c r="AW89" s="30">
        <v>268</v>
      </c>
      <c r="AX89" s="28">
        <v>298.39999999999998</v>
      </c>
      <c r="AY89" s="28">
        <v>345</v>
      </c>
      <c r="AZ89" s="28">
        <v>44</v>
      </c>
      <c r="BA89" s="28">
        <v>69</v>
      </c>
      <c r="BB89" s="30">
        <v>17</v>
      </c>
      <c r="BC89" s="28">
        <v>0.2</v>
      </c>
      <c r="BD89" s="28">
        <v>2.15</v>
      </c>
      <c r="BE89" s="28">
        <v>2.35</v>
      </c>
      <c r="BF89" s="28">
        <v>29.65</v>
      </c>
      <c r="BG89" s="30">
        <v>210</v>
      </c>
      <c r="BH89" s="30">
        <v>88</v>
      </c>
      <c r="BI89" s="30">
        <v>93</v>
      </c>
      <c r="BJ89" s="30">
        <v>70</v>
      </c>
      <c r="BK89" s="30">
        <v>364</v>
      </c>
      <c r="BL89" s="30">
        <v>180</v>
      </c>
      <c r="BM89" s="30">
        <v>195</v>
      </c>
      <c r="BN89" s="30">
        <v>103</v>
      </c>
      <c r="BO89" s="28"/>
      <c r="BP89" s="28"/>
      <c r="BQ89" s="28"/>
      <c r="BR89" s="28"/>
      <c r="BS89" s="28"/>
      <c r="BT89" s="28"/>
      <c r="BU89" s="30">
        <v>0.01</v>
      </c>
      <c r="BV89" s="30">
        <v>0</v>
      </c>
      <c r="BW89" s="30">
        <v>0.12</v>
      </c>
      <c r="BX89" s="30">
        <v>0.13</v>
      </c>
      <c r="BY89" s="30">
        <v>1.69</v>
      </c>
      <c r="BZ89" s="30">
        <v>2.0499999999999998</v>
      </c>
      <c r="CA89" s="30">
        <v>236</v>
      </c>
      <c r="CB89" s="30">
        <v>135</v>
      </c>
      <c r="CC89" s="30">
        <v>320</v>
      </c>
      <c r="CD89" s="30">
        <v>155</v>
      </c>
      <c r="CE89" s="30">
        <v>341</v>
      </c>
      <c r="CF89" s="30">
        <v>136</v>
      </c>
      <c r="CG89" s="30">
        <v>499</v>
      </c>
      <c r="CH89" s="30">
        <v>191</v>
      </c>
      <c r="CI89" s="30">
        <v>0.97</v>
      </c>
      <c r="CJ89" s="30">
        <v>0.17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7.25" thickBot="1">
      <c r="A90" s="30">
        <v>0</v>
      </c>
      <c r="B90" s="30">
        <v>0</v>
      </c>
      <c r="C90" s="30">
        <v>156687</v>
      </c>
      <c r="D90" s="30">
        <v>0</v>
      </c>
      <c r="E90" s="30">
        <v>0</v>
      </c>
      <c r="F90" s="30">
        <v>-1</v>
      </c>
      <c r="G90" s="30">
        <v>1</v>
      </c>
      <c r="H90" s="30">
        <v>0</v>
      </c>
      <c r="I90" s="30">
        <v>3</v>
      </c>
      <c r="J90" s="28">
        <v>0</v>
      </c>
      <c r="K90" s="28">
        <v>0</v>
      </c>
      <c r="L90" s="30">
        <v>0</v>
      </c>
      <c r="M90" s="28" t="s">
        <v>2286</v>
      </c>
      <c r="N90" s="28">
        <v>0</v>
      </c>
      <c r="O90" s="30">
        <v>68</v>
      </c>
      <c r="P90" s="31" t="b">
        <v>0</v>
      </c>
      <c r="Q90" s="28" t="s">
        <v>3822</v>
      </c>
      <c r="R90" s="28" t="s">
        <v>3823</v>
      </c>
      <c r="S90" s="30">
        <v>44</v>
      </c>
      <c r="T90" s="28" t="s">
        <v>2287</v>
      </c>
      <c r="U90" s="28">
        <v>1.3</v>
      </c>
      <c r="V90" s="28" t="s">
        <v>1738</v>
      </c>
      <c r="W90" s="28">
        <v>0.1</v>
      </c>
      <c r="X90" s="31" t="b">
        <v>0</v>
      </c>
      <c r="Y90" s="28"/>
      <c r="Z90" s="28" t="s">
        <v>2077</v>
      </c>
      <c r="AA90" s="30">
        <v>3</v>
      </c>
      <c r="AB90" s="30">
        <v>91</v>
      </c>
      <c r="AC90" s="30">
        <v>9</v>
      </c>
      <c r="AD90" s="30">
        <v>53031</v>
      </c>
      <c r="AE90" s="30">
        <v>0</v>
      </c>
      <c r="AF90" s="30">
        <v>71683</v>
      </c>
      <c r="AG90" s="30">
        <v>41</v>
      </c>
      <c r="AH90" s="28">
        <v>0</v>
      </c>
      <c r="AI90" s="28">
        <v>2</v>
      </c>
      <c r="AJ90" s="28" t="s">
        <v>1738</v>
      </c>
      <c r="AK90" s="30">
        <v>282</v>
      </c>
      <c r="AL90" s="30">
        <v>0</v>
      </c>
      <c r="AM90" s="30">
        <v>0</v>
      </c>
      <c r="AN90" s="30">
        <v>1</v>
      </c>
      <c r="AO90" s="30">
        <v>10</v>
      </c>
      <c r="AP90" s="30">
        <v>0</v>
      </c>
      <c r="AQ90" s="30">
        <v>0</v>
      </c>
      <c r="AR90" s="30">
        <v>0</v>
      </c>
      <c r="AS90" s="30">
        <v>1</v>
      </c>
      <c r="AT90" s="30">
        <v>0</v>
      </c>
      <c r="AU90" s="30">
        <v>0</v>
      </c>
      <c r="AV90" s="30">
        <v>0</v>
      </c>
      <c r="AW90" s="30">
        <v>32</v>
      </c>
      <c r="AX90" s="28">
        <v>21</v>
      </c>
      <c r="AY90" s="28">
        <v>6.4</v>
      </c>
      <c r="AZ90" s="28">
        <v>9</v>
      </c>
      <c r="BA90" s="28">
        <v>3.7</v>
      </c>
      <c r="BB90" s="30">
        <v>3</v>
      </c>
      <c r="BC90" s="28">
        <v>0.05</v>
      </c>
      <c r="BD90" s="28">
        <v>0.02</v>
      </c>
      <c r="BE90" s="28">
        <v>7.0000000000000007E-2</v>
      </c>
      <c r="BF90" s="28">
        <v>5.92</v>
      </c>
      <c r="BG90" s="30">
        <v>467</v>
      </c>
      <c r="BH90" s="30">
        <v>209</v>
      </c>
      <c r="BI90" s="30">
        <v>450</v>
      </c>
      <c r="BJ90" s="30">
        <v>219</v>
      </c>
      <c r="BK90" s="30">
        <v>438</v>
      </c>
      <c r="BL90" s="30">
        <v>213</v>
      </c>
      <c r="BM90" s="30">
        <v>472</v>
      </c>
      <c r="BN90" s="30">
        <v>214</v>
      </c>
      <c r="BO90" s="28"/>
      <c r="BP90" s="28"/>
      <c r="BQ90" s="28"/>
      <c r="BR90" s="28"/>
      <c r="BS90" s="28"/>
      <c r="BT90" s="28"/>
      <c r="BU90" s="30">
        <v>0.02</v>
      </c>
      <c r="BV90" s="30">
        <v>0</v>
      </c>
      <c r="BW90" s="30">
        <v>0.01</v>
      </c>
      <c r="BX90" s="30">
        <v>0.03</v>
      </c>
      <c r="BY90" s="30">
        <v>1.89</v>
      </c>
      <c r="BZ90" s="30">
        <v>3.19</v>
      </c>
      <c r="CA90" s="30">
        <v>481</v>
      </c>
      <c r="CB90" s="30">
        <v>270</v>
      </c>
      <c r="CC90" s="30">
        <v>565</v>
      </c>
      <c r="CD90" s="30">
        <v>207</v>
      </c>
      <c r="CE90" s="30">
        <v>432</v>
      </c>
      <c r="CF90" s="30">
        <v>189</v>
      </c>
      <c r="CG90" s="30">
        <v>415</v>
      </c>
      <c r="CH90" s="30">
        <v>147</v>
      </c>
      <c r="CI90" s="30">
        <v>0.96</v>
      </c>
      <c r="CJ90" s="30">
        <v>0.32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7.25" thickBot="1">
      <c r="A91" s="28"/>
      <c r="B91" s="28"/>
      <c r="C91" s="30">
        <v>158499</v>
      </c>
      <c r="D91" s="30">
        <v>0</v>
      </c>
      <c r="E91" s="30">
        <v>0</v>
      </c>
      <c r="F91" s="30">
        <v>-2</v>
      </c>
      <c r="G91" s="30">
        <v>2</v>
      </c>
      <c r="H91" s="30">
        <v>0</v>
      </c>
      <c r="I91" s="30">
        <v>3</v>
      </c>
      <c r="J91" s="28">
        <v>1.7</v>
      </c>
      <c r="K91" s="28">
        <v>1.7</v>
      </c>
      <c r="L91" s="30">
        <v>2</v>
      </c>
      <c r="M91" s="28" t="s">
        <v>2262</v>
      </c>
      <c r="N91" s="28">
        <v>2.2000000000000002</v>
      </c>
      <c r="O91" s="30">
        <v>69</v>
      </c>
      <c r="P91" s="31" t="b">
        <v>0</v>
      </c>
      <c r="Q91" s="28"/>
      <c r="R91" s="28"/>
      <c r="S91" s="30">
        <v>53</v>
      </c>
      <c r="T91" s="28" t="s">
        <v>2288</v>
      </c>
      <c r="U91" s="28">
        <v>1.9</v>
      </c>
      <c r="V91" s="28" t="s">
        <v>1649</v>
      </c>
      <c r="W91" s="28">
        <v>0.1</v>
      </c>
      <c r="X91" s="31" t="b">
        <v>0</v>
      </c>
      <c r="Y91" s="28"/>
      <c r="Z91" s="28" t="s">
        <v>2061</v>
      </c>
      <c r="AA91" s="30">
        <v>3</v>
      </c>
      <c r="AB91" s="30">
        <v>91</v>
      </c>
      <c r="AC91" s="30">
        <v>54</v>
      </c>
      <c r="AD91" s="30">
        <v>7700</v>
      </c>
      <c r="AE91" s="30">
        <v>125</v>
      </c>
      <c r="AF91" s="30">
        <v>11904</v>
      </c>
      <c r="AG91" s="30">
        <v>232</v>
      </c>
      <c r="AH91" s="28">
        <v>0.4</v>
      </c>
      <c r="AI91" s="28">
        <v>10.199999999999999</v>
      </c>
      <c r="AJ91" s="28" t="s">
        <v>1649</v>
      </c>
      <c r="AK91" s="30">
        <v>1554</v>
      </c>
      <c r="AL91" s="30">
        <v>1</v>
      </c>
      <c r="AM91" s="30">
        <v>1</v>
      </c>
      <c r="AN91" s="30">
        <v>3</v>
      </c>
      <c r="AO91" s="30">
        <v>29</v>
      </c>
      <c r="AP91" s="30">
        <v>0</v>
      </c>
      <c r="AQ91" s="30">
        <v>0</v>
      </c>
      <c r="AR91" s="30">
        <v>0</v>
      </c>
      <c r="AS91" s="30">
        <v>2</v>
      </c>
      <c r="AT91" s="30">
        <v>0</v>
      </c>
      <c r="AU91" s="30">
        <v>0</v>
      </c>
      <c r="AV91" s="30">
        <v>2</v>
      </c>
      <c r="AW91" s="30">
        <v>189</v>
      </c>
      <c r="AX91" s="28">
        <v>235.2</v>
      </c>
      <c r="AY91" s="28">
        <v>343.8</v>
      </c>
      <c r="AZ91" s="28">
        <v>354</v>
      </c>
      <c r="BA91" s="28">
        <v>93.4</v>
      </c>
      <c r="BB91" s="30">
        <v>18</v>
      </c>
      <c r="BC91" s="28">
        <v>2.16</v>
      </c>
      <c r="BD91" s="28">
        <v>1.8</v>
      </c>
      <c r="BE91" s="28">
        <v>3.96</v>
      </c>
      <c r="BF91" s="28">
        <v>26.19</v>
      </c>
      <c r="BG91" s="30">
        <v>254</v>
      </c>
      <c r="BH91" s="30">
        <v>110</v>
      </c>
      <c r="BI91" s="30">
        <v>94</v>
      </c>
      <c r="BJ91" s="30">
        <v>71</v>
      </c>
      <c r="BK91" s="30">
        <v>89</v>
      </c>
      <c r="BL91" s="30">
        <v>57</v>
      </c>
      <c r="BM91" s="30">
        <v>129</v>
      </c>
      <c r="BN91" s="30">
        <v>80</v>
      </c>
      <c r="BO91" s="28"/>
      <c r="BP91" s="28"/>
      <c r="BQ91" s="28"/>
      <c r="BR91" s="28"/>
      <c r="BS91" s="28"/>
      <c r="BT91" s="28"/>
      <c r="BU91" s="30">
        <v>0.13</v>
      </c>
      <c r="BV91" s="30">
        <v>0</v>
      </c>
      <c r="BW91" s="30">
        <v>0.1</v>
      </c>
      <c r="BX91" s="30">
        <v>0.23</v>
      </c>
      <c r="BY91" s="30">
        <v>1.52</v>
      </c>
      <c r="BZ91" s="30">
        <v>1.68</v>
      </c>
      <c r="CA91" s="30">
        <v>145</v>
      </c>
      <c r="CB91" s="30">
        <v>78</v>
      </c>
      <c r="CC91" s="30">
        <v>152</v>
      </c>
      <c r="CD91" s="30">
        <v>71</v>
      </c>
      <c r="CE91" s="30">
        <v>346</v>
      </c>
      <c r="CF91" s="30">
        <v>140</v>
      </c>
      <c r="CG91" s="30">
        <v>503</v>
      </c>
      <c r="CH91" s="30">
        <v>193</v>
      </c>
      <c r="CI91" s="30">
        <v>1.04</v>
      </c>
      <c r="CJ91" s="30">
        <v>0.17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7.25" thickBot="1">
      <c r="A92" s="30">
        <v>100</v>
      </c>
      <c r="B92" s="30">
        <v>100</v>
      </c>
      <c r="C92" s="30">
        <v>168991</v>
      </c>
      <c r="D92" s="30">
        <v>0</v>
      </c>
      <c r="E92" s="30">
        <v>0</v>
      </c>
      <c r="F92" s="30">
        <v>-3</v>
      </c>
      <c r="G92" s="30">
        <v>3</v>
      </c>
      <c r="H92" s="30">
        <v>1</v>
      </c>
      <c r="I92" s="30">
        <v>3</v>
      </c>
      <c r="J92" s="28">
        <v>4.0999999999999996</v>
      </c>
      <c r="K92" s="28">
        <v>4.0999999999999996</v>
      </c>
      <c r="L92" s="30">
        <v>5</v>
      </c>
      <c r="M92" s="28" t="s">
        <v>2289</v>
      </c>
      <c r="N92" s="28">
        <v>4.5999999999999996</v>
      </c>
      <c r="O92" s="30">
        <v>70</v>
      </c>
      <c r="P92" s="31" t="b">
        <v>0</v>
      </c>
      <c r="Q92" s="28"/>
      <c r="R92" s="28" t="s">
        <v>4077</v>
      </c>
      <c r="S92" s="30">
        <v>52</v>
      </c>
      <c r="T92" s="28" t="s">
        <v>2290</v>
      </c>
      <c r="U92" s="28">
        <v>3.7</v>
      </c>
      <c r="V92" s="28" t="s">
        <v>1612</v>
      </c>
      <c r="W92" s="28">
        <v>1.2</v>
      </c>
      <c r="X92" s="31" t="b">
        <v>0</v>
      </c>
      <c r="Y92" s="28"/>
      <c r="Z92" s="28" t="s">
        <v>2061</v>
      </c>
      <c r="AA92" s="30">
        <v>3</v>
      </c>
      <c r="AB92" s="30">
        <v>91</v>
      </c>
      <c r="AC92" s="30">
        <v>121</v>
      </c>
      <c r="AD92" s="30">
        <v>534203</v>
      </c>
      <c r="AE92" s="30">
        <v>7108</v>
      </c>
      <c r="AF92" s="30">
        <v>423508</v>
      </c>
      <c r="AG92" s="30">
        <v>6549</v>
      </c>
      <c r="AH92" s="28">
        <v>0.9</v>
      </c>
      <c r="AI92" s="28">
        <v>23.3</v>
      </c>
      <c r="AJ92" s="28" t="s">
        <v>1612</v>
      </c>
      <c r="AK92" s="30">
        <v>2535</v>
      </c>
      <c r="AL92" s="30">
        <v>7</v>
      </c>
      <c r="AM92" s="30">
        <v>2</v>
      </c>
      <c r="AN92" s="30">
        <v>9</v>
      </c>
      <c r="AO92" s="30">
        <v>49</v>
      </c>
      <c r="AP92" s="30">
        <v>0</v>
      </c>
      <c r="AQ92" s="30">
        <v>0</v>
      </c>
      <c r="AR92" s="30">
        <v>0</v>
      </c>
      <c r="AS92" s="30">
        <v>5</v>
      </c>
      <c r="AT92" s="30">
        <v>0</v>
      </c>
      <c r="AU92" s="30">
        <v>0</v>
      </c>
      <c r="AV92" s="30">
        <v>14</v>
      </c>
      <c r="AW92" s="30">
        <v>450</v>
      </c>
      <c r="AX92" s="28">
        <v>612.4</v>
      </c>
      <c r="AY92" s="28">
        <v>363.8</v>
      </c>
      <c r="AZ92" s="28">
        <v>428</v>
      </c>
      <c r="BA92" s="28">
        <v>140.4</v>
      </c>
      <c r="BB92" s="30">
        <v>31</v>
      </c>
      <c r="BC92" s="28">
        <v>4.53</v>
      </c>
      <c r="BD92" s="28">
        <v>2.14</v>
      </c>
      <c r="BE92" s="28">
        <v>6.67</v>
      </c>
      <c r="BF92" s="28">
        <v>45.8</v>
      </c>
      <c r="BG92" s="30">
        <v>51</v>
      </c>
      <c r="BH92" s="30">
        <v>21</v>
      </c>
      <c r="BI92" s="30">
        <v>82</v>
      </c>
      <c r="BJ92" s="30">
        <v>64</v>
      </c>
      <c r="BK92" s="30">
        <v>69</v>
      </c>
      <c r="BL92" s="30">
        <v>44</v>
      </c>
      <c r="BM92" s="30">
        <v>63</v>
      </c>
      <c r="BN92" s="30">
        <v>44</v>
      </c>
      <c r="BO92" s="30">
        <v>5</v>
      </c>
      <c r="BP92" s="28"/>
      <c r="BQ92" s="30">
        <v>1</v>
      </c>
      <c r="BR92" s="28"/>
      <c r="BS92" s="28"/>
      <c r="BT92" s="28"/>
      <c r="BU92" s="30">
        <v>0.16</v>
      </c>
      <c r="BV92" s="30">
        <v>0</v>
      </c>
      <c r="BW92" s="30">
        <v>0.08</v>
      </c>
      <c r="BX92" s="30">
        <v>0.24</v>
      </c>
      <c r="BY92" s="30">
        <v>1.63</v>
      </c>
      <c r="BZ92" s="30">
        <v>1.74</v>
      </c>
      <c r="CA92" s="30">
        <v>160</v>
      </c>
      <c r="CB92" s="30">
        <v>90</v>
      </c>
      <c r="CC92" s="30">
        <v>41</v>
      </c>
      <c r="CD92" s="30">
        <v>19</v>
      </c>
      <c r="CE92" s="30">
        <v>76</v>
      </c>
      <c r="CF92" s="30">
        <v>33</v>
      </c>
      <c r="CG92" s="30">
        <v>169</v>
      </c>
      <c r="CH92" s="30">
        <v>55</v>
      </c>
      <c r="CI92" s="30">
        <v>1.1000000000000001</v>
      </c>
      <c r="CJ92" s="30">
        <v>0.32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7.25" thickBot="1">
      <c r="A93" s="30">
        <v>100</v>
      </c>
      <c r="B93" s="30">
        <v>100</v>
      </c>
      <c r="C93" s="30">
        <v>223911</v>
      </c>
      <c r="D93" s="30">
        <v>0</v>
      </c>
      <c r="E93" s="30">
        <v>0</v>
      </c>
      <c r="F93" s="30">
        <v>-2</v>
      </c>
      <c r="G93" s="30">
        <v>2</v>
      </c>
      <c r="H93" s="30">
        <v>0</v>
      </c>
      <c r="I93" s="30">
        <v>2</v>
      </c>
      <c r="J93" s="28">
        <v>2.5</v>
      </c>
      <c r="K93" s="28">
        <v>2.5</v>
      </c>
      <c r="L93" s="30">
        <v>0</v>
      </c>
      <c r="M93" s="28" t="s">
        <v>2291</v>
      </c>
      <c r="N93" s="28">
        <v>3</v>
      </c>
      <c r="O93" s="30">
        <v>71</v>
      </c>
      <c r="P93" s="31" t="b">
        <v>0</v>
      </c>
      <c r="Q93" s="28"/>
      <c r="R93" s="28" t="s">
        <v>2292</v>
      </c>
      <c r="S93" s="30">
        <v>43</v>
      </c>
      <c r="T93" s="28" t="s">
        <v>2293</v>
      </c>
      <c r="U93" s="28">
        <v>1.7</v>
      </c>
      <c r="V93" s="28" t="s">
        <v>1703</v>
      </c>
      <c r="W93" s="28">
        <v>0.1</v>
      </c>
      <c r="X93" s="31" t="b">
        <v>0</v>
      </c>
      <c r="Y93" s="28"/>
      <c r="Z93" s="28" t="s">
        <v>2061</v>
      </c>
      <c r="AA93" s="30">
        <v>3</v>
      </c>
      <c r="AB93" s="30">
        <v>91</v>
      </c>
      <c r="AC93" s="30">
        <v>42</v>
      </c>
      <c r="AD93" s="30">
        <v>31568</v>
      </c>
      <c r="AE93" s="30">
        <v>185</v>
      </c>
      <c r="AF93" s="30">
        <v>35033</v>
      </c>
      <c r="AG93" s="30">
        <v>620</v>
      </c>
      <c r="AH93" s="28">
        <v>0.7</v>
      </c>
      <c r="AI93" s="28">
        <v>9.8000000000000007</v>
      </c>
      <c r="AJ93" s="28" t="s">
        <v>1703</v>
      </c>
      <c r="AK93" s="30">
        <v>2107</v>
      </c>
      <c r="AL93" s="30">
        <v>0</v>
      </c>
      <c r="AM93" s="30">
        <v>0</v>
      </c>
      <c r="AN93" s="30">
        <v>5</v>
      </c>
      <c r="AO93" s="30">
        <v>50</v>
      </c>
      <c r="AP93" s="30">
        <v>2</v>
      </c>
      <c r="AQ93" s="30">
        <v>0</v>
      </c>
      <c r="AR93" s="30">
        <v>0</v>
      </c>
      <c r="AS93" s="30">
        <v>7</v>
      </c>
      <c r="AT93" s="30">
        <v>0</v>
      </c>
      <c r="AU93" s="30">
        <v>0</v>
      </c>
      <c r="AV93" s="30">
        <v>6</v>
      </c>
      <c r="AW93" s="30">
        <v>356</v>
      </c>
      <c r="AX93" s="28">
        <v>536.4</v>
      </c>
      <c r="AY93" s="28">
        <v>54.1</v>
      </c>
      <c r="AZ93" s="28">
        <v>134</v>
      </c>
      <c r="BA93" s="28">
        <v>72.400000000000006</v>
      </c>
      <c r="BB93" s="30">
        <v>23</v>
      </c>
      <c r="BC93" s="28">
        <v>0.96</v>
      </c>
      <c r="BD93" s="28">
        <v>0.55000000000000004</v>
      </c>
      <c r="BE93" s="28">
        <v>1.51</v>
      </c>
      <c r="BF93" s="28">
        <v>40.92</v>
      </c>
      <c r="BG93" s="30">
        <v>80</v>
      </c>
      <c r="BH93" s="30">
        <v>25</v>
      </c>
      <c r="BI93" s="30">
        <v>349</v>
      </c>
      <c r="BJ93" s="30">
        <v>116</v>
      </c>
      <c r="BK93" s="30">
        <v>222</v>
      </c>
      <c r="BL93" s="30">
        <v>48</v>
      </c>
      <c r="BM93" s="30">
        <v>181</v>
      </c>
      <c r="BN93" s="30">
        <v>50</v>
      </c>
      <c r="BO93" s="28"/>
      <c r="BP93" s="28"/>
      <c r="BQ93" s="28"/>
      <c r="BR93" s="28"/>
      <c r="BS93" s="28"/>
      <c r="BT93" s="28"/>
      <c r="BU93" s="30">
        <v>0.04</v>
      </c>
      <c r="BV93" s="30">
        <v>0</v>
      </c>
      <c r="BW93" s="30">
        <v>0.02</v>
      </c>
      <c r="BX93" s="30">
        <v>0.06</v>
      </c>
      <c r="BY93" s="30">
        <v>1.75</v>
      </c>
      <c r="BZ93" s="30">
        <v>2.14</v>
      </c>
      <c r="CA93" s="30">
        <v>561</v>
      </c>
      <c r="CB93" s="30">
        <v>146</v>
      </c>
      <c r="CC93" s="30">
        <v>91</v>
      </c>
      <c r="CD93" s="30">
        <v>20</v>
      </c>
      <c r="CE93" s="30">
        <v>372</v>
      </c>
      <c r="CF93" s="30">
        <v>135</v>
      </c>
      <c r="CG93" s="30">
        <v>429</v>
      </c>
      <c r="CH93" s="30">
        <v>161</v>
      </c>
      <c r="CI93" s="30">
        <v>0.98</v>
      </c>
      <c r="CJ93" s="30">
        <v>0.21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7.25" thickBot="1">
      <c r="A94" s="28"/>
      <c r="B94" s="28"/>
      <c r="C94" s="30">
        <v>229600</v>
      </c>
      <c r="D94" s="30">
        <v>0</v>
      </c>
      <c r="E94" s="30">
        <v>0</v>
      </c>
      <c r="F94" s="30">
        <v>-3</v>
      </c>
      <c r="G94" s="30">
        <v>3</v>
      </c>
      <c r="H94" s="30">
        <v>0</v>
      </c>
      <c r="I94" s="30">
        <v>1</v>
      </c>
      <c r="J94" s="28">
        <v>-0.5</v>
      </c>
      <c r="K94" s="28">
        <v>-0.5</v>
      </c>
      <c r="L94" s="30">
        <v>0</v>
      </c>
      <c r="M94" s="28" t="s">
        <v>2294</v>
      </c>
      <c r="N94" s="28">
        <v>0</v>
      </c>
      <c r="O94" s="30">
        <v>72</v>
      </c>
      <c r="P94" s="31" t="b">
        <v>0</v>
      </c>
      <c r="Q94" s="28"/>
      <c r="R94" s="28"/>
      <c r="S94" s="30">
        <v>42</v>
      </c>
      <c r="T94" s="28" t="s">
        <v>2295</v>
      </c>
      <c r="U94" s="28">
        <v>2.2999999999999998</v>
      </c>
      <c r="V94" s="28" t="s">
        <v>1638</v>
      </c>
      <c r="W94" s="28">
        <v>0.4</v>
      </c>
      <c r="X94" s="31" t="b">
        <v>0</v>
      </c>
      <c r="Y94" s="28"/>
      <c r="Z94" s="28" t="s">
        <v>2061</v>
      </c>
      <c r="AA94" s="30">
        <v>3</v>
      </c>
      <c r="AB94" s="30">
        <v>91</v>
      </c>
      <c r="AC94" s="30">
        <v>25</v>
      </c>
      <c r="AD94" s="30">
        <v>66674</v>
      </c>
      <c r="AE94" s="30">
        <v>258</v>
      </c>
      <c r="AF94" s="30">
        <v>83913</v>
      </c>
      <c r="AG94" s="30">
        <v>276</v>
      </c>
      <c r="AH94" s="28">
        <v>0</v>
      </c>
      <c r="AI94" s="28">
        <v>6</v>
      </c>
      <c r="AJ94" s="28" t="s">
        <v>1638</v>
      </c>
      <c r="AK94" s="30">
        <v>945</v>
      </c>
      <c r="AL94" s="30">
        <v>0</v>
      </c>
      <c r="AM94" s="30">
        <v>0</v>
      </c>
      <c r="AN94" s="30">
        <v>2</v>
      </c>
      <c r="AO94" s="30">
        <v>31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31</v>
      </c>
      <c r="AV94" s="30">
        <v>1</v>
      </c>
      <c r="AW94" s="30">
        <v>173</v>
      </c>
      <c r="AX94" s="28">
        <v>253</v>
      </c>
      <c r="AY94" s="28">
        <v>0</v>
      </c>
      <c r="AZ94" s="28">
        <v>0</v>
      </c>
      <c r="BA94" s="28">
        <v>25.4</v>
      </c>
      <c r="BB94" s="30">
        <v>10</v>
      </c>
      <c r="BC94" s="28">
        <v>0</v>
      </c>
      <c r="BD94" s="28">
        <v>0</v>
      </c>
      <c r="BE94" s="28">
        <v>0</v>
      </c>
      <c r="BF94" s="28">
        <v>18.68</v>
      </c>
      <c r="BG94" s="30">
        <v>243</v>
      </c>
      <c r="BH94" s="30">
        <v>22</v>
      </c>
      <c r="BI94" s="30">
        <v>616</v>
      </c>
      <c r="BJ94" s="30">
        <v>65</v>
      </c>
      <c r="BK94" s="30">
        <v>590</v>
      </c>
      <c r="BL94" s="30">
        <v>56</v>
      </c>
      <c r="BM94" s="30">
        <v>365</v>
      </c>
      <c r="BN94" s="30">
        <v>23</v>
      </c>
      <c r="BO94" s="28"/>
      <c r="BP94" s="28"/>
      <c r="BQ94" s="28"/>
      <c r="BR94" s="28"/>
      <c r="BS94" s="28"/>
      <c r="BT94" s="28"/>
      <c r="BU94" s="30">
        <v>0</v>
      </c>
      <c r="BV94" s="30">
        <v>2.95</v>
      </c>
      <c r="BW94" s="30">
        <v>0</v>
      </c>
      <c r="BX94" s="30">
        <v>0</v>
      </c>
      <c r="BY94" s="30">
        <v>1.78</v>
      </c>
      <c r="BZ94" s="30">
        <v>2.95</v>
      </c>
      <c r="CA94" s="30">
        <v>603</v>
      </c>
      <c r="CB94" s="30">
        <v>30</v>
      </c>
      <c r="CC94" s="30">
        <v>520</v>
      </c>
      <c r="CD94" s="30">
        <v>74</v>
      </c>
      <c r="CE94" s="30">
        <v>256</v>
      </c>
      <c r="CF94" s="30">
        <v>30</v>
      </c>
      <c r="CG94" s="30">
        <v>296</v>
      </c>
      <c r="CH94" s="30">
        <v>43</v>
      </c>
      <c r="CI94" s="30">
        <v>0.95</v>
      </c>
      <c r="CJ94" s="30">
        <v>0.19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7.25" thickBot="1">
      <c r="A95" s="30">
        <v>100</v>
      </c>
      <c r="B95" s="30">
        <v>100</v>
      </c>
      <c r="C95" s="30">
        <v>235530</v>
      </c>
      <c r="D95" s="30">
        <v>0</v>
      </c>
      <c r="E95" s="30">
        <v>0</v>
      </c>
      <c r="F95" s="30">
        <v>-2</v>
      </c>
      <c r="G95" s="30">
        <v>2</v>
      </c>
      <c r="H95" s="30">
        <v>1</v>
      </c>
      <c r="I95" s="30">
        <v>2</v>
      </c>
      <c r="J95" s="28">
        <v>2.9</v>
      </c>
      <c r="K95" s="28">
        <v>2.9</v>
      </c>
      <c r="L95" s="30">
        <v>2</v>
      </c>
      <c r="M95" s="28" t="s">
        <v>2296</v>
      </c>
      <c r="N95" s="28">
        <v>3.4</v>
      </c>
      <c r="O95" s="30">
        <v>73</v>
      </c>
      <c r="P95" s="31" t="b">
        <v>0</v>
      </c>
      <c r="Q95" s="28"/>
      <c r="R95" s="28" t="s">
        <v>3824</v>
      </c>
      <c r="S95" s="30">
        <v>43</v>
      </c>
      <c r="T95" s="28" t="s">
        <v>2297</v>
      </c>
      <c r="U95" s="28">
        <v>2.8</v>
      </c>
      <c r="V95" s="28" t="s">
        <v>1636</v>
      </c>
      <c r="W95" s="28">
        <v>0.5</v>
      </c>
      <c r="X95" s="31" t="b">
        <v>0</v>
      </c>
      <c r="Y95" s="28"/>
      <c r="Z95" s="28" t="s">
        <v>2061</v>
      </c>
      <c r="AA95" s="30">
        <v>3</v>
      </c>
      <c r="AB95" s="30">
        <v>91</v>
      </c>
      <c r="AC95" s="30">
        <v>54</v>
      </c>
      <c r="AD95" s="30">
        <v>128310</v>
      </c>
      <c r="AE95" s="30">
        <v>1531</v>
      </c>
      <c r="AF95" s="30">
        <v>178805</v>
      </c>
      <c r="AG95" s="30">
        <v>854</v>
      </c>
      <c r="AH95" s="28">
        <v>0.8</v>
      </c>
      <c r="AI95" s="28">
        <v>12.6</v>
      </c>
      <c r="AJ95" s="28" t="s">
        <v>1636</v>
      </c>
      <c r="AK95" s="30">
        <v>1680</v>
      </c>
      <c r="AL95" s="30">
        <v>0</v>
      </c>
      <c r="AM95" s="30">
        <v>2</v>
      </c>
      <c r="AN95" s="30">
        <v>5</v>
      </c>
      <c r="AO95" s="30">
        <v>31</v>
      </c>
      <c r="AP95" s="30">
        <v>0</v>
      </c>
      <c r="AQ95" s="30">
        <v>0</v>
      </c>
      <c r="AR95" s="30">
        <v>0</v>
      </c>
      <c r="AS95" s="30">
        <v>3</v>
      </c>
      <c r="AT95" s="30">
        <v>0</v>
      </c>
      <c r="AU95" s="30">
        <v>0</v>
      </c>
      <c r="AV95" s="30">
        <v>5</v>
      </c>
      <c r="AW95" s="30">
        <v>309</v>
      </c>
      <c r="AX95" s="28">
        <v>333.4</v>
      </c>
      <c r="AY95" s="28">
        <v>85.4</v>
      </c>
      <c r="AZ95" s="28">
        <v>22</v>
      </c>
      <c r="BA95" s="28">
        <v>44.4</v>
      </c>
      <c r="BB95" s="30">
        <v>19</v>
      </c>
      <c r="BC95" s="28">
        <v>0.17</v>
      </c>
      <c r="BD95" s="28">
        <v>0.63</v>
      </c>
      <c r="BE95" s="28">
        <v>0.8</v>
      </c>
      <c r="BF95" s="28">
        <v>30.5</v>
      </c>
      <c r="BG95" s="30">
        <v>189</v>
      </c>
      <c r="BH95" s="30">
        <v>75</v>
      </c>
      <c r="BI95" s="30">
        <v>291</v>
      </c>
      <c r="BJ95" s="30">
        <v>91</v>
      </c>
      <c r="BK95" s="30">
        <v>409</v>
      </c>
      <c r="BL95" s="30">
        <v>149</v>
      </c>
      <c r="BM95" s="30">
        <v>283</v>
      </c>
      <c r="BN95" s="30">
        <v>96</v>
      </c>
      <c r="BO95" s="28"/>
      <c r="BP95" s="28"/>
      <c r="BQ95" s="28"/>
      <c r="BR95" s="28"/>
      <c r="BS95" s="28"/>
      <c r="BT95" s="28"/>
      <c r="BU95" s="30">
        <v>0.01</v>
      </c>
      <c r="BV95" s="30">
        <v>0</v>
      </c>
      <c r="BW95" s="30">
        <v>0.03</v>
      </c>
      <c r="BX95" s="30">
        <v>0.04</v>
      </c>
      <c r="BY95" s="30">
        <v>1.63</v>
      </c>
      <c r="BZ95" s="30">
        <v>1.66</v>
      </c>
      <c r="CA95" s="30">
        <v>564</v>
      </c>
      <c r="CB95" s="30">
        <v>149</v>
      </c>
      <c r="CC95" s="30">
        <v>72</v>
      </c>
      <c r="CD95" s="30">
        <v>14</v>
      </c>
      <c r="CE95" s="30">
        <v>178</v>
      </c>
      <c r="CF95" s="30">
        <v>60</v>
      </c>
      <c r="CG95" s="30">
        <v>262</v>
      </c>
      <c r="CH95" s="30">
        <v>96</v>
      </c>
      <c r="CI95" s="30">
        <v>1.02</v>
      </c>
      <c r="CJ95" s="30">
        <v>0.27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7.25" thickBot="1">
      <c r="A96" s="30">
        <v>0</v>
      </c>
      <c r="B96" s="30">
        <v>0</v>
      </c>
      <c r="C96" s="30">
        <v>244085</v>
      </c>
      <c r="D96" s="30">
        <v>0</v>
      </c>
      <c r="E96" s="30">
        <v>0</v>
      </c>
      <c r="F96" s="30">
        <v>-3</v>
      </c>
      <c r="G96" s="30">
        <v>3</v>
      </c>
      <c r="H96" s="30">
        <v>0</v>
      </c>
      <c r="I96" s="30">
        <v>3</v>
      </c>
      <c r="J96" s="28">
        <v>0</v>
      </c>
      <c r="K96" s="28">
        <v>0</v>
      </c>
      <c r="L96" s="30">
        <v>0</v>
      </c>
      <c r="M96" s="28" t="s">
        <v>2298</v>
      </c>
      <c r="N96" s="28">
        <v>0</v>
      </c>
      <c r="O96" s="30">
        <v>74</v>
      </c>
      <c r="P96" s="31" t="b">
        <v>0</v>
      </c>
      <c r="Q96" s="28" t="s">
        <v>3825</v>
      </c>
      <c r="R96" s="28" t="s">
        <v>3826</v>
      </c>
      <c r="S96" s="30">
        <v>47</v>
      </c>
      <c r="T96" s="28" t="s">
        <v>2299</v>
      </c>
      <c r="U96" s="28">
        <v>1</v>
      </c>
      <c r="V96" s="28" t="s">
        <v>1789</v>
      </c>
      <c r="W96" s="28">
        <v>0.1</v>
      </c>
      <c r="X96" s="31" t="b">
        <v>0</v>
      </c>
      <c r="Y96" s="28"/>
      <c r="Z96" s="28" t="s">
        <v>2077</v>
      </c>
      <c r="AA96" s="30">
        <v>3</v>
      </c>
      <c r="AB96" s="30">
        <v>91</v>
      </c>
      <c r="AC96" s="30">
        <v>6</v>
      </c>
      <c r="AD96" s="30">
        <v>4315</v>
      </c>
      <c r="AE96" s="30">
        <v>0</v>
      </c>
      <c r="AF96" s="30">
        <v>11791</v>
      </c>
      <c r="AG96" s="30">
        <v>17</v>
      </c>
      <c r="AH96" s="28">
        <v>0</v>
      </c>
      <c r="AI96" s="28">
        <v>1.3</v>
      </c>
      <c r="AJ96" s="28" t="s">
        <v>1789</v>
      </c>
      <c r="AK96" s="30">
        <v>104</v>
      </c>
      <c r="AL96" s="30">
        <v>0</v>
      </c>
      <c r="AM96" s="30">
        <v>0</v>
      </c>
      <c r="AN96" s="30">
        <v>0</v>
      </c>
      <c r="AO96" s="30">
        <v>2</v>
      </c>
      <c r="AP96" s="30">
        <v>0</v>
      </c>
      <c r="AQ96" s="30">
        <v>0</v>
      </c>
      <c r="AR96" s="30">
        <v>0</v>
      </c>
      <c r="AS96" s="30">
        <v>0</v>
      </c>
      <c r="AT96" s="30">
        <v>0</v>
      </c>
      <c r="AU96" s="30">
        <v>0</v>
      </c>
      <c r="AV96" s="30">
        <v>0</v>
      </c>
      <c r="AW96" s="30">
        <v>20</v>
      </c>
      <c r="AX96" s="28">
        <v>31.8</v>
      </c>
      <c r="AY96" s="28">
        <v>52.3</v>
      </c>
      <c r="AZ96" s="28">
        <v>28</v>
      </c>
      <c r="BA96" s="28">
        <v>11.3</v>
      </c>
      <c r="BB96" s="30">
        <v>0</v>
      </c>
      <c r="BC96" s="28">
        <v>0.16</v>
      </c>
      <c r="BD96" s="28">
        <v>0.21</v>
      </c>
      <c r="BE96" s="28">
        <v>0.37</v>
      </c>
      <c r="BF96" s="28">
        <v>2.2799999999999998</v>
      </c>
      <c r="BG96" s="30">
        <v>448</v>
      </c>
      <c r="BH96" s="30">
        <v>197</v>
      </c>
      <c r="BI96" s="30">
        <v>352</v>
      </c>
      <c r="BJ96" s="30">
        <v>183</v>
      </c>
      <c r="BK96" s="30">
        <v>393</v>
      </c>
      <c r="BL96" s="30">
        <v>191</v>
      </c>
      <c r="BM96" s="30">
        <v>435</v>
      </c>
      <c r="BN96" s="30">
        <v>196</v>
      </c>
      <c r="BO96" s="28"/>
      <c r="BP96" s="28"/>
      <c r="BQ96" s="28"/>
      <c r="BR96" s="28"/>
      <c r="BS96" s="28"/>
      <c r="BT96" s="28"/>
      <c r="BU96" s="30">
        <v>0.14000000000000001</v>
      </c>
      <c r="BV96" s="30">
        <v>0</v>
      </c>
      <c r="BW96" s="30">
        <v>0.18</v>
      </c>
      <c r="BX96" s="30">
        <v>0.32</v>
      </c>
      <c r="BY96" s="30">
        <v>1.97</v>
      </c>
      <c r="BZ96" s="30">
        <v>1.73</v>
      </c>
      <c r="CA96" s="30">
        <v>322</v>
      </c>
      <c r="CB96" s="30">
        <v>195</v>
      </c>
      <c r="CC96" s="30">
        <v>697</v>
      </c>
      <c r="CD96" s="30">
        <v>289</v>
      </c>
      <c r="CE96" s="30">
        <v>507</v>
      </c>
      <c r="CF96" s="30">
        <v>229</v>
      </c>
      <c r="CG96" s="30">
        <v>482</v>
      </c>
      <c r="CH96" s="30">
        <v>181</v>
      </c>
      <c r="CI96" s="30">
        <v>0</v>
      </c>
      <c r="CJ96" s="30">
        <v>0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7.25" thickBot="1">
      <c r="A97" s="28"/>
      <c r="B97" s="28"/>
      <c r="C97" s="30">
        <v>444180</v>
      </c>
      <c r="D97" s="30">
        <v>0</v>
      </c>
      <c r="E97" s="30">
        <v>0</v>
      </c>
      <c r="F97" s="30">
        <v>-3</v>
      </c>
      <c r="G97" s="30">
        <v>3</v>
      </c>
      <c r="H97" s="30">
        <v>1</v>
      </c>
      <c r="I97" s="30">
        <v>3</v>
      </c>
      <c r="J97" s="28">
        <v>0.7</v>
      </c>
      <c r="K97" s="28">
        <v>0.7</v>
      </c>
      <c r="L97" s="30">
        <v>4</v>
      </c>
      <c r="M97" s="28" t="s">
        <v>2300</v>
      </c>
      <c r="N97" s="28">
        <v>1.2</v>
      </c>
      <c r="O97" s="30">
        <v>75</v>
      </c>
      <c r="P97" s="31" t="b">
        <v>0</v>
      </c>
      <c r="Q97" s="28"/>
      <c r="R97" s="28"/>
      <c r="S97" s="30">
        <v>52</v>
      </c>
      <c r="T97" s="28" t="s">
        <v>2301</v>
      </c>
      <c r="U97" s="28">
        <v>2.2000000000000002</v>
      </c>
      <c r="V97" s="28" t="s">
        <v>1474</v>
      </c>
      <c r="W97" s="28">
        <v>0.1</v>
      </c>
      <c r="X97" s="31" t="b">
        <v>0</v>
      </c>
      <c r="Y97" s="28"/>
      <c r="Z97" s="28" t="s">
        <v>2061</v>
      </c>
      <c r="AA97" s="30">
        <v>3</v>
      </c>
      <c r="AB97" s="30">
        <v>91</v>
      </c>
      <c r="AC97" s="30">
        <v>56</v>
      </c>
      <c r="AD97" s="30">
        <v>12783</v>
      </c>
      <c r="AE97" s="30">
        <v>108</v>
      </c>
      <c r="AF97" s="30">
        <v>17494</v>
      </c>
      <c r="AG97" s="30">
        <v>103</v>
      </c>
      <c r="AH97" s="28">
        <v>0.2</v>
      </c>
      <c r="AI97" s="28">
        <v>10.8</v>
      </c>
      <c r="AJ97" s="28" t="s">
        <v>1474</v>
      </c>
      <c r="AK97" s="30">
        <v>1120</v>
      </c>
      <c r="AL97" s="30">
        <v>3</v>
      </c>
      <c r="AM97" s="30">
        <v>1</v>
      </c>
      <c r="AN97" s="30">
        <v>2</v>
      </c>
      <c r="AO97" s="30">
        <v>27</v>
      </c>
      <c r="AP97" s="30">
        <v>0</v>
      </c>
      <c r="AQ97" s="30">
        <v>0</v>
      </c>
      <c r="AR97" s="30">
        <v>0</v>
      </c>
      <c r="AS97" s="30">
        <v>2</v>
      </c>
      <c r="AT97" s="30">
        <v>0</v>
      </c>
      <c r="AU97" s="30">
        <v>0</v>
      </c>
      <c r="AV97" s="30">
        <v>4</v>
      </c>
      <c r="AW97" s="30">
        <v>179</v>
      </c>
      <c r="AX97" s="28">
        <v>286.60000000000002</v>
      </c>
      <c r="AY97" s="28">
        <v>203.2</v>
      </c>
      <c r="AZ97" s="28">
        <v>248</v>
      </c>
      <c r="BA97" s="28">
        <v>73.900000000000006</v>
      </c>
      <c r="BB97" s="30">
        <v>10</v>
      </c>
      <c r="BC97" s="28">
        <v>1.65</v>
      </c>
      <c r="BD97" s="28">
        <v>1.08</v>
      </c>
      <c r="BE97" s="28">
        <v>2.73</v>
      </c>
      <c r="BF97" s="28">
        <v>24.27</v>
      </c>
      <c r="BG97" s="30">
        <v>217</v>
      </c>
      <c r="BH97" s="30">
        <v>91</v>
      </c>
      <c r="BI97" s="30">
        <v>163</v>
      </c>
      <c r="BJ97" s="30">
        <v>106</v>
      </c>
      <c r="BK97" s="30">
        <v>136</v>
      </c>
      <c r="BL97" s="30">
        <v>81</v>
      </c>
      <c r="BM97" s="30">
        <v>176</v>
      </c>
      <c r="BN97" s="30">
        <v>96</v>
      </c>
      <c r="BO97" s="30">
        <v>3</v>
      </c>
      <c r="BP97" s="28"/>
      <c r="BQ97" s="30">
        <v>2</v>
      </c>
      <c r="BR97" s="28"/>
      <c r="BS97" s="28"/>
      <c r="BT97" s="28"/>
      <c r="BU97" s="30">
        <v>0.13</v>
      </c>
      <c r="BV97" s="30">
        <v>0</v>
      </c>
      <c r="BW97" s="30">
        <v>0.09</v>
      </c>
      <c r="BX97" s="30">
        <v>0.22</v>
      </c>
      <c r="BY97" s="30">
        <v>1.95</v>
      </c>
      <c r="BZ97" s="30">
        <v>2.17</v>
      </c>
      <c r="CA97" s="30">
        <v>168</v>
      </c>
      <c r="CB97" s="30">
        <v>96</v>
      </c>
      <c r="CC97" s="30">
        <v>251</v>
      </c>
      <c r="CD97" s="30">
        <v>127</v>
      </c>
      <c r="CE97" s="30">
        <v>283</v>
      </c>
      <c r="CF97" s="30">
        <v>112</v>
      </c>
      <c r="CG97" s="30">
        <v>464</v>
      </c>
      <c r="CH97" s="30">
        <v>169</v>
      </c>
      <c r="CI97" s="30">
        <v>0.8</v>
      </c>
      <c r="CJ97" s="30">
        <v>0.16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7.25" thickBot="1">
      <c r="A98" s="30">
        <v>100</v>
      </c>
      <c r="B98" s="30">
        <v>100</v>
      </c>
      <c r="C98" s="30">
        <v>447932</v>
      </c>
      <c r="D98" s="30">
        <v>-1</v>
      </c>
      <c r="E98" s="30">
        <v>1</v>
      </c>
      <c r="F98" s="30">
        <v>-3</v>
      </c>
      <c r="G98" s="30">
        <v>3</v>
      </c>
      <c r="H98" s="30">
        <v>0</v>
      </c>
      <c r="I98" s="30">
        <v>2</v>
      </c>
      <c r="J98" s="28">
        <v>-0.5</v>
      </c>
      <c r="K98" s="28">
        <v>-0.5</v>
      </c>
      <c r="L98" s="30">
        <v>0</v>
      </c>
      <c r="M98" s="28" t="s">
        <v>2302</v>
      </c>
      <c r="N98" s="28">
        <v>0</v>
      </c>
      <c r="O98" s="30">
        <v>76</v>
      </c>
      <c r="P98" s="31" t="b">
        <v>0</v>
      </c>
      <c r="Q98" s="28"/>
      <c r="R98" s="28" t="s">
        <v>4117</v>
      </c>
      <c r="S98" s="30">
        <v>42</v>
      </c>
      <c r="T98" s="28" t="s">
        <v>2303</v>
      </c>
      <c r="U98" s="28">
        <v>2.5</v>
      </c>
      <c r="V98" s="28" t="s">
        <v>1626</v>
      </c>
      <c r="W98" s="28">
        <v>0.1</v>
      </c>
      <c r="X98" s="31" t="b">
        <v>0</v>
      </c>
      <c r="Y98" s="28"/>
      <c r="Z98" s="28" t="s">
        <v>2061</v>
      </c>
      <c r="AA98" s="30">
        <v>3</v>
      </c>
      <c r="AB98" s="30">
        <v>91</v>
      </c>
      <c r="AC98" s="30">
        <v>47</v>
      </c>
      <c r="AD98" s="30">
        <v>40206</v>
      </c>
      <c r="AE98" s="30">
        <v>128</v>
      </c>
      <c r="AF98" s="30">
        <v>46703</v>
      </c>
      <c r="AG98" s="30">
        <v>123</v>
      </c>
      <c r="AH98" s="28">
        <v>0</v>
      </c>
      <c r="AI98" s="28">
        <v>11.2</v>
      </c>
      <c r="AJ98" s="28" t="s">
        <v>1626</v>
      </c>
      <c r="AK98" s="30">
        <v>1452</v>
      </c>
      <c r="AL98" s="30">
        <v>0</v>
      </c>
      <c r="AM98" s="30">
        <v>1</v>
      </c>
      <c r="AN98" s="30">
        <v>5</v>
      </c>
      <c r="AO98" s="30">
        <v>31</v>
      </c>
      <c r="AP98" s="30">
        <v>0</v>
      </c>
      <c r="AQ98" s="30">
        <v>0</v>
      </c>
      <c r="AR98" s="30">
        <v>0</v>
      </c>
      <c r="AS98" s="30">
        <v>1</v>
      </c>
      <c r="AT98" s="30">
        <v>0</v>
      </c>
      <c r="AU98" s="30">
        <v>0</v>
      </c>
      <c r="AV98" s="30">
        <v>1</v>
      </c>
      <c r="AW98" s="30">
        <v>235</v>
      </c>
      <c r="AX98" s="28">
        <v>269.39999999999998</v>
      </c>
      <c r="AY98" s="28">
        <v>232.8</v>
      </c>
      <c r="AZ98" s="28">
        <v>71</v>
      </c>
      <c r="BA98" s="28">
        <v>57.1</v>
      </c>
      <c r="BB98" s="30">
        <v>17</v>
      </c>
      <c r="BC98" s="28">
        <v>0.47</v>
      </c>
      <c r="BD98" s="28">
        <v>1.71</v>
      </c>
      <c r="BE98" s="28">
        <v>2.1800000000000002</v>
      </c>
      <c r="BF98" s="28">
        <v>27.57</v>
      </c>
      <c r="BG98" s="30">
        <v>232</v>
      </c>
      <c r="BH98" s="30">
        <v>91</v>
      </c>
      <c r="BI98" s="30">
        <v>135</v>
      </c>
      <c r="BJ98" s="30">
        <v>29</v>
      </c>
      <c r="BK98" s="30">
        <v>303</v>
      </c>
      <c r="BL98" s="30">
        <v>97</v>
      </c>
      <c r="BM98" s="30">
        <v>235</v>
      </c>
      <c r="BN98" s="30">
        <v>73</v>
      </c>
      <c r="BO98" s="28"/>
      <c r="BP98" s="28"/>
      <c r="BQ98" s="28"/>
      <c r="BR98" s="28"/>
      <c r="BS98" s="28"/>
      <c r="BT98" s="28"/>
      <c r="BU98" s="30">
        <v>0.03</v>
      </c>
      <c r="BV98" s="30">
        <v>0</v>
      </c>
      <c r="BW98" s="30">
        <v>0.11</v>
      </c>
      <c r="BX98" s="30">
        <v>0.14000000000000001</v>
      </c>
      <c r="BY98" s="30">
        <v>1.71</v>
      </c>
      <c r="BZ98" s="30">
        <v>1.92</v>
      </c>
      <c r="CA98" s="30">
        <v>611</v>
      </c>
      <c r="CB98" s="30">
        <v>176</v>
      </c>
      <c r="CC98" s="30">
        <v>525</v>
      </c>
      <c r="CD98" s="30">
        <v>209</v>
      </c>
      <c r="CE98" s="30">
        <v>224</v>
      </c>
      <c r="CF98" s="30">
        <v>78</v>
      </c>
      <c r="CG98" s="30">
        <v>418</v>
      </c>
      <c r="CH98" s="30">
        <v>156</v>
      </c>
      <c r="CI98" s="30">
        <v>1.05</v>
      </c>
      <c r="CJ98" s="30">
        <v>0.31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7.25" thickBot="1">
      <c r="A99" s="30">
        <v>0</v>
      </c>
      <c r="B99" s="30">
        <v>0</v>
      </c>
      <c r="C99" s="30">
        <v>444172</v>
      </c>
      <c r="D99" s="30">
        <v>0</v>
      </c>
      <c r="E99" s="30">
        <v>0</v>
      </c>
      <c r="F99" s="30">
        <v>-1</v>
      </c>
      <c r="G99" s="30">
        <v>1</v>
      </c>
      <c r="H99" s="30">
        <v>0</v>
      </c>
      <c r="I99" s="30">
        <v>1</v>
      </c>
      <c r="J99" s="28">
        <v>0</v>
      </c>
      <c r="K99" s="28">
        <v>0</v>
      </c>
      <c r="L99" s="30">
        <v>0</v>
      </c>
      <c r="M99" s="28" t="s">
        <v>2304</v>
      </c>
      <c r="N99" s="28">
        <v>0</v>
      </c>
      <c r="O99" s="30">
        <v>77</v>
      </c>
      <c r="P99" s="31" t="b">
        <v>0</v>
      </c>
      <c r="Q99" s="28" t="s">
        <v>2305</v>
      </c>
      <c r="R99" s="28" t="s">
        <v>2306</v>
      </c>
      <c r="S99" s="30">
        <v>39</v>
      </c>
      <c r="T99" s="28" t="s">
        <v>2307</v>
      </c>
      <c r="U99" s="28">
        <v>0</v>
      </c>
      <c r="V99" s="28" t="s">
        <v>1671</v>
      </c>
      <c r="W99" s="28">
        <v>0.4</v>
      </c>
      <c r="X99" s="31" t="b">
        <v>0</v>
      </c>
      <c r="Y99" s="28"/>
      <c r="Z99" s="28" t="s">
        <v>2077</v>
      </c>
      <c r="AA99" s="30">
        <v>3</v>
      </c>
      <c r="AB99" s="30">
        <v>91</v>
      </c>
      <c r="AC99" s="30">
        <v>0</v>
      </c>
      <c r="AD99" s="30">
        <v>40487</v>
      </c>
      <c r="AE99" s="30">
        <v>0</v>
      </c>
      <c r="AF99" s="30">
        <v>68788</v>
      </c>
      <c r="AG99" s="30">
        <v>187</v>
      </c>
      <c r="AH99" s="28">
        <v>0</v>
      </c>
      <c r="AI99" s="28">
        <v>0</v>
      </c>
      <c r="AJ99" s="28" t="s">
        <v>1671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28">
        <v>0</v>
      </c>
      <c r="AY99" s="28">
        <v>0</v>
      </c>
      <c r="AZ99" s="28">
        <v>0</v>
      </c>
      <c r="BA99" s="28">
        <v>0</v>
      </c>
      <c r="BB99" s="30">
        <v>0</v>
      </c>
      <c r="BC99" s="28">
        <v>0</v>
      </c>
      <c r="BD99" s="28">
        <v>0</v>
      </c>
      <c r="BE99" s="28">
        <v>0</v>
      </c>
      <c r="BF99" s="28">
        <v>0</v>
      </c>
      <c r="BG99" s="30">
        <v>556</v>
      </c>
      <c r="BH99" s="30">
        <v>49</v>
      </c>
      <c r="BI99" s="30">
        <v>539</v>
      </c>
      <c r="BJ99" s="30">
        <v>32</v>
      </c>
      <c r="BK99" s="30">
        <v>505</v>
      </c>
      <c r="BL99" s="30">
        <v>22</v>
      </c>
      <c r="BM99" s="30">
        <v>558</v>
      </c>
      <c r="BN99" s="30">
        <v>49</v>
      </c>
      <c r="BO99" s="28"/>
      <c r="BP99" s="28"/>
      <c r="BQ99" s="28"/>
      <c r="BR99" s="28"/>
      <c r="BS99" s="28"/>
      <c r="BT99" s="28"/>
      <c r="BU99" s="30">
        <v>0</v>
      </c>
      <c r="BV99" s="30">
        <v>0</v>
      </c>
      <c r="BW99" s="30">
        <v>0</v>
      </c>
      <c r="BX99" s="30">
        <v>0</v>
      </c>
      <c r="BY99" s="30">
        <v>0</v>
      </c>
      <c r="BZ99" s="30">
        <v>0</v>
      </c>
      <c r="CA99" s="30">
        <v>738</v>
      </c>
      <c r="CB99" s="30">
        <v>73</v>
      </c>
      <c r="CC99" s="30">
        <v>427</v>
      </c>
      <c r="CD99" s="30">
        <v>41</v>
      </c>
      <c r="CE99" s="30">
        <v>566</v>
      </c>
      <c r="CF99" s="30">
        <v>49</v>
      </c>
      <c r="CG99" s="30">
        <v>291</v>
      </c>
      <c r="CH99" s="30">
        <v>42</v>
      </c>
      <c r="CI99" s="30">
        <v>0</v>
      </c>
      <c r="CJ99" s="30">
        <v>0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7.25" thickBot="1">
      <c r="A100" s="30">
        <v>100</v>
      </c>
      <c r="B100" s="30">
        <v>100</v>
      </c>
      <c r="C100" s="30">
        <v>88900</v>
      </c>
      <c r="D100" s="30">
        <v>0</v>
      </c>
      <c r="E100" s="30">
        <v>0</v>
      </c>
      <c r="F100" s="30">
        <v>-2</v>
      </c>
      <c r="G100" s="30">
        <v>2</v>
      </c>
      <c r="H100" s="30">
        <v>0</v>
      </c>
      <c r="I100" s="30">
        <v>2</v>
      </c>
      <c r="J100" s="28">
        <v>0.7</v>
      </c>
      <c r="K100" s="28">
        <v>0.7</v>
      </c>
      <c r="L100" s="30">
        <v>0</v>
      </c>
      <c r="M100" s="28" t="s">
        <v>2279</v>
      </c>
      <c r="N100" s="28">
        <v>1.2</v>
      </c>
      <c r="O100" s="30">
        <v>404</v>
      </c>
      <c r="P100" s="31" t="b">
        <v>0</v>
      </c>
      <c r="Q100" s="28"/>
      <c r="R100" s="28" t="s">
        <v>4374</v>
      </c>
      <c r="S100" s="30">
        <v>43</v>
      </c>
      <c r="T100" s="28" t="s">
        <v>2308</v>
      </c>
      <c r="U100" s="28">
        <v>2.1</v>
      </c>
      <c r="V100" s="28" t="s">
        <v>1753</v>
      </c>
      <c r="W100" s="28">
        <v>0.1</v>
      </c>
      <c r="X100" s="31" t="b">
        <v>0</v>
      </c>
      <c r="Y100" s="28"/>
      <c r="Z100" s="28" t="s">
        <v>2061</v>
      </c>
      <c r="AA100" s="30">
        <v>3</v>
      </c>
      <c r="AB100" s="30">
        <v>91</v>
      </c>
      <c r="AC100" s="30">
        <v>35</v>
      </c>
      <c r="AD100" s="30">
        <v>6722</v>
      </c>
      <c r="AE100" s="30">
        <v>34</v>
      </c>
      <c r="AF100" s="30">
        <v>9127</v>
      </c>
      <c r="AG100" s="30">
        <v>116</v>
      </c>
      <c r="AH100" s="28">
        <v>0.3</v>
      </c>
      <c r="AI100" s="28">
        <v>8.1</v>
      </c>
      <c r="AJ100" s="28" t="s">
        <v>1753</v>
      </c>
      <c r="AK100" s="30">
        <v>1218</v>
      </c>
      <c r="AL100" s="30">
        <v>0</v>
      </c>
      <c r="AM100" s="30">
        <v>0</v>
      </c>
      <c r="AN100" s="30">
        <v>4</v>
      </c>
      <c r="AO100" s="30">
        <v>24</v>
      </c>
      <c r="AP100" s="30">
        <v>0</v>
      </c>
      <c r="AQ100" s="30">
        <v>0</v>
      </c>
      <c r="AR100" s="30">
        <v>0</v>
      </c>
      <c r="AS100" s="30">
        <v>3</v>
      </c>
      <c r="AT100" s="30">
        <v>0</v>
      </c>
      <c r="AU100" s="30">
        <v>0</v>
      </c>
      <c r="AV100" s="30">
        <v>1</v>
      </c>
      <c r="AW100" s="30">
        <v>233</v>
      </c>
      <c r="AX100" s="28">
        <v>270</v>
      </c>
      <c r="AY100" s="28">
        <v>57.3</v>
      </c>
      <c r="AZ100" s="28">
        <v>51</v>
      </c>
      <c r="BA100" s="28">
        <v>38</v>
      </c>
      <c r="BB100" s="30">
        <v>13</v>
      </c>
      <c r="BC100" s="28">
        <v>0.36</v>
      </c>
      <c r="BD100" s="28">
        <v>0.23</v>
      </c>
      <c r="BE100" s="28">
        <v>0.59</v>
      </c>
      <c r="BF100" s="28">
        <v>24.62</v>
      </c>
      <c r="BG100" s="30">
        <v>231</v>
      </c>
      <c r="BH100" s="30">
        <v>90</v>
      </c>
      <c r="BI100" s="30">
        <v>343</v>
      </c>
      <c r="BJ100" s="30">
        <v>114</v>
      </c>
      <c r="BK100" s="30">
        <v>345</v>
      </c>
      <c r="BL100" s="30">
        <v>117</v>
      </c>
      <c r="BM100" s="30">
        <v>311</v>
      </c>
      <c r="BN100" s="30">
        <v>106</v>
      </c>
      <c r="BO100" s="28"/>
      <c r="BP100" s="28"/>
      <c r="BQ100" s="28"/>
      <c r="BR100" s="28"/>
      <c r="BS100" s="28"/>
      <c r="BT100" s="28"/>
      <c r="BU100" s="30">
        <v>0.03</v>
      </c>
      <c r="BV100" s="30">
        <v>0</v>
      </c>
      <c r="BW100" s="30">
        <v>0.02</v>
      </c>
      <c r="BX100" s="30">
        <v>0.05</v>
      </c>
      <c r="BY100" s="30">
        <v>1.82</v>
      </c>
      <c r="BZ100" s="30">
        <v>1.77</v>
      </c>
      <c r="CA100" s="30">
        <v>532</v>
      </c>
      <c r="CB100" s="30">
        <v>127</v>
      </c>
      <c r="CC100" s="30">
        <v>242</v>
      </c>
      <c r="CD100" s="30">
        <v>72</v>
      </c>
      <c r="CE100" s="30">
        <v>288</v>
      </c>
      <c r="CF100" s="30">
        <v>105</v>
      </c>
      <c r="CG100" s="30">
        <v>509</v>
      </c>
      <c r="CH100" s="30">
        <v>189</v>
      </c>
      <c r="CI100" s="30">
        <v>0.96</v>
      </c>
      <c r="CJ100" s="30">
        <v>0.3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17.25" thickBot="1">
      <c r="A101" s="30">
        <v>100</v>
      </c>
      <c r="B101" s="30">
        <v>100</v>
      </c>
      <c r="C101" s="30">
        <v>156685</v>
      </c>
      <c r="D101" s="30">
        <v>0</v>
      </c>
      <c r="E101" s="30">
        <v>0</v>
      </c>
      <c r="F101" s="30">
        <v>-1</v>
      </c>
      <c r="G101" s="30">
        <v>1</v>
      </c>
      <c r="H101" s="30">
        <v>0</v>
      </c>
      <c r="I101" s="30">
        <v>3</v>
      </c>
      <c r="J101" s="28">
        <v>1.1000000000000001</v>
      </c>
      <c r="K101" s="28">
        <v>1.1000000000000001</v>
      </c>
      <c r="L101" s="30">
        <v>2</v>
      </c>
      <c r="M101" s="28" t="s">
        <v>2309</v>
      </c>
      <c r="N101" s="28">
        <v>1.6</v>
      </c>
      <c r="O101" s="30">
        <v>505</v>
      </c>
      <c r="P101" s="31" t="b">
        <v>0</v>
      </c>
      <c r="Q101" s="28"/>
      <c r="R101" s="28" t="s">
        <v>2310</v>
      </c>
      <c r="S101" s="30">
        <v>49</v>
      </c>
      <c r="T101" s="28" t="s">
        <v>2311</v>
      </c>
      <c r="U101" s="28">
        <v>1.7</v>
      </c>
      <c r="V101" s="28" t="s">
        <v>1790</v>
      </c>
      <c r="W101" s="28">
        <v>0</v>
      </c>
      <c r="X101" s="31" t="b">
        <v>0</v>
      </c>
      <c r="Y101" s="28"/>
      <c r="Z101" s="28" t="s">
        <v>2061</v>
      </c>
      <c r="AA101" s="30">
        <v>3</v>
      </c>
      <c r="AB101" s="30">
        <v>91</v>
      </c>
      <c r="AC101" s="30">
        <v>30</v>
      </c>
      <c r="AD101" s="30">
        <v>1156</v>
      </c>
      <c r="AE101" s="30">
        <v>10</v>
      </c>
      <c r="AF101" s="30">
        <v>1536</v>
      </c>
      <c r="AG101" s="30">
        <v>23</v>
      </c>
      <c r="AH101" s="28">
        <v>0.3</v>
      </c>
      <c r="AI101" s="28">
        <v>6.1</v>
      </c>
      <c r="AJ101" s="28" t="s">
        <v>1790</v>
      </c>
      <c r="AK101" s="30">
        <v>872</v>
      </c>
      <c r="AL101" s="30">
        <v>0</v>
      </c>
      <c r="AM101" s="30">
        <v>1</v>
      </c>
      <c r="AN101" s="30">
        <v>3</v>
      </c>
      <c r="AO101" s="30">
        <v>12</v>
      </c>
      <c r="AP101" s="30">
        <v>0</v>
      </c>
      <c r="AQ101" s="30">
        <v>0</v>
      </c>
      <c r="AR101" s="30">
        <v>0</v>
      </c>
      <c r="AS101" s="30">
        <v>1</v>
      </c>
      <c r="AT101" s="30">
        <v>0</v>
      </c>
      <c r="AU101" s="30">
        <v>0</v>
      </c>
      <c r="AV101" s="30">
        <v>0</v>
      </c>
      <c r="AW101" s="30">
        <v>150</v>
      </c>
      <c r="AX101" s="28">
        <v>122.2</v>
      </c>
      <c r="AY101" s="28">
        <v>146.1</v>
      </c>
      <c r="AZ101" s="28">
        <v>27</v>
      </c>
      <c r="BA101" s="28">
        <v>29.4</v>
      </c>
      <c r="BB101" s="30">
        <v>10</v>
      </c>
      <c r="BC101" s="28">
        <v>0.16</v>
      </c>
      <c r="BD101" s="28">
        <v>1.45</v>
      </c>
      <c r="BE101" s="28">
        <v>1.61</v>
      </c>
      <c r="BF101" s="28">
        <v>15.31</v>
      </c>
      <c r="BG101" s="30">
        <v>347</v>
      </c>
      <c r="BH101" s="30">
        <v>140</v>
      </c>
      <c r="BI101" s="30">
        <v>211</v>
      </c>
      <c r="BJ101" s="30">
        <v>131</v>
      </c>
      <c r="BK101" s="30">
        <v>396</v>
      </c>
      <c r="BL101" s="30">
        <v>192</v>
      </c>
      <c r="BM101" s="30">
        <v>346</v>
      </c>
      <c r="BN101" s="30">
        <v>156</v>
      </c>
      <c r="BO101" s="30">
        <v>2</v>
      </c>
      <c r="BP101" s="28"/>
      <c r="BQ101" s="30">
        <v>4</v>
      </c>
      <c r="BR101" s="28"/>
      <c r="BS101" s="28"/>
      <c r="BT101" s="28"/>
      <c r="BU101" s="30">
        <v>0.02</v>
      </c>
      <c r="BV101" s="30">
        <v>0</v>
      </c>
      <c r="BW101" s="30">
        <v>0.15</v>
      </c>
      <c r="BX101" s="30">
        <v>0.17</v>
      </c>
      <c r="BY101" s="30">
        <v>1.58</v>
      </c>
      <c r="BZ101" s="30">
        <v>1.24</v>
      </c>
      <c r="CA101" s="30">
        <v>237</v>
      </c>
      <c r="CB101" s="30">
        <v>136</v>
      </c>
      <c r="CC101" s="30">
        <v>201</v>
      </c>
      <c r="CD101" s="30">
        <v>95</v>
      </c>
      <c r="CE101" s="30">
        <v>376</v>
      </c>
      <c r="CF101" s="30">
        <v>160</v>
      </c>
      <c r="CG101" s="30">
        <v>685</v>
      </c>
      <c r="CH101" s="30">
        <v>276</v>
      </c>
      <c r="CI101" s="30">
        <v>1.03</v>
      </c>
      <c r="CJ101" s="30">
        <v>0.31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17.25" thickBot="1">
      <c r="A102" s="30">
        <v>50</v>
      </c>
      <c r="B102" s="30">
        <v>75</v>
      </c>
      <c r="C102" s="30">
        <v>201658</v>
      </c>
      <c r="D102" s="30">
        <v>0</v>
      </c>
      <c r="E102" s="30">
        <v>0</v>
      </c>
      <c r="F102" s="30">
        <v>-3</v>
      </c>
      <c r="G102" s="30">
        <v>3</v>
      </c>
      <c r="H102" s="30">
        <v>3</v>
      </c>
      <c r="I102" s="30">
        <v>3</v>
      </c>
      <c r="J102" s="28">
        <v>1.4</v>
      </c>
      <c r="K102" s="28">
        <v>2</v>
      </c>
      <c r="L102" s="30">
        <v>0</v>
      </c>
      <c r="M102" s="28" t="s">
        <v>2127</v>
      </c>
      <c r="N102" s="28">
        <v>3.2</v>
      </c>
      <c r="O102" s="30">
        <v>535</v>
      </c>
      <c r="P102" s="31" t="b">
        <v>0</v>
      </c>
      <c r="Q102" s="28" t="s">
        <v>4306</v>
      </c>
      <c r="R102" s="28" t="s">
        <v>4408</v>
      </c>
      <c r="S102" s="30">
        <v>47</v>
      </c>
      <c r="T102" s="28" t="s">
        <v>2312</v>
      </c>
      <c r="U102" s="28">
        <v>4.0999999999999996</v>
      </c>
      <c r="V102" s="28" t="s">
        <v>1603</v>
      </c>
      <c r="W102" s="28">
        <v>0.2</v>
      </c>
      <c r="X102" s="31" t="b">
        <v>0</v>
      </c>
      <c r="Y102" s="28"/>
      <c r="Z102" s="28" t="s">
        <v>2176</v>
      </c>
      <c r="AA102" s="30">
        <v>3</v>
      </c>
      <c r="AB102" s="30">
        <v>91</v>
      </c>
      <c r="AC102" s="30">
        <v>94</v>
      </c>
      <c r="AD102" s="30">
        <v>163224</v>
      </c>
      <c r="AE102" s="30">
        <v>206</v>
      </c>
      <c r="AF102" s="30">
        <v>159079</v>
      </c>
      <c r="AG102" s="30">
        <v>1108</v>
      </c>
      <c r="AH102" s="28">
        <v>0.7</v>
      </c>
      <c r="AI102" s="28">
        <v>20</v>
      </c>
      <c r="AJ102" s="28" t="s">
        <v>1603</v>
      </c>
      <c r="AK102" s="30">
        <v>1740</v>
      </c>
      <c r="AL102" s="30">
        <v>5</v>
      </c>
      <c r="AM102" s="30">
        <v>4</v>
      </c>
      <c r="AN102" s="30">
        <v>5</v>
      </c>
      <c r="AO102" s="30">
        <v>37</v>
      </c>
      <c r="AP102" s="30">
        <v>0</v>
      </c>
      <c r="AQ102" s="30">
        <v>0</v>
      </c>
      <c r="AR102" s="30">
        <v>0</v>
      </c>
      <c r="AS102" s="30">
        <v>1</v>
      </c>
      <c r="AT102" s="30">
        <v>0</v>
      </c>
      <c r="AU102" s="30">
        <v>0</v>
      </c>
      <c r="AV102" s="30">
        <v>12</v>
      </c>
      <c r="AW102" s="30">
        <v>315</v>
      </c>
      <c r="AX102" s="28">
        <v>459.8</v>
      </c>
      <c r="AY102" s="28">
        <v>348.4</v>
      </c>
      <c r="AZ102" s="28">
        <v>436</v>
      </c>
      <c r="BA102" s="28">
        <v>124.2</v>
      </c>
      <c r="BB102" s="30">
        <v>19</v>
      </c>
      <c r="BC102" s="28">
        <v>3.13</v>
      </c>
      <c r="BD102" s="28">
        <v>1.37</v>
      </c>
      <c r="BE102" s="28">
        <v>4.5</v>
      </c>
      <c r="BF102" s="28">
        <v>31.77</v>
      </c>
      <c r="BG102" s="30">
        <v>117</v>
      </c>
      <c r="BH102" s="30">
        <v>49</v>
      </c>
      <c r="BI102" s="30">
        <v>91</v>
      </c>
      <c r="BJ102" s="30">
        <v>68</v>
      </c>
      <c r="BK102" s="30">
        <v>66</v>
      </c>
      <c r="BL102" s="30">
        <v>42</v>
      </c>
      <c r="BM102" s="30">
        <v>76</v>
      </c>
      <c r="BN102" s="30">
        <v>53</v>
      </c>
      <c r="BO102" s="30">
        <v>4</v>
      </c>
      <c r="BP102" s="28"/>
      <c r="BQ102" s="30">
        <v>3</v>
      </c>
      <c r="BR102" s="28"/>
      <c r="BS102" s="28"/>
      <c r="BT102" s="28"/>
      <c r="BU102" s="30">
        <v>0.16</v>
      </c>
      <c r="BV102" s="30">
        <v>0</v>
      </c>
      <c r="BW102" s="30">
        <v>7.0000000000000007E-2</v>
      </c>
      <c r="BX102" s="30">
        <v>0.23</v>
      </c>
      <c r="BY102" s="30">
        <v>1.64</v>
      </c>
      <c r="BZ102" s="30">
        <v>1.91</v>
      </c>
      <c r="CA102" s="30">
        <v>316</v>
      </c>
      <c r="CB102" s="30">
        <v>191</v>
      </c>
      <c r="CC102" s="30">
        <v>84</v>
      </c>
      <c r="CD102" s="30">
        <v>38</v>
      </c>
      <c r="CE102" s="30">
        <v>48</v>
      </c>
      <c r="CF102" s="30">
        <v>21</v>
      </c>
      <c r="CG102" s="30">
        <v>361</v>
      </c>
      <c r="CH102" s="30">
        <v>126</v>
      </c>
      <c r="CI102" s="30">
        <v>0.98</v>
      </c>
      <c r="CJ102" s="30">
        <v>0.26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7.25" thickBot="1">
      <c r="A103" s="30">
        <v>0</v>
      </c>
      <c r="B103" s="30">
        <v>0</v>
      </c>
      <c r="C103" s="30">
        <v>463981</v>
      </c>
      <c r="D103" s="30">
        <v>0</v>
      </c>
      <c r="E103" s="30">
        <v>0</v>
      </c>
      <c r="F103" s="30">
        <v>-1</v>
      </c>
      <c r="G103" s="30">
        <v>1</v>
      </c>
      <c r="H103" s="30">
        <v>0</v>
      </c>
      <c r="I103" s="30">
        <v>2</v>
      </c>
      <c r="J103" s="28">
        <v>0</v>
      </c>
      <c r="K103" s="28">
        <v>0</v>
      </c>
      <c r="L103" s="30">
        <v>0</v>
      </c>
      <c r="M103" s="28" t="s">
        <v>1521</v>
      </c>
      <c r="N103" s="28">
        <v>0</v>
      </c>
      <c r="O103" s="30">
        <v>539</v>
      </c>
      <c r="P103" s="31" t="b">
        <v>0</v>
      </c>
      <c r="Q103" s="28" t="s">
        <v>2313</v>
      </c>
      <c r="R103" s="28" t="s">
        <v>2314</v>
      </c>
      <c r="S103" s="30">
        <v>44</v>
      </c>
      <c r="T103" s="28" t="s">
        <v>2315</v>
      </c>
      <c r="U103" s="28">
        <v>0</v>
      </c>
      <c r="V103" s="28" t="s">
        <v>1793</v>
      </c>
      <c r="W103" s="28">
        <v>0</v>
      </c>
      <c r="X103" s="31" t="b">
        <v>0</v>
      </c>
      <c r="Y103" s="28"/>
      <c r="Z103" s="28" t="s">
        <v>2077</v>
      </c>
      <c r="AA103" s="30">
        <v>3</v>
      </c>
      <c r="AB103" s="30">
        <v>91</v>
      </c>
      <c r="AC103" s="30">
        <v>0</v>
      </c>
      <c r="AD103" s="30">
        <v>1706</v>
      </c>
      <c r="AE103" s="30">
        <v>0</v>
      </c>
      <c r="AF103" s="30">
        <v>4331</v>
      </c>
      <c r="AG103" s="30">
        <v>2</v>
      </c>
      <c r="AH103" s="28">
        <v>0</v>
      </c>
      <c r="AI103" s="28">
        <v>0</v>
      </c>
      <c r="AJ103" s="28" t="s">
        <v>1793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28">
        <v>0</v>
      </c>
      <c r="AY103" s="28">
        <v>0</v>
      </c>
      <c r="AZ103" s="28">
        <v>0</v>
      </c>
      <c r="BA103" s="28">
        <v>0</v>
      </c>
      <c r="BB103" s="30">
        <v>0</v>
      </c>
      <c r="BC103" s="28">
        <v>0</v>
      </c>
      <c r="BD103" s="28">
        <v>0</v>
      </c>
      <c r="BE103" s="28">
        <v>0</v>
      </c>
      <c r="BF103" s="28">
        <v>0</v>
      </c>
      <c r="BG103" s="30">
        <v>654</v>
      </c>
      <c r="BH103" s="30">
        <v>248</v>
      </c>
      <c r="BI103" s="30">
        <v>648</v>
      </c>
      <c r="BJ103" s="30">
        <v>247</v>
      </c>
      <c r="BK103" s="30">
        <v>634</v>
      </c>
      <c r="BL103" s="30">
        <v>246</v>
      </c>
      <c r="BM103" s="30">
        <v>658</v>
      </c>
      <c r="BN103" s="30">
        <v>248</v>
      </c>
      <c r="BO103" s="28"/>
      <c r="BP103" s="28"/>
      <c r="BQ103" s="28"/>
      <c r="BR103" s="28"/>
      <c r="BS103" s="28"/>
      <c r="BT103" s="28"/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521</v>
      </c>
      <c r="CB103" s="30">
        <v>122</v>
      </c>
      <c r="CC103" s="30">
        <v>587</v>
      </c>
      <c r="CD103" s="30">
        <v>233</v>
      </c>
      <c r="CE103" s="30">
        <v>663</v>
      </c>
      <c r="CF103" s="30">
        <v>248</v>
      </c>
      <c r="CG103" s="30">
        <v>562</v>
      </c>
      <c r="CH103" s="30">
        <v>206</v>
      </c>
      <c r="CI103" s="30">
        <v>0</v>
      </c>
      <c r="CJ103" s="30">
        <v>0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17.25" thickBot="1">
      <c r="A104" s="28"/>
      <c r="B104" s="28"/>
      <c r="C104" s="30">
        <v>32259</v>
      </c>
      <c r="D104" s="30">
        <v>0</v>
      </c>
      <c r="E104" s="30">
        <v>0</v>
      </c>
      <c r="F104" s="30">
        <v>0</v>
      </c>
      <c r="G104" s="30">
        <v>0</v>
      </c>
      <c r="H104" s="30">
        <v>0</v>
      </c>
      <c r="I104" s="30">
        <v>1</v>
      </c>
      <c r="J104" s="28">
        <v>-0.5</v>
      </c>
      <c r="K104" s="28">
        <v>-0.5</v>
      </c>
      <c r="L104" s="30">
        <v>0</v>
      </c>
      <c r="M104" s="28" t="s">
        <v>3685</v>
      </c>
      <c r="N104" s="28">
        <v>0</v>
      </c>
      <c r="O104" s="30">
        <v>571</v>
      </c>
      <c r="P104" s="31" t="b">
        <v>0</v>
      </c>
      <c r="Q104" s="28"/>
      <c r="R104" s="28"/>
      <c r="S104" s="30">
        <v>40</v>
      </c>
      <c r="T104" s="28" t="s">
        <v>3686</v>
      </c>
      <c r="U104" s="28">
        <v>0</v>
      </c>
      <c r="V104" s="28" t="s">
        <v>1820</v>
      </c>
      <c r="W104" s="28">
        <v>0.1</v>
      </c>
      <c r="X104" s="31" t="b">
        <v>0</v>
      </c>
      <c r="Y104" s="28"/>
      <c r="Z104" s="28" t="s">
        <v>2061</v>
      </c>
      <c r="AA104" s="30">
        <v>3</v>
      </c>
      <c r="AB104" s="30">
        <v>91</v>
      </c>
      <c r="AC104" s="30">
        <v>0</v>
      </c>
      <c r="AD104" s="30">
        <v>14074</v>
      </c>
      <c r="AE104" s="30">
        <v>96</v>
      </c>
      <c r="AF104" s="30">
        <v>12892</v>
      </c>
      <c r="AG104" s="30">
        <v>70</v>
      </c>
      <c r="AH104" s="28">
        <v>0</v>
      </c>
      <c r="AI104" s="28">
        <v>0</v>
      </c>
      <c r="AJ104" s="28" t="s">
        <v>1820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28">
        <v>0</v>
      </c>
      <c r="AY104" s="28">
        <v>0</v>
      </c>
      <c r="AZ104" s="28">
        <v>0</v>
      </c>
      <c r="BA104" s="28">
        <v>0</v>
      </c>
      <c r="BB104" s="30">
        <v>0</v>
      </c>
      <c r="BC104" s="28">
        <v>0</v>
      </c>
      <c r="BD104" s="28">
        <v>0</v>
      </c>
      <c r="BE104" s="28">
        <v>0</v>
      </c>
      <c r="BF104" s="28">
        <v>0</v>
      </c>
      <c r="BG104" s="30">
        <v>565</v>
      </c>
      <c r="BH104" s="30">
        <v>55</v>
      </c>
      <c r="BI104" s="30">
        <v>548</v>
      </c>
      <c r="BJ104" s="30">
        <v>38</v>
      </c>
      <c r="BK104" s="30">
        <v>514</v>
      </c>
      <c r="BL104" s="30">
        <v>28</v>
      </c>
      <c r="BM104" s="30">
        <v>567</v>
      </c>
      <c r="BN104" s="30">
        <v>55</v>
      </c>
      <c r="BO104" s="28"/>
      <c r="BP104" s="28"/>
      <c r="BQ104" s="28"/>
      <c r="BR104" s="28"/>
      <c r="BS104" s="28"/>
      <c r="BT104" s="28"/>
      <c r="BU104" s="30">
        <v>0</v>
      </c>
      <c r="BV104" s="30">
        <v>0</v>
      </c>
      <c r="BW104" s="30">
        <v>0</v>
      </c>
      <c r="BX104" s="30">
        <v>0</v>
      </c>
      <c r="BY104" s="30">
        <v>0</v>
      </c>
      <c r="BZ104" s="30">
        <v>0</v>
      </c>
      <c r="CA104" s="30">
        <v>637</v>
      </c>
      <c r="CB104" s="30">
        <v>34</v>
      </c>
      <c r="CC104" s="30">
        <v>436</v>
      </c>
      <c r="CD104" s="30">
        <v>47</v>
      </c>
      <c r="CE104" s="30">
        <v>575</v>
      </c>
      <c r="CF104" s="30">
        <v>55</v>
      </c>
      <c r="CG104" s="30">
        <v>398</v>
      </c>
      <c r="CH104" s="30">
        <v>49</v>
      </c>
      <c r="CI104" s="30">
        <v>0</v>
      </c>
      <c r="CJ104" s="30">
        <v>0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17.25" thickBot="1">
      <c r="A105" s="30">
        <v>100</v>
      </c>
      <c r="B105" s="30">
        <v>100</v>
      </c>
      <c r="C105" s="30">
        <v>69752</v>
      </c>
      <c r="D105" s="30">
        <v>0</v>
      </c>
      <c r="E105" s="30">
        <v>0</v>
      </c>
      <c r="F105" s="30">
        <v>0</v>
      </c>
      <c r="G105" s="30">
        <v>0</v>
      </c>
      <c r="H105" s="30">
        <v>1</v>
      </c>
      <c r="I105" s="30">
        <v>1</v>
      </c>
      <c r="J105" s="28">
        <v>4.0999999999999996</v>
      </c>
      <c r="K105" s="28">
        <v>4.0999999999999996</v>
      </c>
      <c r="L105" s="30">
        <v>3</v>
      </c>
      <c r="M105" s="28" t="s">
        <v>2316</v>
      </c>
      <c r="N105" s="28">
        <v>4.5999999999999996</v>
      </c>
      <c r="O105" s="30">
        <v>574</v>
      </c>
      <c r="P105" s="31" t="b">
        <v>0</v>
      </c>
      <c r="Q105" s="28"/>
      <c r="R105" s="28" t="s">
        <v>2317</v>
      </c>
      <c r="S105" s="30">
        <v>45</v>
      </c>
      <c r="T105" s="28" t="s">
        <v>2318</v>
      </c>
      <c r="U105" s="28">
        <v>3.6</v>
      </c>
      <c r="V105" s="28" t="s">
        <v>2319</v>
      </c>
      <c r="W105" s="28">
        <v>0.6</v>
      </c>
      <c r="X105" s="31" t="b">
        <v>0</v>
      </c>
      <c r="Y105" s="28"/>
      <c r="Z105" s="28" t="s">
        <v>2061</v>
      </c>
      <c r="AA105" s="30">
        <v>3</v>
      </c>
      <c r="AB105" s="30">
        <v>91</v>
      </c>
      <c r="AC105" s="30">
        <v>87</v>
      </c>
      <c r="AD105" s="30">
        <v>129069</v>
      </c>
      <c r="AE105" s="30">
        <v>3558</v>
      </c>
      <c r="AF105" s="30">
        <v>85985</v>
      </c>
      <c r="AG105" s="30">
        <v>2023</v>
      </c>
      <c r="AH105" s="28">
        <v>1</v>
      </c>
      <c r="AI105" s="28">
        <v>19.3</v>
      </c>
      <c r="AJ105" s="28" t="s">
        <v>800</v>
      </c>
      <c r="AK105" s="30">
        <v>2115</v>
      </c>
      <c r="AL105" s="30">
        <v>0</v>
      </c>
      <c r="AM105" s="30">
        <v>0</v>
      </c>
      <c r="AN105" s="30">
        <v>6</v>
      </c>
      <c r="AO105" s="30">
        <v>33</v>
      </c>
      <c r="AP105" s="30">
        <v>0</v>
      </c>
      <c r="AQ105" s="30">
        <v>0</v>
      </c>
      <c r="AR105" s="30">
        <v>0</v>
      </c>
      <c r="AS105" s="30">
        <v>4</v>
      </c>
      <c r="AT105" s="30">
        <v>0</v>
      </c>
      <c r="AU105" s="30">
        <v>91</v>
      </c>
      <c r="AV105" s="30">
        <v>9</v>
      </c>
      <c r="AW105" s="30">
        <v>459</v>
      </c>
      <c r="AX105" s="28">
        <v>657.4</v>
      </c>
      <c r="AY105" s="28">
        <v>0</v>
      </c>
      <c r="AZ105" s="28">
        <v>0</v>
      </c>
      <c r="BA105" s="28">
        <v>65.8</v>
      </c>
      <c r="BB105" s="30">
        <v>24</v>
      </c>
      <c r="BC105" s="28">
        <v>0</v>
      </c>
      <c r="BD105" s="28">
        <v>0.02</v>
      </c>
      <c r="BE105" s="28">
        <v>0.02</v>
      </c>
      <c r="BF105" s="28">
        <v>40.28</v>
      </c>
      <c r="BG105" s="30">
        <v>39</v>
      </c>
      <c r="BH105" s="30">
        <v>11</v>
      </c>
      <c r="BI105" s="30">
        <v>654</v>
      </c>
      <c r="BJ105" s="30">
        <v>74</v>
      </c>
      <c r="BK105" s="30">
        <v>640</v>
      </c>
      <c r="BL105" s="30">
        <v>67</v>
      </c>
      <c r="BM105" s="30">
        <v>205</v>
      </c>
      <c r="BN105" s="30">
        <v>11</v>
      </c>
      <c r="BO105" s="28"/>
      <c r="BP105" s="28"/>
      <c r="BQ105" s="28"/>
      <c r="BR105" s="28"/>
      <c r="BS105" s="28"/>
      <c r="BT105" s="28"/>
      <c r="BU105" s="30">
        <v>0</v>
      </c>
      <c r="BV105" s="30">
        <v>3.87</v>
      </c>
      <c r="BW105" s="30">
        <v>0</v>
      </c>
      <c r="BX105" s="30">
        <v>0</v>
      </c>
      <c r="BY105" s="30">
        <v>1.71</v>
      </c>
      <c r="BZ105" s="30">
        <v>1.4</v>
      </c>
      <c r="CA105" s="30">
        <v>347</v>
      </c>
      <c r="CB105" s="30">
        <v>17</v>
      </c>
      <c r="CC105" s="30">
        <v>39</v>
      </c>
      <c r="CD105" s="30">
        <v>6</v>
      </c>
      <c r="CE105" s="30">
        <v>82</v>
      </c>
      <c r="CF105" s="30">
        <v>16</v>
      </c>
      <c r="CG105" s="30">
        <v>242</v>
      </c>
      <c r="CH105" s="30">
        <v>39</v>
      </c>
      <c r="CI105" s="30">
        <v>1.02</v>
      </c>
      <c r="CJ105" s="30">
        <v>0.26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17.25" thickBot="1">
      <c r="A106" s="30">
        <v>100</v>
      </c>
      <c r="B106" s="30">
        <v>100</v>
      </c>
      <c r="C106" s="30">
        <v>221466</v>
      </c>
      <c r="D106" s="30">
        <v>0</v>
      </c>
      <c r="E106" s="30">
        <v>0</v>
      </c>
      <c r="F106" s="30">
        <v>-1</v>
      </c>
      <c r="G106" s="30">
        <v>1</v>
      </c>
      <c r="H106" s="30">
        <v>1</v>
      </c>
      <c r="I106" s="30">
        <v>2</v>
      </c>
      <c r="J106" s="28">
        <v>1.1000000000000001</v>
      </c>
      <c r="K106" s="28">
        <v>1.1000000000000001</v>
      </c>
      <c r="L106" s="30">
        <v>2</v>
      </c>
      <c r="M106" s="28" t="s">
        <v>2320</v>
      </c>
      <c r="N106" s="28">
        <v>1.6</v>
      </c>
      <c r="O106" s="30">
        <v>576</v>
      </c>
      <c r="P106" s="31" t="b">
        <v>0</v>
      </c>
      <c r="Q106" s="28"/>
      <c r="R106" s="28" t="s">
        <v>4253</v>
      </c>
      <c r="S106" s="30">
        <v>44</v>
      </c>
      <c r="T106" s="28" t="s">
        <v>2321</v>
      </c>
      <c r="U106" s="28">
        <v>2.4</v>
      </c>
      <c r="V106" s="28" t="s">
        <v>1686</v>
      </c>
      <c r="W106" s="28">
        <v>0.2</v>
      </c>
      <c r="X106" s="31" t="b">
        <v>0</v>
      </c>
      <c r="Y106" s="28"/>
      <c r="Z106" s="28" t="s">
        <v>2061</v>
      </c>
      <c r="AA106" s="30">
        <v>3</v>
      </c>
      <c r="AB106" s="30">
        <v>91</v>
      </c>
      <c r="AC106" s="30">
        <v>66</v>
      </c>
      <c r="AD106" s="30">
        <v>70750</v>
      </c>
      <c r="AE106" s="30">
        <v>1212</v>
      </c>
      <c r="AF106" s="30">
        <v>52990</v>
      </c>
      <c r="AG106" s="30">
        <v>867</v>
      </c>
      <c r="AH106" s="28">
        <v>0.4</v>
      </c>
      <c r="AI106" s="28">
        <v>15</v>
      </c>
      <c r="AJ106" s="28" t="s">
        <v>1686</v>
      </c>
      <c r="AK106" s="30">
        <v>2219</v>
      </c>
      <c r="AL106" s="30">
        <v>2</v>
      </c>
      <c r="AM106" s="30">
        <v>0</v>
      </c>
      <c r="AN106" s="30">
        <v>5</v>
      </c>
      <c r="AO106" s="30">
        <v>50</v>
      </c>
      <c r="AP106" s="30">
        <v>0</v>
      </c>
      <c r="AQ106" s="30">
        <v>0</v>
      </c>
      <c r="AR106" s="30">
        <v>0</v>
      </c>
      <c r="AS106" s="30">
        <v>5</v>
      </c>
      <c r="AT106" s="30">
        <v>0</v>
      </c>
      <c r="AU106" s="30">
        <v>0</v>
      </c>
      <c r="AV106" s="30">
        <v>5</v>
      </c>
      <c r="AW106" s="30">
        <v>423</v>
      </c>
      <c r="AX106" s="28">
        <v>549.20000000000005</v>
      </c>
      <c r="AY106" s="28">
        <v>77.099999999999994</v>
      </c>
      <c r="AZ106" s="28">
        <v>108</v>
      </c>
      <c r="BA106" s="28">
        <v>73.5</v>
      </c>
      <c r="BB106" s="30">
        <v>26</v>
      </c>
      <c r="BC106" s="28">
        <v>1.55</v>
      </c>
      <c r="BD106" s="28">
        <v>0.31</v>
      </c>
      <c r="BE106" s="28">
        <v>1.86</v>
      </c>
      <c r="BF106" s="28">
        <v>43.74</v>
      </c>
      <c r="BG106" s="30">
        <v>73</v>
      </c>
      <c r="BH106" s="30">
        <v>22</v>
      </c>
      <c r="BI106" s="30">
        <v>308</v>
      </c>
      <c r="BJ106" s="30">
        <v>99</v>
      </c>
      <c r="BK106" s="30">
        <v>246</v>
      </c>
      <c r="BL106" s="30">
        <v>63</v>
      </c>
      <c r="BM106" s="30">
        <v>177</v>
      </c>
      <c r="BN106" s="30">
        <v>47</v>
      </c>
      <c r="BO106" s="28"/>
      <c r="BP106" s="28"/>
      <c r="BQ106" s="28"/>
      <c r="BR106" s="28"/>
      <c r="BS106" s="28"/>
      <c r="BT106" s="28"/>
      <c r="BU106" s="30">
        <v>0.06</v>
      </c>
      <c r="BV106" s="30">
        <v>0</v>
      </c>
      <c r="BW106" s="30">
        <v>0.01</v>
      </c>
      <c r="BX106" s="30">
        <v>7.0000000000000007E-2</v>
      </c>
      <c r="BY106" s="30">
        <v>1.77</v>
      </c>
      <c r="BZ106" s="30">
        <v>2.0299999999999998</v>
      </c>
      <c r="CA106" s="30">
        <v>498</v>
      </c>
      <c r="CB106" s="30">
        <v>113</v>
      </c>
      <c r="CC106" s="30">
        <v>194</v>
      </c>
      <c r="CD106" s="30">
        <v>64</v>
      </c>
      <c r="CE106" s="30">
        <v>244</v>
      </c>
      <c r="CF106" s="30">
        <v>92</v>
      </c>
      <c r="CG106" s="30">
        <v>345</v>
      </c>
      <c r="CH106" s="30">
        <v>126</v>
      </c>
      <c r="CI106" s="30">
        <v>1.05</v>
      </c>
      <c r="CJ106" s="30">
        <v>0.2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7.25" thickBot="1">
      <c r="A107" s="30">
        <v>0</v>
      </c>
      <c r="B107" s="30">
        <v>0</v>
      </c>
      <c r="C107" s="30">
        <v>461017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4</v>
      </c>
      <c r="J107" s="28">
        <v>0</v>
      </c>
      <c r="K107" s="28">
        <v>0</v>
      </c>
      <c r="L107" s="30">
        <v>0</v>
      </c>
      <c r="M107" s="28" t="s">
        <v>2322</v>
      </c>
      <c r="N107" s="28">
        <v>0</v>
      </c>
      <c r="O107" s="30">
        <v>597</v>
      </c>
      <c r="P107" s="31" t="b">
        <v>0</v>
      </c>
      <c r="Q107" s="28" t="s">
        <v>2323</v>
      </c>
      <c r="R107" s="28" t="s">
        <v>2324</v>
      </c>
      <c r="S107" s="30">
        <v>45</v>
      </c>
      <c r="T107" s="28" t="s">
        <v>2325</v>
      </c>
      <c r="U107" s="28">
        <v>0</v>
      </c>
      <c r="V107" s="28" t="s">
        <v>2326</v>
      </c>
      <c r="W107" s="28">
        <v>0</v>
      </c>
      <c r="X107" s="31" t="b">
        <v>0</v>
      </c>
      <c r="Y107" s="28"/>
      <c r="Z107" s="28" t="s">
        <v>2077</v>
      </c>
      <c r="AA107" s="30">
        <v>3</v>
      </c>
      <c r="AB107" s="30">
        <v>91</v>
      </c>
      <c r="AC107" s="30">
        <v>0</v>
      </c>
      <c r="AD107" s="30">
        <v>4958</v>
      </c>
      <c r="AE107" s="30">
        <v>0</v>
      </c>
      <c r="AF107" s="30">
        <v>5658</v>
      </c>
      <c r="AG107" s="30">
        <v>2</v>
      </c>
      <c r="AH107" s="28">
        <v>0</v>
      </c>
      <c r="AI107" s="28">
        <v>0</v>
      </c>
      <c r="AJ107" s="28" t="s">
        <v>2326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28">
        <v>0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</v>
      </c>
      <c r="BG107" s="30">
        <v>686</v>
      </c>
      <c r="BH107" s="30">
        <v>75</v>
      </c>
      <c r="BI107" s="30">
        <v>683</v>
      </c>
      <c r="BJ107" s="30">
        <v>76</v>
      </c>
      <c r="BK107" s="30">
        <v>669</v>
      </c>
      <c r="BL107" s="30">
        <v>76</v>
      </c>
      <c r="BM107" s="30">
        <v>689</v>
      </c>
      <c r="BN107" s="30">
        <v>76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402</v>
      </c>
      <c r="CB107" s="30">
        <v>74</v>
      </c>
      <c r="CC107" s="30">
        <v>626</v>
      </c>
      <c r="CD107" s="30">
        <v>63</v>
      </c>
      <c r="CE107" s="30">
        <v>694</v>
      </c>
      <c r="CF107" s="30">
        <v>77</v>
      </c>
      <c r="CG107" s="30">
        <v>630</v>
      </c>
      <c r="CH107" s="30">
        <v>83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7.25" thickBot="1">
      <c r="A108" s="30">
        <v>0</v>
      </c>
      <c r="B108" s="30">
        <v>0</v>
      </c>
      <c r="C108" s="30">
        <v>518906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2</v>
      </c>
      <c r="J108" s="28">
        <v>0</v>
      </c>
      <c r="K108" s="28">
        <v>0</v>
      </c>
      <c r="L108" s="30">
        <v>0</v>
      </c>
      <c r="M108" s="28" t="s">
        <v>2327</v>
      </c>
      <c r="N108" s="28">
        <v>0</v>
      </c>
      <c r="O108" s="30">
        <v>598</v>
      </c>
      <c r="P108" s="31" t="b">
        <v>0</v>
      </c>
      <c r="Q108" s="28" t="s">
        <v>2328</v>
      </c>
      <c r="R108" s="28" t="s">
        <v>2329</v>
      </c>
      <c r="S108" s="30">
        <v>40</v>
      </c>
      <c r="T108" s="28" t="s">
        <v>2330</v>
      </c>
      <c r="U108" s="28">
        <v>1</v>
      </c>
      <c r="V108" s="28" t="s">
        <v>2331</v>
      </c>
      <c r="W108" s="28">
        <v>0</v>
      </c>
      <c r="X108" s="31" t="b">
        <v>0</v>
      </c>
      <c r="Y108" s="28"/>
      <c r="Z108" s="28" t="s">
        <v>2077</v>
      </c>
      <c r="AA108" s="30">
        <v>3</v>
      </c>
      <c r="AB108" s="30">
        <v>91</v>
      </c>
      <c r="AC108" s="30">
        <v>1</v>
      </c>
      <c r="AD108" s="30">
        <v>6869</v>
      </c>
      <c r="AE108" s="30">
        <v>0</v>
      </c>
      <c r="AF108" s="30">
        <v>7092</v>
      </c>
      <c r="AG108" s="30">
        <v>3</v>
      </c>
      <c r="AH108" s="28">
        <v>0</v>
      </c>
      <c r="AI108" s="28">
        <v>0.2</v>
      </c>
      <c r="AJ108" s="28" t="s">
        <v>2331</v>
      </c>
      <c r="AK108" s="30">
        <v>8</v>
      </c>
      <c r="AL108" s="30">
        <v>0</v>
      </c>
      <c r="AM108" s="30">
        <v>0</v>
      </c>
      <c r="AN108" s="30">
        <v>0</v>
      </c>
      <c r="AO108" s="30">
        <v>1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3</v>
      </c>
      <c r="AX108" s="28">
        <v>0.2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0.28000000000000003</v>
      </c>
      <c r="BG108" s="30">
        <v>526</v>
      </c>
      <c r="BH108" s="30">
        <v>183</v>
      </c>
      <c r="BI108" s="30">
        <v>605</v>
      </c>
      <c r="BJ108" s="30">
        <v>230</v>
      </c>
      <c r="BK108" s="30">
        <v>576</v>
      </c>
      <c r="BL108" s="30">
        <v>226</v>
      </c>
      <c r="BM108" s="30">
        <v>623</v>
      </c>
      <c r="BN108" s="30">
        <v>232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3.15</v>
      </c>
      <c r="BZ108" s="30">
        <v>11.25</v>
      </c>
      <c r="CA108" s="30">
        <v>705</v>
      </c>
      <c r="CB108" s="30">
        <v>225</v>
      </c>
      <c r="CC108" s="30">
        <v>499</v>
      </c>
      <c r="CD108" s="30">
        <v>193</v>
      </c>
      <c r="CE108" s="30">
        <v>465</v>
      </c>
      <c r="CF108" s="30">
        <v>167</v>
      </c>
      <c r="CG108" s="30">
        <v>572</v>
      </c>
      <c r="CH108" s="30">
        <v>210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7.25" thickBot="1">
      <c r="A109" s="28"/>
      <c r="B109" s="28"/>
      <c r="C109" s="30">
        <v>461012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1</v>
      </c>
      <c r="J109" s="28">
        <v>-0.5</v>
      </c>
      <c r="K109" s="28">
        <v>-0.5</v>
      </c>
      <c r="L109" s="30">
        <v>0</v>
      </c>
      <c r="M109" s="28" t="s">
        <v>2220</v>
      </c>
      <c r="N109" s="28">
        <v>0</v>
      </c>
      <c r="O109" s="30">
        <v>649</v>
      </c>
      <c r="P109" s="31" t="b">
        <v>0</v>
      </c>
      <c r="Q109" s="28"/>
      <c r="R109" s="28"/>
      <c r="S109" s="30">
        <v>40</v>
      </c>
      <c r="T109" s="28" t="s">
        <v>2332</v>
      </c>
      <c r="U109" s="28">
        <v>0</v>
      </c>
      <c r="V109" s="28" t="s">
        <v>2333</v>
      </c>
      <c r="W109" s="28">
        <v>0</v>
      </c>
      <c r="X109" s="31" t="b">
        <v>0</v>
      </c>
      <c r="Y109" s="28"/>
      <c r="Z109" s="28" t="s">
        <v>2061</v>
      </c>
      <c r="AA109" s="30">
        <v>3</v>
      </c>
      <c r="AB109" s="30">
        <v>91</v>
      </c>
      <c r="AC109" s="30">
        <v>0</v>
      </c>
      <c r="AD109" s="30">
        <v>3086</v>
      </c>
      <c r="AE109" s="30">
        <v>98</v>
      </c>
      <c r="AF109" s="30">
        <v>2276</v>
      </c>
      <c r="AG109" s="30">
        <v>46</v>
      </c>
      <c r="AH109" s="28">
        <v>0</v>
      </c>
      <c r="AI109" s="28">
        <v>0</v>
      </c>
      <c r="AJ109" s="28" t="s">
        <v>2333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598</v>
      </c>
      <c r="BH109" s="30">
        <v>74</v>
      </c>
      <c r="BI109" s="30">
        <v>581</v>
      </c>
      <c r="BJ109" s="30">
        <v>57</v>
      </c>
      <c r="BK109" s="30">
        <v>551</v>
      </c>
      <c r="BL109" s="30">
        <v>48</v>
      </c>
      <c r="BM109" s="30">
        <v>600</v>
      </c>
      <c r="BN109" s="30">
        <v>74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678</v>
      </c>
      <c r="CB109" s="30">
        <v>54</v>
      </c>
      <c r="CC109" s="30">
        <v>473</v>
      </c>
      <c r="CD109" s="30">
        <v>66</v>
      </c>
      <c r="CE109" s="30">
        <v>609</v>
      </c>
      <c r="CF109" s="30">
        <v>74</v>
      </c>
      <c r="CG109" s="30">
        <v>635</v>
      </c>
      <c r="CH109" s="30">
        <v>66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7.25" thickBot="1">
      <c r="A110" s="28"/>
      <c r="B110" s="28"/>
      <c r="C110" s="30">
        <v>590760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4</v>
      </c>
      <c r="J110" s="28">
        <v>-0.5</v>
      </c>
      <c r="K110" s="28">
        <v>-0.5</v>
      </c>
      <c r="L110" s="30">
        <v>0</v>
      </c>
      <c r="M110" s="28" t="s">
        <v>2334</v>
      </c>
      <c r="N110" s="28">
        <v>0</v>
      </c>
      <c r="O110" s="30">
        <v>695</v>
      </c>
      <c r="P110" s="31" t="b">
        <v>0</v>
      </c>
      <c r="Q110" s="28"/>
      <c r="R110" s="28"/>
      <c r="S110" s="30">
        <v>45</v>
      </c>
      <c r="T110" s="28" t="s">
        <v>2335</v>
      </c>
      <c r="U110" s="28">
        <v>0</v>
      </c>
      <c r="V110" s="28" t="s">
        <v>2336</v>
      </c>
      <c r="W110" s="28">
        <v>0</v>
      </c>
      <c r="X110" s="31" t="b">
        <v>0</v>
      </c>
      <c r="Y110" s="28"/>
      <c r="Z110" s="28" t="s">
        <v>2061</v>
      </c>
      <c r="AA110" s="30">
        <v>3</v>
      </c>
      <c r="AB110" s="30">
        <v>91</v>
      </c>
      <c r="AC110" s="30">
        <v>0</v>
      </c>
      <c r="AD110" s="30">
        <v>3067</v>
      </c>
      <c r="AE110" s="30">
        <v>89</v>
      </c>
      <c r="AF110" s="30">
        <v>2183</v>
      </c>
      <c r="AG110" s="30">
        <v>80</v>
      </c>
      <c r="AH110" s="28">
        <v>0</v>
      </c>
      <c r="AI110" s="28">
        <v>0</v>
      </c>
      <c r="AJ110" s="28" t="s">
        <v>2336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730</v>
      </c>
      <c r="BH110" s="30">
        <v>86</v>
      </c>
      <c r="BI110" s="30">
        <v>725</v>
      </c>
      <c r="BJ110" s="30">
        <v>86</v>
      </c>
      <c r="BK110" s="30">
        <v>714</v>
      </c>
      <c r="BL110" s="30">
        <v>87</v>
      </c>
      <c r="BM110" s="30">
        <v>731</v>
      </c>
      <c r="BN110" s="30">
        <v>87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460</v>
      </c>
      <c r="CB110" s="30">
        <v>88</v>
      </c>
      <c r="CC110" s="30">
        <v>677</v>
      </c>
      <c r="CD110" s="30">
        <v>77</v>
      </c>
      <c r="CE110" s="30">
        <v>734</v>
      </c>
      <c r="CF110" s="30">
        <v>87</v>
      </c>
      <c r="CG110" s="30">
        <v>634</v>
      </c>
      <c r="CH110" s="30">
        <v>85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7.25" thickBot="1">
      <c r="A111" s="28"/>
      <c r="B111" s="28"/>
      <c r="C111" s="30">
        <v>596572</v>
      </c>
      <c r="D111" s="30">
        <v>0</v>
      </c>
      <c r="E111" s="30">
        <v>0</v>
      </c>
      <c r="F111" s="30">
        <v>-1</v>
      </c>
      <c r="G111" s="30">
        <v>1</v>
      </c>
      <c r="H111" s="30">
        <v>0</v>
      </c>
      <c r="I111" s="30">
        <v>3</v>
      </c>
      <c r="J111" s="28">
        <v>-0.5</v>
      </c>
      <c r="K111" s="28">
        <v>-0.5</v>
      </c>
      <c r="L111" s="30">
        <v>0</v>
      </c>
      <c r="M111" s="28" t="s">
        <v>2337</v>
      </c>
      <c r="N111" s="28">
        <v>0</v>
      </c>
      <c r="O111" s="30">
        <v>696</v>
      </c>
      <c r="P111" s="31" t="b">
        <v>0</v>
      </c>
      <c r="Q111" s="28"/>
      <c r="R111" s="28"/>
      <c r="S111" s="30">
        <v>44</v>
      </c>
      <c r="T111" s="28" t="s">
        <v>2338</v>
      </c>
      <c r="U111" s="28">
        <v>0</v>
      </c>
      <c r="V111" s="28" t="s">
        <v>2339</v>
      </c>
      <c r="W111" s="28">
        <v>0</v>
      </c>
      <c r="X111" s="31" t="b">
        <v>0</v>
      </c>
      <c r="Y111" s="28"/>
      <c r="Z111" s="28" t="s">
        <v>2061</v>
      </c>
      <c r="AA111" s="30">
        <v>3</v>
      </c>
      <c r="AB111" s="30">
        <v>91</v>
      </c>
      <c r="AC111" s="30">
        <v>0</v>
      </c>
      <c r="AD111" s="30">
        <v>772</v>
      </c>
      <c r="AE111" s="30">
        <v>88</v>
      </c>
      <c r="AF111" s="30">
        <v>590</v>
      </c>
      <c r="AG111" s="30">
        <v>32</v>
      </c>
      <c r="AH111" s="28">
        <v>0</v>
      </c>
      <c r="AI111" s="28">
        <v>0</v>
      </c>
      <c r="AJ111" s="28" t="s">
        <v>2339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28">
        <v>0</v>
      </c>
      <c r="AY111" s="28">
        <v>0</v>
      </c>
      <c r="AZ111" s="28">
        <v>0</v>
      </c>
      <c r="BA111" s="28">
        <v>0</v>
      </c>
      <c r="BB111" s="30">
        <v>0</v>
      </c>
      <c r="BC111" s="28">
        <v>0</v>
      </c>
      <c r="BD111" s="28">
        <v>0</v>
      </c>
      <c r="BE111" s="28">
        <v>0</v>
      </c>
      <c r="BF111" s="28">
        <v>0</v>
      </c>
      <c r="BG111" s="30">
        <v>657</v>
      </c>
      <c r="BH111" s="30">
        <v>261</v>
      </c>
      <c r="BI111" s="30">
        <v>651</v>
      </c>
      <c r="BJ111" s="30">
        <v>264</v>
      </c>
      <c r="BK111" s="30">
        <v>637</v>
      </c>
      <c r="BL111" s="30">
        <v>257</v>
      </c>
      <c r="BM111" s="30">
        <v>661</v>
      </c>
      <c r="BN111" s="30">
        <v>263</v>
      </c>
      <c r="BO111" s="28"/>
      <c r="BP111" s="28"/>
      <c r="BQ111" s="28"/>
      <c r="BR111" s="28"/>
      <c r="BS111" s="28"/>
      <c r="BT111" s="28"/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525</v>
      </c>
      <c r="CB111" s="30">
        <v>289</v>
      </c>
      <c r="CC111" s="30">
        <v>591</v>
      </c>
      <c r="CD111" s="30">
        <v>224</v>
      </c>
      <c r="CE111" s="30">
        <v>666</v>
      </c>
      <c r="CF111" s="30">
        <v>267</v>
      </c>
      <c r="CG111" s="30">
        <v>726</v>
      </c>
      <c r="CH111" s="30">
        <v>300</v>
      </c>
      <c r="CI111" s="30">
        <v>0</v>
      </c>
      <c r="CJ111" s="30">
        <v>0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7.25" thickBot="1">
      <c r="A112" s="28"/>
      <c r="B112" s="28"/>
      <c r="C112" s="30">
        <v>550596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4</v>
      </c>
      <c r="J112" s="28">
        <v>-0.5</v>
      </c>
      <c r="K112" s="28">
        <v>-0.5</v>
      </c>
      <c r="L112" s="30">
        <v>0</v>
      </c>
      <c r="M112" s="28" t="s">
        <v>2281</v>
      </c>
      <c r="N112" s="28">
        <v>0</v>
      </c>
      <c r="O112" s="30">
        <v>697</v>
      </c>
      <c r="P112" s="31" t="b">
        <v>0</v>
      </c>
      <c r="Q112" s="28"/>
      <c r="R112" s="28"/>
      <c r="S112" s="30">
        <v>45</v>
      </c>
      <c r="T112" s="28" t="s">
        <v>2340</v>
      </c>
      <c r="U112" s="28">
        <v>0</v>
      </c>
      <c r="V112" s="28" t="s">
        <v>2341</v>
      </c>
      <c r="W112" s="28">
        <v>0</v>
      </c>
      <c r="X112" s="31" t="b">
        <v>0</v>
      </c>
      <c r="Y112" s="28"/>
      <c r="Z112" s="28" t="s">
        <v>2061</v>
      </c>
      <c r="AA112" s="30">
        <v>3</v>
      </c>
      <c r="AB112" s="30">
        <v>91</v>
      </c>
      <c r="AC112" s="30">
        <v>0</v>
      </c>
      <c r="AD112" s="30">
        <v>3512</v>
      </c>
      <c r="AE112" s="30">
        <v>115</v>
      </c>
      <c r="AF112" s="30">
        <v>2540</v>
      </c>
      <c r="AG112" s="30">
        <v>85</v>
      </c>
      <c r="AH112" s="28">
        <v>0</v>
      </c>
      <c r="AI112" s="28">
        <v>0</v>
      </c>
      <c r="AJ112" s="28" t="s">
        <v>2341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28">
        <v>0</v>
      </c>
      <c r="AY112" s="28">
        <v>0</v>
      </c>
      <c r="AZ112" s="28">
        <v>0</v>
      </c>
      <c r="BA112" s="28">
        <v>0</v>
      </c>
      <c r="BB112" s="30">
        <v>0</v>
      </c>
      <c r="BC112" s="28">
        <v>0</v>
      </c>
      <c r="BD112" s="28">
        <v>0</v>
      </c>
      <c r="BE112" s="28">
        <v>0</v>
      </c>
      <c r="BF112" s="28">
        <v>0</v>
      </c>
      <c r="BG112" s="30">
        <v>727</v>
      </c>
      <c r="BH112" s="30">
        <v>85</v>
      </c>
      <c r="BI112" s="30">
        <v>722</v>
      </c>
      <c r="BJ112" s="30">
        <v>85</v>
      </c>
      <c r="BK112" s="30">
        <v>711</v>
      </c>
      <c r="BL112" s="30">
        <v>86</v>
      </c>
      <c r="BM112" s="30">
        <v>728</v>
      </c>
      <c r="BN112" s="30">
        <v>86</v>
      </c>
      <c r="BO112" s="28"/>
      <c r="BP112" s="28"/>
      <c r="BQ112" s="28"/>
      <c r="BR112" s="28"/>
      <c r="BS112" s="28"/>
      <c r="BT112" s="28"/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456</v>
      </c>
      <c r="CB112" s="30">
        <v>86</v>
      </c>
      <c r="CC112" s="30">
        <v>673</v>
      </c>
      <c r="CD112" s="30">
        <v>75</v>
      </c>
      <c r="CE112" s="30">
        <v>731</v>
      </c>
      <c r="CF112" s="30">
        <v>86</v>
      </c>
      <c r="CG112" s="30">
        <v>619</v>
      </c>
      <c r="CH112" s="30">
        <v>80</v>
      </c>
      <c r="CI112" s="30">
        <v>0</v>
      </c>
      <c r="CJ112" s="30">
        <v>0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7.25" thickBot="1">
      <c r="A113" s="28"/>
      <c r="B113" s="28"/>
      <c r="C113" s="30">
        <v>533463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3</v>
      </c>
      <c r="J113" s="28">
        <v>2.1</v>
      </c>
      <c r="K113" s="28">
        <v>2.1</v>
      </c>
      <c r="L113" s="30">
        <v>2</v>
      </c>
      <c r="M113" s="28" t="s">
        <v>2342</v>
      </c>
      <c r="N113" s="28">
        <v>2.6</v>
      </c>
      <c r="O113" s="30">
        <v>705</v>
      </c>
      <c r="P113" s="31" t="b">
        <v>0</v>
      </c>
      <c r="Q113" s="28"/>
      <c r="R113" s="28"/>
      <c r="S113" s="30">
        <v>50</v>
      </c>
      <c r="T113" s="28" t="s">
        <v>2343</v>
      </c>
      <c r="U113" s="28">
        <v>2.8</v>
      </c>
      <c r="V113" s="28" t="s">
        <v>2344</v>
      </c>
      <c r="W113" s="28">
        <v>0</v>
      </c>
      <c r="X113" s="31" t="b">
        <v>0</v>
      </c>
      <c r="Y113" s="28"/>
      <c r="Z113" s="28" t="s">
        <v>2061</v>
      </c>
      <c r="AA113" s="30">
        <v>3</v>
      </c>
      <c r="AB113" s="30">
        <v>91</v>
      </c>
      <c r="AC113" s="30">
        <v>42</v>
      </c>
      <c r="AD113" s="30">
        <v>12837</v>
      </c>
      <c r="AE113" s="30">
        <v>262</v>
      </c>
      <c r="AF113" s="30">
        <v>9159</v>
      </c>
      <c r="AG113" s="30">
        <v>311</v>
      </c>
      <c r="AH113" s="28">
        <v>0.5</v>
      </c>
      <c r="AI113" s="28">
        <v>8.4</v>
      </c>
      <c r="AJ113" s="28" t="s">
        <v>2344</v>
      </c>
      <c r="AK113" s="30">
        <v>963</v>
      </c>
      <c r="AL113" s="30">
        <v>1</v>
      </c>
      <c r="AM113" s="30">
        <v>3</v>
      </c>
      <c r="AN113" s="30">
        <v>1</v>
      </c>
      <c r="AO113" s="30">
        <v>17</v>
      </c>
      <c r="AP113" s="30">
        <v>0</v>
      </c>
      <c r="AQ113" s="30">
        <v>0</v>
      </c>
      <c r="AR113" s="30">
        <v>0</v>
      </c>
      <c r="AS113" s="30">
        <v>1</v>
      </c>
      <c r="AT113" s="30">
        <v>0</v>
      </c>
      <c r="AU113" s="30">
        <v>0</v>
      </c>
      <c r="AV113" s="30">
        <v>4</v>
      </c>
      <c r="AW113" s="30">
        <v>135</v>
      </c>
      <c r="AX113" s="28">
        <v>233.2</v>
      </c>
      <c r="AY113" s="28">
        <v>198.1</v>
      </c>
      <c r="AZ113" s="28">
        <v>248</v>
      </c>
      <c r="BA113" s="28">
        <v>67.8</v>
      </c>
      <c r="BB113" s="30">
        <v>12</v>
      </c>
      <c r="BC113" s="28">
        <v>2.87</v>
      </c>
      <c r="BD113" s="28">
        <v>0.91</v>
      </c>
      <c r="BE113" s="28">
        <v>3.78</v>
      </c>
      <c r="BF113" s="28">
        <v>21.74</v>
      </c>
      <c r="BG113" s="30">
        <v>256</v>
      </c>
      <c r="BH113" s="30">
        <v>111</v>
      </c>
      <c r="BI113" s="30">
        <v>165</v>
      </c>
      <c r="BJ113" s="30">
        <v>107</v>
      </c>
      <c r="BK113" s="30">
        <v>135</v>
      </c>
      <c r="BL113" s="30">
        <v>80</v>
      </c>
      <c r="BM113" s="30">
        <v>200</v>
      </c>
      <c r="BN113" s="30">
        <v>105</v>
      </c>
      <c r="BO113" s="28"/>
      <c r="BP113" s="28"/>
      <c r="BQ113" s="28"/>
      <c r="BR113" s="28"/>
      <c r="BS113" s="28"/>
      <c r="BT113" s="28"/>
      <c r="BU113" s="30">
        <v>0.27</v>
      </c>
      <c r="BV113" s="30">
        <v>0</v>
      </c>
      <c r="BW113" s="30">
        <v>0.09</v>
      </c>
      <c r="BX113" s="30">
        <v>0.36</v>
      </c>
      <c r="BY113" s="30">
        <v>2.0299999999999998</v>
      </c>
      <c r="BZ113" s="30">
        <v>1.59</v>
      </c>
      <c r="CA113" s="30">
        <v>222</v>
      </c>
      <c r="CB113" s="30">
        <v>126</v>
      </c>
      <c r="CC113" s="30">
        <v>118</v>
      </c>
      <c r="CD113" s="30">
        <v>56</v>
      </c>
      <c r="CE113" s="30">
        <v>185</v>
      </c>
      <c r="CF113" s="30">
        <v>76</v>
      </c>
      <c r="CG113" s="30">
        <v>549</v>
      </c>
      <c r="CH113" s="30">
        <v>216</v>
      </c>
      <c r="CI113" s="30">
        <v>1.1200000000000001</v>
      </c>
      <c r="CJ113" s="30">
        <v>0.09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7.25" thickBot="1">
      <c r="A114" s="28"/>
      <c r="B114" s="28"/>
      <c r="C114" s="30">
        <v>461013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4</v>
      </c>
      <c r="J114" s="28">
        <v>-0.5</v>
      </c>
      <c r="K114" s="28">
        <v>-0.5</v>
      </c>
      <c r="L114" s="30">
        <v>0</v>
      </c>
      <c r="M114" s="28" t="s">
        <v>2345</v>
      </c>
      <c r="N114" s="28">
        <v>0</v>
      </c>
      <c r="O114" s="30">
        <v>706</v>
      </c>
      <c r="P114" s="31" t="b">
        <v>0</v>
      </c>
      <c r="Q114" s="28"/>
      <c r="R114" s="28"/>
      <c r="S114" s="30">
        <v>45</v>
      </c>
      <c r="T114" s="28" t="s">
        <v>2346</v>
      </c>
      <c r="U114" s="28">
        <v>0</v>
      </c>
      <c r="V114" s="28" t="s">
        <v>2347</v>
      </c>
      <c r="W114" s="28">
        <v>0</v>
      </c>
      <c r="X114" s="31" t="b">
        <v>0</v>
      </c>
      <c r="Y114" s="28"/>
      <c r="Z114" s="28" t="s">
        <v>2061</v>
      </c>
      <c r="AA114" s="30">
        <v>3</v>
      </c>
      <c r="AB114" s="30">
        <v>91</v>
      </c>
      <c r="AC114" s="30">
        <v>0</v>
      </c>
      <c r="AD114" s="30">
        <v>2538</v>
      </c>
      <c r="AE114" s="30">
        <v>96</v>
      </c>
      <c r="AF114" s="30">
        <v>1823</v>
      </c>
      <c r="AG114" s="30">
        <v>82</v>
      </c>
      <c r="AH114" s="28">
        <v>0</v>
      </c>
      <c r="AI114" s="28">
        <v>0</v>
      </c>
      <c r="AJ114" s="28" t="s">
        <v>2347</v>
      </c>
      <c r="AK114" s="30">
        <v>0</v>
      </c>
      <c r="AL114" s="30">
        <v>0</v>
      </c>
      <c r="AM114" s="30">
        <v>0</v>
      </c>
      <c r="AN114" s="30">
        <v>0</v>
      </c>
      <c r="AO114" s="30">
        <v>0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0</v>
      </c>
      <c r="AX114" s="28">
        <v>0</v>
      </c>
      <c r="AY114" s="28">
        <v>0</v>
      </c>
      <c r="AZ114" s="28">
        <v>0</v>
      </c>
      <c r="BA114" s="28">
        <v>0</v>
      </c>
      <c r="BB114" s="30">
        <v>0</v>
      </c>
      <c r="BC114" s="28">
        <v>0</v>
      </c>
      <c r="BD114" s="28">
        <v>0</v>
      </c>
      <c r="BE114" s="28">
        <v>0</v>
      </c>
      <c r="BF114" s="28">
        <v>0</v>
      </c>
      <c r="BG114" s="30">
        <v>685</v>
      </c>
      <c r="BH114" s="30">
        <v>74</v>
      </c>
      <c r="BI114" s="30">
        <v>682</v>
      </c>
      <c r="BJ114" s="30">
        <v>75</v>
      </c>
      <c r="BK114" s="30">
        <v>668</v>
      </c>
      <c r="BL114" s="30">
        <v>75</v>
      </c>
      <c r="BM114" s="30">
        <v>688</v>
      </c>
      <c r="BN114" s="30">
        <v>75</v>
      </c>
      <c r="BO114" s="28"/>
      <c r="BP114" s="28"/>
      <c r="BQ114" s="28"/>
      <c r="BR114" s="28"/>
      <c r="BS114" s="28"/>
      <c r="BT114" s="28"/>
      <c r="BU114" s="30">
        <v>0</v>
      </c>
      <c r="BV114" s="30">
        <v>0</v>
      </c>
      <c r="BW114" s="30">
        <v>0</v>
      </c>
      <c r="BX114" s="30">
        <v>0</v>
      </c>
      <c r="BY114" s="30">
        <v>0</v>
      </c>
      <c r="BZ114" s="30">
        <v>0</v>
      </c>
      <c r="CA114" s="30">
        <v>401</v>
      </c>
      <c r="CB114" s="30">
        <v>73</v>
      </c>
      <c r="CC114" s="30">
        <v>625</v>
      </c>
      <c r="CD114" s="30">
        <v>62</v>
      </c>
      <c r="CE114" s="30">
        <v>693</v>
      </c>
      <c r="CF114" s="30">
        <v>76</v>
      </c>
      <c r="CG114" s="30">
        <v>644</v>
      </c>
      <c r="CH114" s="30">
        <v>88</v>
      </c>
      <c r="CI114" s="30">
        <v>0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7.25" thickBot="1">
      <c r="A115" s="28"/>
      <c r="B115" s="28"/>
      <c r="C115" s="30">
        <v>437730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4</v>
      </c>
      <c r="J115" s="28">
        <v>0.9</v>
      </c>
      <c r="K115" s="28">
        <v>0.9</v>
      </c>
      <c r="L115" s="30">
        <v>6</v>
      </c>
      <c r="M115" s="28" t="s">
        <v>3827</v>
      </c>
      <c r="N115" s="28">
        <v>1.4</v>
      </c>
      <c r="O115" s="30">
        <v>714</v>
      </c>
      <c r="P115" s="31" t="b">
        <v>0</v>
      </c>
      <c r="Q115" s="28"/>
      <c r="R115" s="28"/>
      <c r="S115" s="30">
        <v>50</v>
      </c>
      <c r="T115" s="28" t="s">
        <v>3828</v>
      </c>
      <c r="U115" s="28">
        <v>1.7</v>
      </c>
      <c r="V115" s="28" t="s">
        <v>3829</v>
      </c>
      <c r="W115" s="28">
        <v>0</v>
      </c>
      <c r="X115" s="31" t="b">
        <v>0</v>
      </c>
      <c r="Y115" s="28"/>
      <c r="Z115" s="28" t="s">
        <v>2061</v>
      </c>
      <c r="AA115" s="30">
        <v>3</v>
      </c>
      <c r="AB115" s="30">
        <v>91</v>
      </c>
      <c r="AC115" s="30">
        <v>17</v>
      </c>
      <c r="AD115" s="30">
        <v>5345</v>
      </c>
      <c r="AE115" s="30">
        <v>267</v>
      </c>
      <c r="AF115" s="30">
        <v>3631</v>
      </c>
      <c r="AG115" s="30">
        <v>123</v>
      </c>
      <c r="AH115" s="28">
        <v>0.3</v>
      </c>
      <c r="AI115" s="28">
        <v>3.4</v>
      </c>
      <c r="AJ115" s="28" t="s">
        <v>3829</v>
      </c>
      <c r="AK115" s="30">
        <v>244</v>
      </c>
      <c r="AL115" s="30">
        <v>1</v>
      </c>
      <c r="AM115" s="30">
        <v>0</v>
      </c>
      <c r="AN115" s="30">
        <v>0</v>
      </c>
      <c r="AO115" s="30">
        <v>5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1</v>
      </c>
      <c r="AW115" s="30">
        <v>52</v>
      </c>
      <c r="AX115" s="28">
        <v>47.6</v>
      </c>
      <c r="AY115" s="28">
        <v>16</v>
      </c>
      <c r="AZ115" s="28">
        <v>32</v>
      </c>
      <c r="BA115" s="28">
        <v>9.4</v>
      </c>
      <c r="BB115" s="30">
        <v>2</v>
      </c>
      <c r="BC115" s="28">
        <v>0.36</v>
      </c>
      <c r="BD115" s="28">
        <v>0.02</v>
      </c>
      <c r="BE115" s="28">
        <v>0.38</v>
      </c>
      <c r="BF115" s="28">
        <v>7.54</v>
      </c>
      <c r="BG115" s="30">
        <v>430</v>
      </c>
      <c r="BH115" s="30">
        <v>55</v>
      </c>
      <c r="BI115" s="30">
        <v>427</v>
      </c>
      <c r="BJ115" s="30">
        <v>59</v>
      </c>
      <c r="BK115" s="30">
        <v>386</v>
      </c>
      <c r="BL115" s="30">
        <v>61</v>
      </c>
      <c r="BM115" s="30">
        <v>445</v>
      </c>
      <c r="BN115" s="30">
        <v>58</v>
      </c>
      <c r="BO115" s="28"/>
      <c r="BP115" s="28"/>
      <c r="BQ115" s="28"/>
      <c r="BR115" s="28"/>
      <c r="BS115" s="28"/>
      <c r="BT115" s="28"/>
      <c r="BU115" s="30">
        <v>0.13</v>
      </c>
      <c r="BV115" s="30">
        <v>0</v>
      </c>
      <c r="BW115" s="30">
        <v>0.01</v>
      </c>
      <c r="BX115" s="30">
        <v>0.14000000000000001</v>
      </c>
      <c r="BY115" s="30">
        <v>2.78</v>
      </c>
      <c r="BZ115" s="30">
        <v>1.84</v>
      </c>
      <c r="CA115" s="30">
        <v>213</v>
      </c>
      <c r="CB115" s="30">
        <v>57</v>
      </c>
      <c r="CC115" s="30">
        <v>227</v>
      </c>
      <c r="CD115" s="30">
        <v>29</v>
      </c>
      <c r="CE115" s="30">
        <v>378</v>
      </c>
      <c r="CF115" s="30">
        <v>48</v>
      </c>
      <c r="CG115" s="30">
        <v>598</v>
      </c>
      <c r="CH115" s="30">
        <v>79</v>
      </c>
      <c r="CI115" s="30">
        <v>0.74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7.25" thickBot="1">
      <c r="A116" s="30">
        <v>100</v>
      </c>
      <c r="B116" s="30">
        <v>100</v>
      </c>
      <c r="C116" s="30">
        <v>244704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2</v>
      </c>
      <c r="J116" s="28">
        <v>2.5</v>
      </c>
      <c r="K116" s="28">
        <v>2.5</v>
      </c>
      <c r="L116" s="30">
        <v>2</v>
      </c>
      <c r="M116" s="28" t="s">
        <v>3830</v>
      </c>
      <c r="N116" s="28">
        <v>3</v>
      </c>
      <c r="O116" s="30">
        <v>718</v>
      </c>
      <c r="P116" s="31" t="b">
        <v>0</v>
      </c>
      <c r="Q116" s="28"/>
      <c r="R116" s="28" t="s">
        <v>4375</v>
      </c>
      <c r="S116" s="30">
        <v>45</v>
      </c>
      <c r="T116" s="28" t="s">
        <v>3831</v>
      </c>
      <c r="U116" s="28">
        <v>2.4</v>
      </c>
      <c r="V116" s="28" t="s">
        <v>3832</v>
      </c>
      <c r="W116" s="28">
        <v>0</v>
      </c>
      <c r="X116" s="31" t="b">
        <v>0</v>
      </c>
      <c r="Y116" s="28"/>
      <c r="Z116" s="28" t="s">
        <v>2061</v>
      </c>
      <c r="AA116" s="30">
        <v>3</v>
      </c>
      <c r="AB116" s="30">
        <v>91</v>
      </c>
      <c r="AC116" s="30">
        <v>19</v>
      </c>
      <c r="AD116" s="30">
        <v>4082</v>
      </c>
      <c r="AE116" s="30">
        <v>453</v>
      </c>
      <c r="AF116" s="30">
        <v>1972</v>
      </c>
      <c r="AG116" s="30">
        <v>269</v>
      </c>
      <c r="AH116" s="28">
        <v>0.7</v>
      </c>
      <c r="AI116" s="28">
        <v>4.2</v>
      </c>
      <c r="AJ116" s="28" t="s">
        <v>3832</v>
      </c>
      <c r="AK116" s="30">
        <v>245</v>
      </c>
      <c r="AL116" s="30">
        <v>1</v>
      </c>
      <c r="AM116" s="30">
        <v>0</v>
      </c>
      <c r="AN116" s="30">
        <v>1</v>
      </c>
      <c r="AO116" s="30">
        <v>4</v>
      </c>
      <c r="AP116" s="30">
        <v>0</v>
      </c>
      <c r="AQ116" s="30">
        <v>0</v>
      </c>
      <c r="AR116" s="30">
        <v>0</v>
      </c>
      <c r="AS116" s="30">
        <v>1</v>
      </c>
      <c r="AT116" s="30">
        <v>0</v>
      </c>
      <c r="AU116" s="30">
        <v>0</v>
      </c>
      <c r="AV116" s="30">
        <v>0</v>
      </c>
      <c r="AW116" s="30">
        <v>62</v>
      </c>
      <c r="AX116" s="28">
        <v>78</v>
      </c>
      <c r="AY116" s="28">
        <v>25</v>
      </c>
      <c r="AZ116" s="28">
        <v>37</v>
      </c>
      <c r="BA116" s="28">
        <v>14</v>
      </c>
      <c r="BB116" s="30">
        <v>3</v>
      </c>
      <c r="BC116" s="28">
        <v>0.56000000000000005</v>
      </c>
      <c r="BD116" s="28">
        <v>7.0000000000000007E-2</v>
      </c>
      <c r="BE116" s="28">
        <v>0.63</v>
      </c>
      <c r="BF116" s="28">
        <v>4.2699999999999996</v>
      </c>
      <c r="BG116" s="30">
        <v>397</v>
      </c>
      <c r="BH116" s="30">
        <v>151</v>
      </c>
      <c r="BI116" s="30">
        <v>399</v>
      </c>
      <c r="BJ116" s="30">
        <v>142</v>
      </c>
      <c r="BK116" s="30">
        <v>377</v>
      </c>
      <c r="BL116" s="30">
        <v>134</v>
      </c>
      <c r="BM116" s="30">
        <v>420</v>
      </c>
      <c r="BN116" s="30">
        <v>151</v>
      </c>
      <c r="BO116" s="28"/>
      <c r="BP116" s="28"/>
      <c r="BQ116" s="28"/>
      <c r="BR116" s="28"/>
      <c r="BS116" s="28"/>
      <c r="BT116" s="28"/>
      <c r="BU116" s="30">
        <v>0.21</v>
      </c>
      <c r="BV116" s="30">
        <v>0</v>
      </c>
      <c r="BW116" s="30">
        <v>0.03</v>
      </c>
      <c r="BX116" s="30">
        <v>0.24</v>
      </c>
      <c r="BY116" s="30">
        <v>1.57</v>
      </c>
      <c r="BZ116" s="30">
        <v>1.47</v>
      </c>
      <c r="CA116" s="30">
        <v>383</v>
      </c>
      <c r="CB116" s="30">
        <v>81</v>
      </c>
      <c r="CC116" s="30">
        <v>94</v>
      </c>
      <c r="CD116" s="30">
        <v>23</v>
      </c>
      <c r="CE116" s="30">
        <v>245</v>
      </c>
      <c r="CF116" s="30">
        <v>93</v>
      </c>
      <c r="CG116" s="30">
        <v>596</v>
      </c>
      <c r="CH116" s="30">
        <v>219</v>
      </c>
      <c r="CI116" s="30">
        <v>1.1000000000000001</v>
      </c>
      <c r="CJ116" s="30">
        <v>0.37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7.25" thickBot="1">
      <c r="A117" s="30">
        <v>100</v>
      </c>
      <c r="B117" s="30">
        <v>100</v>
      </c>
      <c r="C117" s="30">
        <v>477580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2</v>
      </c>
      <c r="J117" s="28">
        <v>-0.3</v>
      </c>
      <c r="K117" s="28">
        <v>-0.3</v>
      </c>
      <c r="L117" s="30">
        <v>0</v>
      </c>
      <c r="M117" s="28" t="s">
        <v>3833</v>
      </c>
      <c r="N117" s="28">
        <v>0.2</v>
      </c>
      <c r="O117" s="30">
        <v>722</v>
      </c>
      <c r="P117" s="31" t="b">
        <v>0</v>
      </c>
      <c r="Q117" s="28"/>
      <c r="R117" s="28" t="s">
        <v>4079</v>
      </c>
      <c r="S117" s="30">
        <v>45</v>
      </c>
      <c r="T117" s="28" t="s">
        <v>3834</v>
      </c>
      <c r="U117" s="28">
        <v>1</v>
      </c>
      <c r="V117" s="28" t="s">
        <v>3835</v>
      </c>
      <c r="W117" s="28">
        <v>0</v>
      </c>
      <c r="X117" s="31" t="b">
        <v>0</v>
      </c>
      <c r="Y117" s="28"/>
      <c r="Z117" s="28" t="s">
        <v>2061</v>
      </c>
      <c r="AA117" s="30">
        <v>3</v>
      </c>
      <c r="AB117" s="30">
        <v>91</v>
      </c>
      <c r="AC117" s="30">
        <v>2</v>
      </c>
      <c r="AD117" s="30">
        <v>877</v>
      </c>
      <c r="AE117" s="30">
        <v>32</v>
      </c>
      <c r="AF117" s="30">
        <v>606</v>
      </c>
      <c r="AG117" s="30">
        <v>36</v>
      </c>
      <c r="AH117" s="28">
        <v>0</v>
      </c>
      <c r="AI117" s="28">
        <v>0.4</v>
      </c>
      <c r="AJ117" s="28" t="s">
        <v>3835</v>
      </c>
      <c r="AK117" s="30">
        <v>27</v>
      </c>
      <c r="AL117" s="30">
        <v>0</v>
      </c>
      <c r="AM117" s="30">
        <v>0</v>
      </c>
      <c r="AN117" s="30">
        <v>0</v>
      </c>
      <c r="AO117" s="30">
        <v>1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9</v>
      </c>
      <c r="AX117" s="28">
        <v>5.6</v>
      </c>
      <c r="AY117" s="28">
        <v>0</v>
      </c>
      <c r="AZ117" s="28">
        <v>0</v>
      </c>
      <c r="BA117" s="28">
        <v>0.5</v>
      </c>
      <c r="BB117" s="30">
        <v>0</v>
      </c>
      <c r="BC117" s="28">
        <v>0</v>
      </c>
      <c r="BD117" s="28">
        <v>0</v>
      </c>
      <c r="BE117" s="28">
        <v>0</v>
      </c>
      <c r="BF117" s="28">
        <v>1.0900000000000001</v>
      </c>
      <c r="BG117" s="30">
        <v>494</v>
      </c>
      <c r="BH117" s="30">
        <v>176</v>
      </c>
      <c r="BI117" s="30">
        <v>692</v>
      </c>
      <c r="BJ117" s="30">
        <v>254</v>
      </c>
      <c r="BK117" s="30">
        <v>678</v>
      </c>
      <c r="BL117" s="30">
        <v>254</v>
      </c>
      <c r="BM117" s="30">
        <v>516</v>
      </c>
      <c r="BN117" s="30">
        <v>179</v>
      </c>
      <c r="BO117" s="28"/>
      <c r="BP117" s="28"/>
      <c r="BQ117" s="28"/>
      <c r="BR117" s="28"/>
      <c r="BS117" s="28"/>
      <c r="BT117" s="28"/>
      <c r="BU117" s="30">
        <v>0</v>
      </c>
      <c r="BV117" s="30">
        <v>0</v>
      </c>
      <c r="BW117" s="30">
        <v>0</v>
      </c>
      <c r="BX117" s="30">
        <v>0</v>
      </c>
      <c r="BY117" s="30">
        <v>3.63</v>
      </c>
      <c r="BZ117" s="30">
        <v>3.33</v>
      </c>
      <c r="CA117" s="30">
        <v>414</v>
      </c>
      <c r="CB117" s="30">
        <v>86</v>
      </c>
      <c r="CC117" s="30">
        <v>381</v>
      </c>
      <c r="CD117" s="30">
        <v>133</v>
      </c>
      <c r="CE117" s="30">
        <v>495</v>
      </c>
      <c r="CF117" s="30">
        <v>178</v>
      </c>
      <c r="CG117" s="30">
        <v>692</v>
      </c>
      <c r="CH117" s="30">
        <v>249</v>
      </c>
      <c r="CI117" s="30">
        <v>0</v>
      </c>
      <c r="CJ117" s="30">
        <v>0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7.25" thickBot="1">
      <c r="A118" s="30">
        <v>25</v>
      </c>
      <c r="B118" s="30">
        <v>25</v>
      </c>
      <c r="C118" s="30">
        <v>424044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3</v>
      </c>
      <c r="J118" s="28">
        <v>-0.1</v>
      </c>
      <c r="K118" s="28">
        <v>-0.1</v>
      </c>
      <c r="L118" s="30">
        <v>0</v>
      </c>
      <c r="M118" s="28" t="s">
        <v>3836</v>
      </c>
      <c r="N118" s="28">
        <v>0</v>
      </c>
      <c r="O118" s="30">
        <v>723</v>
      </c>
      <c r="P118" s="31" t="b">
        <v>0</v>
      </c>
      <c r="Q118" s="28" t="s">
        <v>4508</v>
      </c>
      <c r="R118" s="28" t="s">
        <v>4305</v>
      </c>
      <c r="S118" s="30">
        <v>45</v>
      </c>
      <c r="T118" s="28" t="s">
        <v>3837</v>
      </c>
      <c r="U118" s="28">
        <v>2</v>
      </c>
      <c r="V118" s="28" t="s">
        <v>3838</v>
      </c>
      <c r="W118" s="28">
        <v>0</v>
      </c>
      <c r="X118" s="31" t="b">
        <v>0</v>
      </c>
      <c r="Y118" s="28"/>
      <c r="Z118" s="28" t="s">
        <v>2176</v>
      </c>
      <c r="AA118" s="30">
        <v>3</v>
      </c>
      <c r="AB118" s="30">
        <v>91</v>
      </c>
      <c r="AC118" s="30">
        <v>14</v>
      </c>
      <c r="AD118" s="30">
        <v>2420</v>
      </c>
      <c r="AE118" s="30">
        <v>19</v>
      </c>
      <c r="AF118" s="30">
        <v>1983</v>
      </c>
      <c r="AG118" s="30">
        <v>34</v>
      </c>
      <c r="AH118" s="28">
        <v>0</v>
      </c>
      <c r="AI118" s="28">
        <v>3.1</v>
      </c>
      <c r="AJ118" s="28" t="s">
        <v>3839</v>
      </c>
      <c r="AK118" s="30">
        <v>425</v>
      </c>
      <c r="AL118" s="30">
        <v>0</v>
      </c>
      <c r="AM118" s="30">
        <v>0</v>
      </c>
      <c r="AN118" s="30">
        <v>2</v>
      </c>
      <c r="AO118" s="30">
        <v>8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60</v>
      </c>
      <c r="AX118" s="28">
        <v>84</v>
      </c>
      <c r="AY118" s="28">
        <v>218.5</v>
      </c>
      <c r="AZ118" s="28">
        <v>36</v>
      </c>
      <c r="BA118" s="28">
        <v>33.799999999999997</v>
      </c>
      <c r="BB118" s="30">
        <v>5</v>
      </c>
      <c r="BC118" s="28">
        <v>1.04</v>
      </c>
      <c r="BD118" s="28">
        <v>1.1499999999999999</v>
      </c>
      <c r="BE118" s="28">
        <v>2.19</v>
      </c>
      <c r="BF118" s="28">
        <v>9.94</v>
      </c>
      <c r="BG118" s="30">
        <v>390</v>
      </c>
      <c r="BH118" s="30">
        <v>167</v>
      </c>
      <c r="BI118" s="30">
        <v>148</v>
      </c>
      <c r="BJ118" s="30">
        <v>100</v>
      </c>
      <c r="BK118" s="30">
        <v>378</v>
      </c>
      <c r="BL118" s="30">
        <v>184</v>
      </c>
      <c r="BM118" s="30">
        <v>326</v>
      </c>
      <c r="BN118" s="30">
        <v>145</v>
      </c>
      <c r="BO118" s="30">
        <v>1</v>
      </c>
      <c r="BP118" s="28"/>
      <c r="BQ118" s="30">
        <v>6</v>
      </c>
      <c r="BR118" s="28"/>
      <c r="BS118" s="28"/>
      <c r="BT118" s="28"/>
      <c r="BU118" s="30">
        <v>0.22</v>
      </c>
      <c r="BV118" s="30">
        <v>0</v>
      </c>
      <c r="BW118" s="30">
        <v>0.24</v>
      </c>
      <c r="BX118" s="30">
        <v>0.46</v>
      </c>
      <c r="BY118" s="30">
        <v>2.1</v>
      </c>
      <c r="BZ118" s="30">
        <v>1.69</v>
      </c>
      <c r="CA118" s="30">
        <v>386</v>
      </c>
      <c r="CB118" s="30">
        <v>217</v>
      </c>
      <c r="CC118" s="30">
        <v>613</v>
      </c>
      <c r="CD118" s="30">
        <v>235</v>
      </c>
      <c r="CE118" s="30">
        <v>312</v>
      </c>
      <c r="CF118" s="30">
        <v>119</v>
      </c>
      <c r="CG118" s="30">
        <v>702</v>
      </c>
      <c r="CH118" s="30">
        <v>286</v>
      </c>
      <c r="CI118" s="30">
        <v>1.06</v>
      </c>
      <c r="CJ118" s="30">
        <v>0.42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17.25" thickBot="1">
      <c r="A119" s="28"/>
      <c r="B119" s="28"/>
      <c r="C119" s="30">
        <v>474772</v>
      </c>
      <c r="D119" s="30">
        <v>0</v>
      </c>
      <c r="E119" s="30">
        <v>0</v>
      </c>
      <c r="F119" s="30">
        <v>0</v>
      </c>
      <c r="G119" s="30">
        <v>0</v>
      </c>
      <c r="H119" s="30">
        <v>0</v>
      </c>
      <c r="I119" s="30">
        <v>2</v>
      </c>
      <c r="J119" s="28">
        <v>-0.5</v>
      </c>
      <c r="K119" s="28">
        <v>-0.5</v>
      </c>
      <c r="L119" s="30">
        <v>0</v>
      </c>
      <c r="M119" s="28" t="s">
        <v>2286</v>
      </c>
      <c r="N119" s="28">
        <v>0</v>
      </c>
      <c r="O119" s="30">
        <v>737</v>
      </c>
      <c r="P119" s="31" t="b">
        <v>0</v>
      </c>
      <c r="Q119" s="28"/>
      <c r="R119" s="28"/>
      <c r="S119" s="30">
        <v>40</v>
      </c>
      <c r="T119" s="28" t="s">
        <v>3840</v>
      </c>
      <c r="U119" s="28">
        <v>0</v>
      </c>
      <c r="V119" s="28" t="s">
        <v>1519</v>
      </c>
      <c r="W119" s="28">
        <v>0</v>
      </c>
      <c r="X119" s="31" t="b">
        <v>0</v>
      </c>
      <c r="Y119" s="28"/>
      <c r="Z119" s="28" t="s">
        <v>2061</v>
      </c>
      <c r="AA119" s="30">
        <v>3</v>
      </c>
      <c r="AB119" s="30">
        <v>91</v>
      </c>
      <c r="AC119" s="30">
        <v>0</v>
      </c>
      <c r="AD119" s="30">
        <v>3702</v>
      </c>
      <c r="AE119" s="30">
        <v>273</v>
      </c>
      <c r="AF119" s="30">
        <v>1857</v>
      </c>
      <c r="AG119" s="30">
        <v>122</v>
      </c>
      <c r="AH119" s="28">
        <v>0</v>
      </c>
      <c r="AI119" s="28">
        <v>0</v>
      </c>
      <c r="AJ119" s="28" t="s">
        <v>1519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28">
        <v>0</v>
      </c>
      <c r="AY119" s="28">
        <v>0</v>
      </c>
      <c r="AZ119" s="28">
        <v>0</v>
      </c>
      <c r="BA119" s="28">
        <v>0</v>
      </c>
      <c r="BB119" s="30">
        <v>0</v>
      </c>
      <c r="BC119" s="28">
        <v>0</v>
      </c>
      <c r="BD119" s="28">
        <v>0</v>
      </c>
      <c r="BE119" s="28">
        <v>0</v>
      </c>
      <c r="BF119" s="28">
        <v>0</v>
      </c>
      <c r="BG119" s="30">
        <v>603</v>
      </c>
      <c r="BH119" s="30">
        <v>219</v>
      </c>
      <c r="BI119" s="30">
        <v>586</v>
      </c>
      <c r="BJ119" s="30">
        <v>215</v>
      </c>
      <c r="BK119" s="30">
        <v>556</v>
      </c>
      <c r="BL119" s="30">
        <v>210</v>
      </c>
      <c r="BM119" s="30">
        <v>605</v>
      </c>
      <c r="BN119" s="30">
        <v>217</v>
      </c>
      <c r="BO119" s="28"/>
      <c r="BP119" s="28"/>
      <c r="BQ119" s="28"/>
      <c r="BR119" s="28"/>
      <c r="BS119" s="28"/>
      <c r="BT119" s="28"/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684</v>
      </c>
      <c r="CB119" s="30">
        <v>208</v>
      </c>
      <c r="CC119" s="30">
        <v>478</v>
      </c>
      <c r="CD119" s="30">
        <v>176</v>
      </c>
      <c r="CE119" s="30">
        <v>614</v>
      </c>
      <c r="CF119" s="30">
        <v>220</v>
      </c>
      <c r="CG119" s="30">
        <v>584</v>
      </c>
      <c r="CH119" s="30">
        <v>214</v>
      </c>
      <c r="CI119" s="30">
        <v>0</v>
      </c>
      <c r="CJ119" s="30">
        <v>0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17.25" thickBot="1">
      <c r="A120" s="28"/>
      <c r="B120" s="28"/>
      <c r="C120" s="30">
        <v>496683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2</v>
      </c>
      <c r="J120" s="28">
        <v>-0.5</v>
      </c>
      <c r="K120" s="28">
        <v>-0.5</v>
      </c>
      <c r="L120" s="30">
        <v>0</v>
      </c>
      <c r="M120" s="28" t="s">
        <v>3720</v>
      </c>
      <c r="N120" s="28">
        <v>0</v>
      </c>
      <c r="O120" s="30">
        <v>738</v>
      </c>
      <c r="P120" s="31" t="b">
        <v>0</v>
      </c>
      <c r="Q120" s="28"/>
      <c r="R120" s="28"/>
      <c r="S120" s="30">
        <v>40</v>
      </c>
      <c r="T120" s="28" t="s">
        <v>3841</v>
      </c>
      <c r="U120" s="28">
        <v>0</v>
      </c>
      <c r="V120" s="28" t="s">
        <v>3842</v>
      </c>
      <c r="W120" s="28">
        <v>0</v>
      </c>
      <c r="X120" s="31" t="b">
        <v>0</v>
      </c>
      <c r="Y120" s="28"/>
      <c r="Z120" s="28" t="s">
        <v>2061</v>
      </c>
      <c r="AA120" s="30">
        <v>3</v>
      </c>
      <c r="AB120" s="30">
        <v>91</v>
      </c>
      <c r="AC120" s="30">
        <v>0</v>
      </c>
      <c r="AD120" s="30">
        <v>988</v>
      </c>
      <c r="AE120" s="30">
        <v>94</v>
      </c>
      <c r="AF120" s="30">
        <v>740</v>
      </c>
      <c r="AG120" s="30">
        <v>44</v>
      </c>
      <c r="AH120" s="28">
        <v>0</v>
      </c>
      <c r="AI120" s="28">
        <v>0</v>
      </c>
      <c r="AJ120" s="28" t="s">
        <v>3842</v>
      </c>
      <c r="AK120" s="30">
        <v>0</v>
      </c>
      <c r="AL120" s="30">
        <v>0</v>
      </c>
      <c r="AM120" s="30">
        <v>0</v>
      </c>
      <c r="AN120" s="30">
        <v>0</v>
      </c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28">
        <v>0</v>
      </c>
      <c r="AY120" s="28">
        <v>0</v>
      </c>
      <c r="AZ120" s="28">
        <v>0</v>
      </c>
      <c r="BA120" s="28">
        <v>0</v>
      </c>
      <c r="BB120" s="30">
        <v>0</v>
      </c>
      <c r="BC120" s="28">
        <v>0</v>
      </c>
      <c r="BD120" s="28">
        <v>0</v>
      </c>
      <c r="BE120" s="28">
        <v>0</v>
      </c>
      <c r="BF120" s="28">
        <v>0</v>
      </c>
      <c r="BG120" s="30">
        <v>611</v>
      </c>
      <c r="BH120" s="30">
        <v>226</v>
      </c>
      <c r="BI120" s="30">
        <v>595</v>
      </c>
      <c r="BJ120" s="30">
        <v>222</v>
      </c>
      <c r="BK120" s="30">
        <v>566</v>
      </c>
      <c r="BL120" s="30">
        <v>218</v>
      </c>
      <c r="BM120" s="30">
        <v>613</v>
      </c>
      <c r="BN120" s="30">
        <v>224</v>
      </c>
      <c r="BO120" s="28"/>
      <c r="BP120" s="28"/>
      <c r="BQ120" s="28"/>
      <c r="BR120" s="28"/>
      <c r="BS120" s="28"/>
      <c r="BT120" s="28"/>
      <c r="BU120" s="30">
        <v>0</v>
      </c>
      <c r="BV120" s="30">
        <v>0</v>
      </c>
      <c r="BW120" s="30">
        <v>0</v>
      </c>
      <c r="BX120" s="30">
        <v>0</v>
      </c>
      <c r="BY120" s="30">
        <v>0</v>
      </c>
      <c r="BZ120" s="30">
        <v>0</v>
      </c>
      <c r="CA120" s="30">
        <v>694</v>
      </c>
      <c r="CB120" s="30">
        <v>216</v>
      </c>
      <c r="CC120" s="30">
        <v>488</v>
      </c>
      <c r="CD120" s="30">
        <v>184</v>
      </c>
      <c r="CE120" s="30">
        <v>622</v>
      </c>
      <c r="CF120" s="30">
        <v>227</v>
      </c>
      <c r="CG120" s="30">
        <v>669</v>
      </c>
      <c r="CH120" s="30">
        <v>240</v>
      </c>
      <c r="CI120" s="30">
        <v>0</v>
      </c>
      <c r="CJ120" s="30">
        <v>0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7.25" thickBot="1">
      <c r="A121" s="30">
        <v>0</v>
      </c>
      <c r="B121" s="30">
        <v>0</v>
      </c>
      <c r="C121" s="30">
        <v>61810</v>
      </c>
      <c r="D121" s="30">
        <v>0</v>
      </c>
      <c r="E121" s="30">
        <v>0</v>
      </c>
      <c r="F121" s="30">
        <v>-3</v>
      </c>
      <c r="G121" s="30">
        <v>3</v>
      </c>
      <c r="H121" s="30">
        <v>0</v>
      </c>
      <c r="I121" s="30">
        <v>2</v>
      </c>
      <c r="J121" s="28">
        <v>0</v>
      </c>
      <c r="K121" s="28">
        <v>0</v>
      </c>
      <c r="L121" s="30">
        <v>0</v>
      </c>
      <c r="M121" s="28" t="s">
        <v>2348</v>
      </c>
      <c r="N121" s="28">
        <v>0.5</v>
      </c>
      <c r="O121" s="30">
        <v>78</v>
      </c>
      <c r="P121" s="31" t="b">
        <v>0</v>
      </c>
      <c r="Q121" s="28" t="s">
        <v>4326</v>
      </c>
      <c r="R121" s="28" t="s">
        <v>4307</v>
      </c>
      <c r="S121" s="30">
        <v>42</v>
      </c>
      <c r="T121" s="28" t="s">
        <v>2350</v>
      </c>
      <c r="U121" s="28">
        <v>2.4</v>
      </c>
      <c r="V121" s="28" t="s">
        <v>1635</v>
      </c>
      <c r="W121" s="28">
        <v>0.3</v>
      </c>
      <c r="X121" s="31" t="b">
        <v>0</v>
      </c>
      <c r="Y121" s="28"/>
      <c r="Z121" s="28" t="s">
        <v>2117</v>
      </c>
      <c r="AA121" s="30">
        <v>4</v>
      </c>
      <c r="AB121" s="30">
        <v>94</v>
      </c>
      <c r="AC121" s="30">
        <v>29</v>
      </c>
      <c r="AD121" s="30">
        <v>43107</v>
      </c>
      <c r="AE121" s="30">
        <v>8</v>
      </c>
      <c r="AF121" s="30">
        <v>209030</v>
      </c>
      <c r="AG121" s="30">
        <v>216</v>
      </c>
      <c r="AH121" s="28">
        <v>0.1</v>
      </c>
      <c r="AI121" s="28">
        <v>6.9</v>
      </c>
      <c r="AJ121" s="28" t="s">
        <v>1635</v>
      </c>
      <c r="AK121" s="30">
        <v>722</v>
      </c>
      <c r="AL121" s="30">
        <v>1</v>
      </c>
      <c r="AM121" s="30">
        <v>0</v>
      </c>
      <c r="AN121" s="30">
        <v>2</v>
      </c>
      <c r="AO121" s="30">
        <v>14</v>
      </c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147</v>
      </c>
      <c r="AX121" s="28">
        <v>176.2</v>
      </c>
      <c r="AY121" s="28">
        <v>2.5</v>
      </c>
      <c r="AZ121" s="28">
        <v>53</v>
      </c>
      <c r="BA121" s="28">
        <v>23.4</v>
      </c>
      <c r="BB121" s="30">
        <v>9</v>
      </c>
      <c r="BC121" s="28">
        <v>0.34</v>
      </c>
      <c r="BD121" s="28">
        <v>0.11</v>
      </c>
      <c r="BE121" s="28">
        <v>0.45</v>
      </c>
      <c r="BF121" s="28">
        <v>13.51</v>
      </c>
      <c r="BG121" s="30">
        <v>301</v>
      </c>
      <c r="BH121" s="30">
        <v>121</v>
      </c>
      <c r="BI121" s="30">
        <v>464</v>
      </c>
      <c r="BJ121" s="30">
        <v>168</v>
      </c>
      <c r="BK121" s="30">
        <v>335</v>
      </c>
      <c r="BL121" s="30">
        <v>113</v>
      </c>
      <c r="BM121" s="30">
        <v>376</v>
      </c>
      <c r="BN121" s="30">
        <v>134</v>
      </c>
      <c r="BO121" s="28"/>
      <c r="BP121" s="28"/>
      <c r="BQ121" s="28"/>
      <c r="BR121" s="28"/>
      <c r="BS121" s="28"/>
      <c r="BT121" s="28"/>
      <c r="BU121" s="30">
        <v>0.04</v>
      </c>
      <c r="BV121" s="30">
        <v>0</v>
      </c>
      <c r="BW121" s="30">
        <v>0.01</v>
      </c>
      <c r="BX121" s="30">
        <v>0.05</v>
      </c>
      <c r="BY121" s="30">
        <v>1.68</v>
      </c>
      <c r="BZ121" s="30">
        <v>1.75</v>
      </c>
      <c r="CA121" s="30">
        <v>581</v>
      </c>
      <c r="CB121" s="30">
        <v>156</v>
      </c>
      <c r="CC121" s="30">
        <v>327</v>
      </c>
      <c r="CD121" s="30">
        <v>104</v>
      </c>
      <c r="CE121" s="30">
        <v>241</v>
      </c>
      <c r="CF121" s="30">
        <v>89</v>
      </c>
      <c r="CG121" s="30">
        <v>313</v>
      </c>
      <c r="CH121" s="30">
        <v>114</v>
      </c>
      <c r="CI121" s="30">
        <v>1.1200000000000001</v>
      </c>
      <c r="CJ121" s="30">
        <v>0.25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7.25" thickBot="1">
      <c r="A122" s="30">
        <v>0</v>
      </c>
      <c r="B122" s="30">
        <v>0</v>
      </c>
      <c r="C122" s="30">
        <v>128295</v>
      </c>
      <c r="D122" s="30">
        <v>0</v>
      </c>
      <c r="E122" s="30">
        <v>0</v>
      </c>
      <c r="F122" s="30">
        <v>-2</v>
      </c>
      <c r="G122" s="30">
        <v>2</v>
      </c>
      <c r="H122" s="30">
        <v>0</v>
      </c>
      <c r="I122" s="30">
        <v>3</v>
      </c>
      <c r="J122" s="28">
        <v>0</v>
      </c>
      <c r="K122" s="28">
        <v>0</v>
      </c>
      <c r="L122" s="30">
        <v>0</v>
      </c>
      <c r="M122" s="28" t="s">
        <v>2322</v>
      </c>
      <c r="N122" s="28">
        <v>0.8</v>
      </c>
      <c r="O122" s="30">
        <v>79</v>
      </c>
      <c r="P122" s="31" t="b">
        <v>0</v>
      </c>
      <c r="Q122" s="28" t="s">
        <v>4378</v>
      </c>
      <c r="R122" s="28" t="s">
        <v>4376</v>
      </c>
      <c r="S122" s="30">
        <v>53</v>
      </c>
      <c r="T122" s="28" t="s">
        <v>2351</v>
      </c>
      <c r="U122" s="28">
        <v>3.2</v>
      </c>
      <c r="V122" s="28" t="s">
        <v>1480</v>
      </c>
      <c r="W122" s="28">
        <v>0.2</v>
      </c>
      <c r="X122" s="31" t="b">
        <v>0</v>
      </c>
      <c r="Y122" s="28"/>
      <c r="Z122" s="28" t="s">
        <v>2117</v>
      </c>
      <c r="AA122" s="30">
        <v>4</v>
      </c>
      <c r="AB122" s="30">
        <v>94</v>
      </c>
      <c r="AC122" s="30">
        <v>71</v>
      </c>
      <c r="AD122" s="30">
        <v>67067</v>
      </c>
      <c r="AE122" s="30">
        <v>13</v>
      </c>
      <c r="AF122" s="30">
        <v>84787</v>
      </c>
      <c r="AG122" s="30">
        <v>754</v>
      </c>
      <c r="AH122" s="28">
        <v>0.2</v>
      </c>
      <c r="AI122" s="28">
        <v>13.4</v>
      </c>
      <c r="AJ122" s="28" t="s">
        <v>1480</v>
      </c>
      <c r="AK122" s="30">
        <v>1763</v>
      </c>
      <c r="AL122" s="30">
        <v>1</v>
      </c>
      <c r="AM122" s="30">
        <v>6</v>
      </c>
      <c r="AN122" s="30">
        <v>6</v>
      </c>
      <c r="AO122" s="30">
        <v>23</v>
      </c>
      <c r="AP122" s="30">
        <v>0</v>
      </c>
      <c r="AQ122" s="30">
        <v>0</v>
      </c>
      <c r="AR122" s="30">
        <v>0</v>
      </c>
      <c r="AS122" s="30">
        <v>6</v>
      </c>
      <c r="AT122" s="30">
        <v>0</v>
      </c>
      <c r="AU122" s="30">
        <v>0</v>
      </c>
      <c r="AV122" s="30">
        <v>6</v>
      </c>
      <c r="AW122" s="30">
        <v>309</v>
      </c>
      <c r="AX122" s="28">
        <v>379.2</v>
      </c>
      <c r="AY122" s="28">
        <v>173.7</v>
      </c>
      <c r="AZ122" s="28">
        <v>269</v>
      </c>
      <c r="BA122" s="28">
        <v>82.3</v>
      </c>
      <c r="BB122" s="30">
        <v>21</v>
      </c>
      <c r="BC122" s="28">
        <v>1.64</v>
      </c>
      <c r="BD122" s="28">
        <v>1.74</v>
      </c>
      <c r="BE122" s="28">
        <v>3.38</v>
      </c>
      <c r="BF122" s="28">
        <v>25.13</v>
      </c>
      <c r="BG122" s="30">
        <v>157</v>
      </c>
      <c r="BH122" s="30">
        <v>68</v>
      </c>
      <c r="BI122" s="30">
        <v>183</v>
      </c>
      <c r="BJ122" s="30">
        <v>117</v>
      </c>
      <c r="BK122" s="30">
        <v>126</v>
      </c>
      <c r="BL122" s="30">
        <v>78</v>
      </c>
      <c r="BM122" s="30">
        <v>151</v>
      </c>
      <c r="BN122" s="30">
        <v>91</v>
      </c>
      <c r="BO122" s="28"/>
      <c r="BP122" s="28"/>
      <c r="BQ122" s="28"/>
      <c r="BR122" s="28"/>
      <c r="BS122" s="28"/>
      <c r="BT122" s="28"/>
      <c r="BU122" s="30">
        <v>0.08</v>
      </c>
      <c r="BV122" s="30">
        <v>0</v>
      </c>
      <c r="BW122" s="30">
        <v>0.09</v>
      </c>
      <c r="BX122" s="30">
        <v>0.17</v>
      </c>
      <c r="BY122" s="30">
        <v>1.28</v>
      </c>
      <c r="BZ122" s="30">
        <v>1.17</v>
      </c>
      <c r="CA122" s="30">
        <v>142</v>
      </c>
      <c r="CB122" s="30">
        <v>76</v>
      </c>
      <c r="CC122" s="30">
        <v>288</v>
      </c>
      <c r="CD122" s="30">
        <v>143</v>
      </c>
      <c r="CE122" s="30">
        <v>136</v>
      </c>
      <c r="CF122" s="30">
        <v>55</v>
      </c>
      <c r="CG122" s="30">
        <v>371</v>
      </c>
      <c r="CH122" s="30">
        <v>129</v>
      </c>
      <c r="CI122" s="30">
        <v>1.07</v>
      </c>
      <c r="CJ122" s="30">
        <v>0.31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7.25" thickBot="1">
      <c r="A123" s="30">
        <v>100</v>
      </c>
      <c r="B123" s="30">
        <v>100</v>
      </c>
      <c r="C123" s="30">
        <v>144485</v>
      </c>
      <c r="D123" s="30">
        <v>0</v>
      </c>
      <c r="E123" s="30">
        <v>0</v>
      </c>
      <c r="F123" s="30">
        <v>5</v>
      </c>
      <c r="G123" s="30">
        <v>-5</v>
      </c>
      <c r="H123" s="30">
        <v>5</v>
      </c>
      <c r="I123" s="30">
        <v>4</v>
      </c>
      <c r="J123" s="28">
        <v>3.8</v>
      </c>
      <c r="K123" s="28">
        <v>4.3</v>
      </c>
      <c r="L123" s="30">
        <v>7</v>
      </c>
      <c r="M123" s="28" t="s">
        <v>2352</v>
      </c>
      <c r="N123" s="28">
        <v>4.3</v>
      </c>
      <c r="O123" s="30">
        <v>80</v>
      </c>
      <c r="P123" s="31" t="b">
        <v>0</v>
      </c>
      <c r="Q123" s="28"/>
      <c r="R123" s="28" t="s">
        <v>2353</v>
      </c>
      <c r="S123" s="30">
        <v>75</v>
      </c>
      <c r="T123" s="28" t="s">
        <v>2354</v>
      </c>
      <c r="U123" s="28">
        <v>5.6</v>
      </c>
      <c r="V123" s="28" t="s">
        <v>1404</v>
      </c>
      <c r="W123" s="28">
        <v>31.1</v>
      </c>
      <c r="X123" s="31" t="b">
        <v>0</v>
      </c>
      <c r="Y123" s="28"/>
      <c r="Z123" s="28" t="s">
        <v>2061</v>
      </c>
      <c r="AA123" s="30">
        <v>4</v>
      </c>
      <c r="AB123" s="30">
        <v>94</v>
      </c>
      <c r="AC123" s="30">
        <v>180</v>
      </c>
      <c r="AD123" s="30">
        <v>10634303</v>
      </c>
      <c r="AE123" s="30">
        <v>21435</v>
      </c>
      <c r="AF123" s="30">
        <v>8131300</v>
      </c>
      <c r="AG123" s="30">
        <v>92780</v>
      </c>
      <c r="AH123" s="28">
        <v>0.6</v>
      </c>
      <c r="AI123" s="28">
        <v>24</v>
      </c>
      <c r="AJ123" s="28" t="s">
        <v>1404</v>
      </c>
      <c r="AK123" s="30">
        <v>2863</v>
      </c>
      <c r="AL123" s="30">
        <v>20</v>
      </c>
      <c r="AM123" s="30">
        <v>4</v>
      </c>
      <c r="AN123" s="30">
        <v>10</v>
      </c>
      <c r="AO123" s="30">
        <v>41</v>
      </c>
      <c r="AP123" s="30">
        <v>0</v>
      </c>
      <c r="AQ123" s="30">
        <v>0</v>
      </c>
      <c r="AR123" s="30">
        <v>1</v>
      </c>
      <c r="AS123" s="30">
        <v>9</v>
      </c>
      <c r="AT123" s="30">
        <v>0</v>
      </c>
      <c r="AU123" s="30">
        <v>0</v>
      </c>
      <c r="AV123" s="30">
        <v>35</v>
      </c>
      <c r="AW123" s="30">
        <v>601</v>
      </c>
      <c r="AX123" s="28">
        <v>920.8</v>
      </c>
      <c r="AY123" s="28">
        <v>410.4</v>
      </c>
      <c r="AZ123" s="28">
        <v>1239</v>
      </c>
      <c r="BA123" s="28">
        <v>256.60000000000002</v>
      </c>
      <c r="BB123" s="30">
        <v>32</v>
      </c>
      <c r="BC123" s="28">
        <v>18.690000000000001</v>
      </c>
      <c r="BD123" s="28">
        <v>3.7</v>
      </c>
      <c r="BE123" s="28">
        <v>22.39</v>
      </c>
      <c r="BF123" s="28">
        <v>41.57</v>
      </c>
      <c r="BG123" s="30">
        <v>7</v>
      </c>
      <c r="BH123" s="30">
        <v>3</v>
      </c>
      <c r="BI123" s="30">
        <v>68</v>
      </c>
      <c r="BJ123" s="30">
        <v>4</v>
      </c>
      <c r="BK123" s="30">
        <v>6</v>
      </c>
      <c r="BL123" s="30">
        <v>3</v>
      </c>
      <c r="BM123" s="30">
        <v>10</v>
      </c>
      <c r="BN123" s="30">
        <v>3</v>
      </c>
      <c r="BO123" s="28"/>
      <c r="BP123" s="28"/>
      <c r="BQ123" s="30">
        <v>1</v>
      </c>
      <c r="BR123" s="28"/>
      <c r="BS123" s="30">
        <v>1</v>
      </c>
      <c r="BT123" s="28"/>
      <c r="BU123" s="30">
        <v>0.59</v>
      </c>
      <c r="BV123" s="30">
        <v>0</v>
      </c>
      <c r="BW123" s="30">
        <v>0.12</v>
      </c>
      <c r="BX123" s="30">
        <v>0.71</v>
      </c>
      <c r="BY123" s="30">
        <v>1.31</v>
      </c>
      <c r="BZ123" s="30">
        <v>1.29</v>
      </c>
      <c r="CA123" s="30">
        <v>27</v>
      </c>
      <c r="CB123" s="30">
        <v>14</v>
      </c>
      <c r="CC123" s="30">
        <v>46</v>
      </c>
      <c r="CD123" s="30">
        <v>11</v>
      </c>
      <c r="CE123" s="30">
        <v>12</v>
      </c>
      <c r="CF123" s="30">
        <v>3</v>
      </c>
      <c r="CG123" s="30">
        <v>6</v>
      </c>
      <c r="CH123" s="30">
        <v>2</v>
      </c>
      <c r="CI123" s="30">
        <v>1.01</v>
      </c>
      <c r="CJ123" s="30">
        <v>0.31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7.25" thickBot="1">
      <c r="A124" s="28"/>
      <c r="B124" s="28"/>
      <c r="C124" s="30">
        <v>154561</v>
      </c>
      <c r="D124" s="30">
        <v>0</v>
      </c>
      <c r="E124" s="30">
        <v>0</v>
      </c>
      <c r="F124" s="30">
        <v>4</v>
      </c>
      <c r="G124" s="30">
        <v>-4</v>
      </c>
      <c r="H124" s="30">
        <v>1</v>
      </c>
      <c r="I124" s="30">
        <v>1</v>
      </c>
      <c r="J124" s="28">
        <v>2.8</v>
      </c>
      <c r="K124" s="28">
        <v>3.3</v>
      </c>
      <c r="L124" s="30">
        <v>2</v>
      </c>
      <c r="M124" s="28" t="s">
        <v>2264</v>
      </c>
      <c r="N124" s="28">
        <v>3.3</v>
      </c>
      <c r="O124" s="30">
        <v>81</v>
      </c>
      <c r="P124" s="31" t="b">
        <v>1</v>
      </c>
      <c r="Q124" s="28"/>
      <c r="R124" s="28"/>
      <c r="S124" s="30">
        <v>49</v>
      </c>
      <c r="T124" s="28" t="s">
        <v>2355</v>
      </c>
      <c r="U124" s="28">
        <v>4.3</v>
      </c>
      <c r="V124" s="28" t="s">
        <v>2356</v>
      </c>
      <c r="W124" s="28">
        <v>15.9</v>
      </c>
      <c r="X124" s="31" t="b">
        <v>0</v>
      </c>
      <c r="Y124" s="28"/>
      <c r="Z124" s="28" t="s">
        <v>2061</v>
      </c>
      <c r="AA124" s="30">
        <v>4</v>
      </c>
      <c r="AB124" s="30">
        <v>94</v>
      </c>
      <c r="AC124" s="30">
        <v>146</v>
      </c>
      <c r="AD124" s="30">
        <v>2585031</v>
      </c>
      <c r="AE124" s="30">
        <v>12311</v>
      </c>
      <c r="AF124" s="30">
        <v>1433261</v>
      </c>
      <c r="AG124" s="30">
        <v>31389</v>
      </c>
      <c r="AH124" s="28">
        <v>0.7</v>
      </c>
      <c r="AI124" s="28">
        <v>29.8</v>
      </c>
      <c r="AJ124" s="28" t="s">
        <v>1417</v>
      </c>
      <c r="AK124" s="30">
        <v>3060</v>
      </c>
      <c r="AL124" s="30">
        <v>0</v>
      </c>
      <c r="AM124" s="30">
        <v>0</v>
      </c>
      <c r="AN124" s="30">
        <v>10</v>
      </c>
      <c r="AO124" s="30">
        <v>44</v>
      </c>
      <c r="AP124" s="30">
        <v>1</v>
      </c>
      <c r="AQ124" s="30">
        <v>0</v>
      </c>
      <c r="AR124" s="30">
        <v>0</v>
      </c>
      <c r="AS124" s="30">
        <v>1</v>
      </c>
      <c r="AT124" s="30">
        <v>0</v>
      </c>
      <c r="AU124" s="30">
        <v>138</v>
      </c>
      <c r="AV124" s="30">
        <v>20</v>
      </c>
      <c r="AW124" s="30">
        <v>732</v>
      </c>
      <c r="AX124" s="28">
        <v>1015</v>
      </c>
      <c r="AY124" s="28">
        <v>20.100000000000001</v>
      </c>
      <c r="AZ124" s="28">
        <v>4</v>
      </c>
      <c r="BA124" s="28">
        <v>104.2</v>
      </c>
      <c r="BB124" s="30">
        <v>34</v>
      </c>
      <c r="BC124" s="28">
        <v>0.11</v>
      </c>
      <c r="BD124" s="28">
        <v>0.12</v>
      </c>
      <c r="BE124" s="28">
        <v>0.23</v>
      </c>
      <c r="BF124" s="28">
        <v>45.29</v>
      </c>
      <c r="BG124" s="30">
        <v>4</v>
      </c>
      <c r="BH124" s="30">
        <v>2</v>
      </c>
      <c r="BI124" s="30">
        <v>413</v>
      </c>
      <c r="BJ124" s="30">
        <v>3</v>
      </c>
      <c r="BK124" s="30">
        <v>459</v>
      </c>
      <c r="BL124" s="30">
        <v>2</v>
      </c>
      <c r="BM124" s="30">
        <v>104</v>
      </c>
      <c r="BN124" s="30">
        <v>1</v>
      </c>
      <c r="BO124" s="28"/>
      <c r="BP124" s="28"/>
      <c r="BQ124" s="28"/>
      <c r="BR124" s="28"/>
      <c r="BS124" s="28"/>
      <c r="BT124" s="28"/>
      <c r="BU124" s="30">
        <v>0</v>
      </c>
      <c r="BV124" s="30">
        <v>4.0599999999999996</v>
      </c>
      <c r="BW124" s="30">
        <v>0</v>
      </c>
      <c r="BX124" s="30">
        <v>0</v>
      </c>
      <c r="BY124" s="30">
        <v>1.33</v>
      </c>
      <c r="BZ124" s="30">
        <v>1.29</v>
      </c>
      <c r="CA124" s="30">
        <v>235</v>
      </c>
      <c r="CB124" s="30">
        <v>10</v>
      </c>
      <c r="CC124" s="30">
        <v>78</v>
      </c>
      <c r="CD124" s="30">
        <v>9</v>
      </c>
      <c r="CE124" s="30">
        <v>35</v>
      </c>
      <c r="CF124" s="30">
        <v>8</v>
      </c>
      <c r="CG124" s="30">
        <v>22</v>
      </c>
      <c r="CH124" s="30">
        <v>3</v>
      </c>
      <c r="CI124" s="30">
        <v>1</v>
      </c>
      <c r="CJ124" s="30">
        <v>0.28999999999999998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7.25" thickBot="1">
      <c r="A125" s="30">
        <v>0</v>
      </c>
      <c r="B125" s="30">
        <v>0</v>
      </c>
      <c r="C125" s="30">
        <v>174932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2</v>
      </c>
      <c r="J125" s="28">
        <v>0</v>
      </c>
      <c r="K125" s="28">
        <v>0</v>
      </c>
      <c r="L125" s="30">
        <v>0</v>
      </c>
      <c r="M125" s="28" t="s">
        <v>2357</v>
      </c>
      <c r="N125" s="28">
        <v>0</v>
      </c>
      <c r="O125" s="30">
        <v>82</v>
      </c>
      <c r="P125" s="31" t="b">
        <v>0</v>
      </c>
      <c r="Q125" s="28" t="s">
        <v>3843</v>
      </c>
      <c r="R125" s="28" t="s">
        <v>3844</v>
      </c>
      <c r="S125" s="30">
        <v>50</v>
      </c>
      <c r="T125" s="28" t="s">
        <v>2358</v>
      </c>
      <c r="U125" s="28">
        <v>1</v>
      </c>
      <c r="V125" s="28" t="s">
        <v>2359</v>
      </c>
      <c r="W125" s="28">
        <v>0.1</v>
      </c>
      <c r="X125" s="31" t="b">
        <v>0</v>
      </c>
      <c r="Y125" s="28"/>
      <c r="Z125" s="28" t="s">
        <v>2077</v>
      </c>
      <c r="AA125" s="30">
        <v>4</v>
      </c>
      <c r="AB125" s="30">
        <v>94</v>
      </c>
      <c r="AC125" s="30">
        <v>5</v>
      </c>
      <c r="AD125" s="30">
        <v>35030</v>
      </c>
      <c r="AE125" s="30">
        <v>0</v>
      </c>
      <c r="AF125" s="30">
        <v>33012</v>
      </c>
      <c r="AG125" s="30">
        <v>68</v>
      </c>
      <c r="AH125" s="28">
        <v>0</v>
      </c>
      <c r="AI125" s="28">
        <v>1</v>
      </c>
      <c r="AJ125" s="28" t="s">
        <v>1908</v>
      </c>
      <c r="AK125" s="30">
        <v>73</v>
      </c>
      <c r="AL125" s="30">
        <v>0</v>
      </c>
      <c r="AM125" s="30">
        <v>0</v>
      </c>
      <c r="AN125" s="30">
        <v>0</v>
      </c>
      <c r="AO125" s="30">
        <v>2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14</v>
      </c>
      <c r="AX125" s="28">
        <v>7</v>
      </c>
      <c r="AY125" s="28">
        <v>13.5</v>
      </c>
      <c r="AZ125" s="28">
        <v>6</v>
      </c>
      <c r="BA125" s="28">
        <v>2.8</v>
      </c>
      <c r="BB125" s="30">
        <v>0</v>
      </c>
      <c r="BC125" s="28">
        <v>7.0000000000000007E-2</v>
      </c>
      <c r="BD125" s="28">
        <v>0.04</v>
      </c>
      <c r="BE125" s="28">
        <v>0.11</v>
      </c>
      <c r="BF125" s="28">
        <v>1.79</v>
      </c>
      <c r="BG125" s="30">
        <v>488</v>
      </c>
      <c r="BH125" s="30">
        <v>173</v>
      </c>
      <c r="BI125" s="30">
        <v>432</v>
      </c>
      <c r="BJ125" s="30">
        <v>153</v>
      </c>
      <c r="BK125" s="30">
        <v>448</v>
      </c>
      <c r="BL125" s="30">
        <v>164</v>
      </c>
      <c r="BM125" s="30">
        <v>483</v>
      </c>
      <c r="BN125" s="30">
        <v>169</v>
      </c>
      <c r="BO125" s="28"/>
      <c r="BP125" s="28"/>
      <c r="BQ125" s="28"/>
      <c r="BR125" s="28"/>
      <c r="BS125" s="28"/>
      <c r="BT125" s="28"/>
      <c r="BU125" s="30">
        <v>0.09</v>
      </c>
      <c r="BV125" s="30">
        <v>0</v>
      </c>
      <c r="BW125" s="30">
        <v>0.05</v>
      </c>
      <c r="BX125" s="30">
        <v>0.14000000000000001</v>
      </c>
      <c r="BY125" s="30">
        <v>2.21</v>
      </c>
      <c r="BZ125" s="30">
        <v>2.4700000000000002</v>
      </c>
      <c r="CA125" s="30">
        <v>197</v>
      </c>
      <c r="CB125" s="30">
        <v>24</v>
      </c>
      <c r="CC125" s="30">
        <v>721</v>
      </c>
      <c r="CD125" s="30">
        <v>255</v>
      </c>
      <c r="CE125" s="30">
        <v>515</v>
      </c>
      <c r="CF125" s="30">
        <v>179</v>
      </c>
      <c r="CG125" s="30">
        <v>466</v>
      </c>
      <c r="CH125" s="30">
        <v>175</v>
      </c>
      <c r="CI125" s="30">
        <v>0</v>
      </c>
      <c r="CJ125" s="30">
        <v>0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7.25" thickBot="1">
      <c r="A126" s="28"/>
      <c r="B126" s="28"/>
      <c r="C126" s="30">
        <v>183656</v>
      </c>
      <c r="D126" s="30">
        <v>0</v>
      </c>
      <c r="E126" s="30">
        <v>0</v>
      </c>
      <c r="F126" s="30">
        <v>-4</v>
      </c>
      <c r="G126" s="30">
        <v>4</v>
      </c>
      <c r="H126" s="30">
        <v>0</v>
      </c>
      <c r="I126" s="30">
        <v>3</v>
      </c>
      <c r="J126" s="28">
        <v>2</v>
      </c>
      <c r="K126" s="28">
        <v>2.5</v>
      </c>
      <c r="L126" s="30">
        <v>9</v>
      </c>
      <c r="M126" s="28" t="s">
        <v>2360</v>
      </c>
      <c r="N126" s="28">
        <v>2.5</v>
      </c>
      <c r="O126" s="30">
        <v>83</v>
      </c>
      <c r="P126" s="31" t="b">
        <v>0</v>
      </c>
      <c r="Q126" s="28"/>
      <c r="R126" s="28"/>
      <c r="S126" s="30">
        <v>41</v>
      </c>
      <c r="T126" s="28" t="s">
        <v>2361</v>
      </c>
      <c r="U126" s="28">
        <v>2.4</v>
      </c>
      <c r="V126" s="28" t="s">
        <v>1549</v>
      </c>
      <c r="W126" s="28">
        <v>3.5</v>
      </c>
      <c r="X126" s="31" t="b">
        <v>0</v>
      </c>
      <c r="Y126" s="28"/>
      <c r="Z126" s="28" t="s">
        <v>2061</v>
      </c>
      <c r="AA126" s="30">
        <v>4</v>
      </c>
      <c r="AB126" s="30">
        <v>94</v>
      </c>
      <c r="AC126" s="30">
        <v>77</v>
      </c>
      <c r="AD126" s="30">
        <v>1916268</v>
      </c>
      <c r="AE126" s="30">
        <v>10058</v>
      </c>
      <c r="AF126" s="30">
        <v>1794421</v>
      </c>
      <c r="AG126" s="30">
        <v>3257</v>
      </c>
      <c r="AH126" s="28">
        <v>0.6</v>
      </c>
      <c r="AI126" s="28">
        <v>18.8</v>
      </c>
      <c r="AJ126" s="28" t="s">
        <v>1549</v>
      </c>
      <c r="AK126" s="30">
        <v>1319</v>
      </c>
      <c r="AL126" s="30">
        <v>4</v>
      </c>
      <c r="AM126" s="30">
        <v>2</v>
      </c>
      <c r="AN126" s="30">
        <v>5</v>
      </c>
      <c r="AO126" s="30">
        <v>17</v>
      </c>
      <c r="AP126" s="30">
        <v>0</v>
      </c>
      <c r="AQ126" s="30">
        <v>0</v>
      </c>
      <c r="AR126" s="30">
        <v>0</v>
      </c>
      <c r="AS126" s="30">
        <v>1</v>
      </c>
      <c r="AT126" s="30">
        <v>0</v>
      </c>
      <c r="AU126" s="30">
        <v>0</v>
      </c>
      <c r="AV126" s="30">
        <v>3</v>
      </c>
      <c r="AW126" s="30">
        <v>261</v>
      </c>
      <c r="AX126" s="28">
        <v>302.60000000000002</v>
      </c>
      <c r="AY126" s="28">
        <v>203.7</v>
      </c>
      <c r="AZ126" s="28">
        <v>178</v>
      </c>
      <c r="BA126" s="28">
        <v>68.400000000000006</v>
      </c>
      <c r="BB126" s="30">
        <v>14</v>
      </c>
      <c r="BC126" s="28">
        <v>1.53</v>
      </c>
      <c r="BD126" s="28">
        <v>1.57</v>
      </c>
      <c r="BE126" s="28">
        <v>3.1</v>
      </c>
      <c r="BF126" s="28">
        <v>16.66</v>
      </c>
      <c r="BG126" s="30">
        <v>208</v>
      </c>
      <c r="BH126" s="30">
        <v>86</v>
      </c>
      <c r="BI126" s="30">
        <v>161</v>
      </c>
      <c r="BJ126" s="30">
        <v>105</v>
      </c>
      <c r="BK126" s="30">
        <v>179</v>
      </c>
      <c r="BL126" s="30">
        <v>104</v>
      </c>
      <c r="BM126" s="30">
        <v>196</v>
      </c>
      <c r="BN126" s="30">
        <v>104</v>
      </c>
      <c r="BO126" s="28"/>
      <c r="BP126" s="28"/>
      <c r="BQ126" s="28"/>
      <c r="BR126" s="28"/>
      <c r="BS126" s="30">
        <v>4</v>
      </c>
      <c r="BT126" s="28"/>
      <c r="BU126" s="30">
        <v>0.1</v>
      </c>
      <c r="BV126" s="30">
        <v>0</v>
      </c>
      <c r="BW126" s="30">
        <v>0.11</v>
      </c>
      <c r="BX126" s="30">
        <v>0.21</v>
      </c>
      <c r="BY126" s="30">
        <v>1.1399999999999999</v>
      </c>
      <c r="BZ126" s="30">
        <v>1.1599999999999999</v>
      </c>
      <c r="CA126" s="30">
        <v>627</v>
      </c>
      <c r="CB126" s="30">
        <v>327</v>
      </c>
      <c r="CC126" s="30">
        <v>120</v>
      </c>
      <c r="CD126" s="30">
        <v>57</v>
      </c>
      <c r="CE126" s="30">
        <v>239</v>
      </c>
      <c r="CF126" s="30">
        <v>93</v>
      </c>
      <c r="CG126" s="30">
        <v>93</v>
      </c>
      <c r="CH126" s="30">
        <v>28</v>
      </c>
      <c r="CI126" s="30">
        <v>0.96</v>
      </c>
      <c r="CJ126" s="30">
        <v>0.34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17.25" thickBot="1">
      <c r="A127" s="30">
        <v>100</v>
      </c>
      <c r="B127" s="30">
        <v>25</v>
      </c>
      <c r="C127" s="30">
        <v>191866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2</v>
      </c>
      <c r="J127" s="28">
        <v>-0.5</v>
      </c>
      <c r="K127" s="28">
        <v>0</v>
      </c>
      <c r="L127" s="30">
        <v>0</v>
      </c>
      <c r="M127" s="28" t="s">
        <v>2362</v>
      </c>
      <c r="N127" s="28">
        <v>0</v>
      </c>
      <c r="O127" s="30">
        <v>84</v>
      </c>
      <c r="P127" s="31" t="b">
        <v>0</v>
      </c>
      <c r="Q127" s="28"/>
      <c r="R127" s="28" t="s">
        <v>4224</v>
      </c>
      <c r="S127" s="30">
        <v>45</v>
      </c>
      <c r="T127" s="28" t="s">
        <v>2363</v>
      </c>
      <c r="U127" s="28">
        <v>3.2</v>
      </c>
      <c r="V127" s="28" t="s">
        <v>1542</v>
      </c>
      <c r="W127" s="28">
        <v>0.1</v>
      </c>
      <c r="X127" s="31" t="b">
        <v>0</v>
      </c>
      <c r="Y127" s="28"/>
      <c r="Z127" s="28" t="s">
        <v>2061</v>
      </c>
      <c r="AA127" s="30">
        <v>4</v>
      </c>
      <c r="AB127" s="30">
        <v>94</v>
      </c>
      <c r="AC127" s="30">
        <v>29</v>
      </c>
      <c r="AD127" s="30">
        <v>24586</v>
      </c>
      <c r="AE127" s="30">
        <v>26</v>
      </c>
      <c r="AF127" s="30">
        <v>23622</v>
      </c>
      <c r="AG127" s="30">
        <v>94</v>
      </c>
      <c r="AH127" s="28">
        <v>0</v>
      </c>
      <c r="AI127" s="28">
        <v>6.4</v>
      </c>
      <c r="AJ127" s="28" t="s">
        <v>1542</v>
      </c>
      <c r="AK127" s="30">
        <v>763</v>
      </c>
      <c r="AL127" s="30">
        <v>0</v>
      </c>
      <c r="AM127" s="30">
        <v>0</v>
      </c>
      <c r="AN127" s="30">
        <v>4</v>
      </c>
      <c r="AO127" s="30">
        <v>14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129</v>
      </c>
      <c r="AX127" s="28">
        <v>96.8</v>
      </c>
      <c r="AY127" s="28">
        <v>24.7</v>
      </c>
      <c r="AZ127" s="28">
        <v>27</v>
      </c>
      <c r="BA127" s="28">
        <v>15.1</v>
      </c>
      <c r="BB127" s="30">
        <v>9</v>
      </c>
      <c r="BC127" s="28">
        <v>0.04</v>
      </c>
      <c r="BD127" s="28">
        <v>0.12</v>
      </c>
      <c r="BE127" s="28">
        <v>0.16</v>
      </c>
      <c r="BF127" s="28">
        <v>11.34</v>
      </c>
      <c r="BG127" s="30">
        <v>371</v>
      </c>
      <c r="BH127" s="30">
        <v>145</v>
      </c>
      <c r="BI127" s="30">
        <v>402</v>
      </c>
      <c r="BJ127" s="30">
        <v>143</v>
      </c>
      <c r="BK127" s="30">
        <v>395</v>
      </c>
      <c r="BL127" s="30">
        <v>143</v>
      </c>
      <c r="BM127" s="30">
        <v>417</v>
      </c>
      <c r="BN127" s="30">
        <v>148</v>
      </c>
      <c r="BO127" s="28"/>
      <c r="BP127" s="28"/>
      <c r="BQ127" s="28"/>
      <c r="BR127" s="28"/>
      <c r="BS127" s="28"/>
      <c r="BT127" s="28"/>
      <c r="BU127" s="30">
        <v>0</v>
      </c>
      <c r="BV127" s="30">
        <v>0</v>
      </c>
      <c r="BW127" s="30">
        <v>0.01</v>
      </c>
      <c r="BX127" s="30">
        <v>0.01</v>
      </c>
      <c r="BY127" s="30">
        <v>1.34</v>
      </c>
      <c r="BZ127" s="30">
        <v>1.65</v>
      </c>
      <c r="CA127" s="30">
        <v>363</v>
      </c>
      <c r="CB127" s="30">
        <v>72</v>
      </c>
      <c r="CC127" s="30">
        <v>601</v>
      </c>
      <c r="CD127" s="30">
        <v>238</v>
      </c>
      <c r="CE127" s="30">
        <v>133</v>
      </c>
      <c r="CF127" s="30">
        <v>37</v>
      </c>
      <c r="CG127" s="30">
        <v>457</v>
      </c>
      <c r="CH127" s="30">
        <v>170</v>
      </c>
      <c r="CI127" s="30">
        <v>1.06</v>
      </c>
      <c r="CJ127" s="30">
        <v>0.47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7.25" thickBot="1">
      <c r="A128" s="30">
        <v>100</v>
      </c>
      <c r="B128" s="30">
        <v>100</v>
      </c>
      <c r="C128" s="30">
        <v>194010</v>
      </c>
      <c r="D128" s="30">
        <v>0</v>
      </c>
      <c r="E128" s="30">
        <v>0</v>
      </c>
      <c r="F128" s="30">
        <v>0</v>
      </c>
      <c r="G128" s="30">
        <v>0</v>
      </c>
      <c r="H128" s="30">
        <v>1</v>
      </c>
      <c r="I128" s="30">
        <v>2</v>
      </c>
      <c r="J128" s="28">
        <v>2</v>
      </c>
      <c r="K128" s="28">
        <v>2.5</v>
      </c>
      <c r="L128" s="30">
        <v>0</v>
      </c>
      <c r="M128" s="28" t="s">
        <v>2364</v>
      </c>
      <c r="N128" s="28">
        <v>2.5</v>
      </c>
      <c r="O128" s="30">
        <v>85</v>
      </c>
      <c r="P128" s="31" t="b">
        <v>0</v>
      </c>
      <c r="Q128" s="28"/>
      <c r="R128" s="28" t="s">
        <v>2365</v>
      </c>
      <c r="S128" s="30">
        <v>45</v>
      </c>
      <c r="T128" s="28" t="s">
        <v>2366</v>
      </c>
      <c r="U128" s="28">
        <v>2.9</v>
      </c>
      <c r="V128" s="28" t="s">
        <v>1530</v>
      </c>
      <c r="W128" s="28">
        <v>3.1</v>
      </c>
      <c r="X128" s="31" t="b">
        <v>0</v>
      </c>
      <c r="Y128" s="28"/>
      <c r="Z128" s="28" t="s">
        <v>2061</v>
      </c>
      <c r="AA128" s="30">
        <v>4</v>
      </c>
      <c r="AB128" s="30">
        <v>94</v>
      </c>
      <c r="AC128" s="30">
        <v>97</v>
      </c>
      <c r="AD128" s="30">
        <v>792717</v>
      </c>
      <c r="AE128" s="30">
        <v>1309</v>
      </c>
      <c r="AF128" s="30">
        <v>531790</v>
      </c>
      <c r="AG128" s="30">
        <v>13878</v>
      </c>
      <c r="AH128" s="28">
        <v>0.6</v>
      </c>
      <c r="AI128" s="28">
        <v>21.6</v>
      </c>
      <c r="AJ128" s="28" t="s">
        <v>1530</v>
      </c>
      <c r="AK128" s="30">
        <v>2899</v>
      </c>
      <c r="AL128" s="30">
        <v>0</v>
      </c>
      <c r="AM128" s="30">
        <v>3</v>
      </c>
      <c r="AN128" s="30">
        <v>9</v>
      </c>
      <c r="AO128" s="30">
        <v>44</v>
      </c>
      <c r="AP128" s="30">
        <v>0</v>
      </c>
      <c r="AQ128" s="30">
        <v>0</v>
      </c>
      <c r="AR128" s="30">
        <v>0</v>
      </c>
      <c r="AS128" s="30">
        <v>2</v>
      </c>
      <c r="AT128" s="30">
        <v>0</v>
      </c>
      <c r="AU128" s="30">
        <v>0</v>
      </c>
      <c r="AV128" s="30">
        <v>3</v>
      </c>
      <c r="AW128" s="30">
        <v>435</v>
      </c>
      <c r="AX128" s="28">
        <v>410</v>
      </c>
      <c r="AY128" s="28">
        <v>349.9</v>
      </c>
      <c r="AZ128" s="28">
        <v>190</v>
      </c>
      <c r="BA128" s="28">
        <v>95.1</v>
      </c>
      <c r="BB128" s="30">
        <v>33</v>
      </c>
      <c r="BC128" s="28">
        <v>1.72</v>
      </c>
      <c r="BD128" s="28">
        <v>2.61</v>
      </c>
      <c r="BE128" s="28">
        <v>4.33</v>
      </c>
      <c r="BF128" s="28">
        <v>44.03</v>
      </c>
      <c r="BG128" s="30">
        <v>141</v>
      </c>
      <c r="BH128" s="30">
        <v>46</v>
      </c>
      <c r="BI128" s="30">
        <v>90</v>
      </c>
      <c r="BJ128" s="30">
        <v>16</v>
      </c>
      <c r="BK128" s="30">
        <v>174</v>
      </c>
      <c r="BL128" s="30">
        <v>26</v>
      </c>
      <c r="BM128" s="30">
        <v>125</v>
      </c>
      <c r="BN128" s="30">
        <v>23</v>
      </c>
      <c r="BO128" s="28"/>
      <c r="BP128" s="28"/>
      <c r="BQ128" s="28"/>
      <c r="BR128" s="28"/>
      <c r="BS128" s="28"/>
      <c r="BT128" s="28"/>
      <c r="BU128" s="30">
        <v>0.05</v>
      </c>
      <c r="BV128" s="30">
        <v>0</v>
      </c>
      <c r="BW128" s="30">
        <v>0.08</v>
      </c>
      <c r="BX128" s="30">
        <v>0.13</v>
      </c>
      <c r="BY128" s="30">
        <v>1.37</v>
      </c>
      <c r="BZ128" s="30">
        <v>1.37</v>
      </c>
      <c r="CA128" s="30">
        <v>365</v>
      </c>
      <c r="CB128" s="30">
        <v>74</v>
      </c>
      <c r="CC128" s="30">
        <v>122</v>
      </c>
      <c r="CD128" s="30">
        <v>33</v>
      </c>
      <c r="CE128" s="30">
        <v>162</v>
      </c>
      <c r="CF128" s="30">
        <v>54</v>
      </c>
      <c r="CG128" s="30">
        <v>105</v>
      </c>
      <c r="CH128" s="30">
        <v>39</v>
      </c>
      <c r="CI128" s="30">
        <v>1.02</v>
      </c>
      <c r="CJ128" s="30">
        <v>0.28000000000000003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7.25" thickBot="1">
      <c r="A129" s="30">
        <v>100</v>
      </c>
      <c r="B129" s="30">
        <v>100</v>
      </c>
      <c r="C129" s="30">
        <v>204580</v>
      </c>
      <c r="D129" s="30">
        <v>0</v>
      </c>
      <c r="E129" s="30">
        <v>0</v>
      </c>
      <c r="F129" s="30">
        <v>0</v>
      </c>
      <c r="G129" s="30">
        <v>0</v>
      </c>
      <c r="H129" s="30">
        <v>0</v>
      </c>
      <c r="I129" s="30">
        <v>3</v>
      </c>
      <c r="J129" s="28">
        <v>1</v>
      </c>
      <c r="K129" s="28">
        <v>1.5</v>
      </c>
      <c r="L129" s="30">
        <v>2</v>
      </c>
      <c r="M129" s="28" t="s">
        <v>2367</v>
      </c>
      <c r="N129" s="28">
        <v>1.5</v>
      </c>
      <c r="O129" s="30">
        <v>86</v>
      </c>
      <c r="P129" s="31" t="b">
        <v>0</v>
      </c>
      <c r="Q129" s="28"/>
      <c r="R129" s="28" t="s">
        <v>4179</v>
      </c>
      <c r="S129" s="30">
        <v>55</v>
      </c>
      <c r="T129" s="28" t="s">
        <v>2368</v>
      </c>
      <c r="U129" s="28">
        <v>2.5</v>
      </c>
      <c r="V129" s="28" t="s">
        <v>1562</v>
      </c>
      <c r="W129" s="28">
        <v>0.1</v>
      </c>
      <c r="X129" s="31" t="b">
        <v>0</v>
      </c>
      <c r="Y129" s="28"/>
      <c r="Z129" s="28" t="s">
        <v>2061</v>
      </c>
      <c r="AA129" s="30">
        <v>4</v>
      </c>
      <c r="AB129" s="30">
        <v>94</v>
      </c>
      <c r="AC129" s="30">
        <v>76</v>
      </c>
      <c r="AD129" s="30">
        <v>44886</v>
      </c>
      <c r="AE129" s="30">
        <v>49</v>
      </c>
      <c r="AF129" s="30">
        <v>46421</v>
      </c>
      <c r="AG129" s="30">
        <v>225</v>
      </c>
      <c r="AH129" s="28">
        <v>0.3</v>
      </c>
      <c r="AI129" s="28">
        <v>13.8</v>
      </c>
      <c r="AJ129" s="28" t="s">
        <v>1562</v>
      </c>
      <c r="AK129" s="30">
        <v>1850</v>
      </c>
      <c r="AL129" s="30">
        <v>3</v>
      </c>
      <c r="AM129" s="30">
        <v>1</v>
      </c>
      <c r="AN129" s="30">
        <v>6</v>
      </c>
      <c r="AO129" s="30">
        <v>26</v>
      </c>
      <c r="AP129" s="30">
        <v>0</v>
      </c>
      <c r="AQ129" s="30">
        <v>0</v>
      </c>
      <c r="AR129" s="30">
        <v>0</v>
      </c>
      <c r="AS129" s="30">
        <v>2</v>
      </c>
      <c r="AT129" s="30">
        <v>0</v>
      </c>
      <c r="AU129" s="30">
        <v>0</v>
      </c>
      <c r="AV129" s="30">
        <v>5</v>
      </c>
      <c r="AW129" s="30">
        <v>317</v>
      </c>
      <c r="AX129" s="28">
        <v>384.4</v>
      </c>
      <c r="AY129" s="28">
        <v>225.2</v>
      </c>
      <c r="AZ129" s="28">
        <v>219</v>
      </c>
      <c r="BA129" s="28">
        <v>83</v>
      </c>
      <c r="BB129" s="30">
        <v>20</v>
      </c>
      <c r="BC129" s="28">
        <v>2.17</v>
      </c>
      <c r="BD129" s="28">
        <v>1.23</v>
      </c>
      <c r="BE129" s="28">
        <v>3.4</v>
      </c>
      <c r="BF129" s="28">
        <v>25.09</v>
      </c>
      <c r="BG129" s="30">
        <v>153</v>
      </c>
      <c r="BH129" s="30">
        <v>65</v>
      </c>
      <c r="BI129" s="30">
        <v>140</v>
      </c>
      <c r="BJ129" s="30">
        <v>94</v>
      </c>
      <c r="BK129" s="30">
        <v>157</v>
      </c>
      <c r="BL129" s="30">
        <v>93</v>
      </c>
      <c r="BM129" s="30">
        <v>149</v>
      </c>
      <c r="BN129" s="30">
        <v>90</v>
      </c>
      <c r="BO129" s="28"/>
      <c r="BP129" s="28"/>
      <c r="BQ129" s="28"/>
      <c r="BR129" s="28"/>
      <c r="BS129" s="28"/>
      <c r="BT129" s="28"/>
      <c r="BU129" s="30">
        <v>0.11</v>
      </c>
      <c r="BV129" s="30">
        <v>0</v>
      </c>
      <c r="BW129" s="30">
        <v>0.06</v>
      </c>
      <c r="BX129" s="30">
        <v>0.17</v>
      </c>
      <c r="BY129" s="30">
        <v>1.22</v>
      </c>
      <c r="BZ129" s="30">
        <v>1.26</v>
      </c>
      <c r="CA129" s="30">
        <v>108</v>
      </c>
      <c r="CB129" s="30">
        <v>57</v>
      </c>
      <c r="CC129" s="30">
        <v>215</v>
      </c>
      <c r="CD129" s="30">
        <v>104</v>
      </c>
      <c r="CE129" s="30">
        <v>236</v>
      </c>
      <c r="CF129" s="30">
        <v>92</v>
      </c>
      <c r="CG129" s="30">
        <v>417</v>
      </c>
      <c r="CH129" s="30">
        <v>148</v>
      </c>
      <c r="CI129" s="30">
        <v>0.97</v>
      </c>
      <c r="CJ129" s="30">
        <v>0.28999999999999998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7.25" thickBot="1">
      <c r="A130" s="28"/>
      <c r="B130" s="28"/>
      <c r="C130" s="30">
        <v>205836</v>
      </c>
      <c r="D130" s="30">
        <v>0</v>
      </c>
      <c r="E130" s="30">
        <v>0</v>
      </c>
      <c r="F130" s="30">
        <v>-2</v>
      </c>
      <c r="G130" s="30">
        <v>2</v>
      </c>
      <c r="H130" s="30">
        <v>0</v>
      </c>
      <c r="I130" s="30">
        <v>3</v>
      </c>
      <c r="J130" s="28">
        <v>-0.2</v>
      </c>
      <c r="K130" s="28">
        <v>0.3</v>
      </c>
      <c r="L130" s="30">
        <v>1</v>
      </c>
      <c r="M130" s="28" t="s">
        <v>2369</v>
      </c>
      <c r="N130" s="28">
        <v>0.3</v>
      </c>
      <c r="O130" s="30">
        <v>87</v>
      </c>
      <c r="P130" s="31" t="b">
        <v>0</v>
      </c>
      <c r="Q130" s="28"/>
      <c r="R130" s="28"/>
      <c r="S130" s="30">
        <v>48</v>
      </c>
      <c r="T130" s="28" t="s">
        <v>2370</v>
      </c>
      <c r="U130" s="28">
        <v>1</v>
      </c>
      <c r="V130" s="28" t="s">
        <v>1906</v>
      </c>
      <c r="W130" s="28">
        <v>0</v>
      </c>
      <c r="X130" s="31" t="b">
        <v>0</v>
      </c>
      <c r="Y130" s="28"/>
      <c r="Z130" s="28" t="s">
        <v>2061</v>
      </c>
      <c r="AA130" s="30">
        <v>4</v>
      </c>
      <c r="AB130" s="30">
        <v>94</v>
      </c>
      <c r="AC130" s="30">
        <v>13</v>
      </c>
      <c r="AD130" s="30">
        <v>2006</v>
      </c>
      <c r="AE130" s="30">
        <v>11</v>
      </c>
      <c r="AF130" s="30">
        <v>3419</v>
      </c>
      <c r="AG130" s="30">
        <v>4</v>
      </c>
      <c r="AH130" s="28">
        <v>0.1</v>
      </c>
      <c r="AI130" s="28">
        <v>2.7</v>
      </c>
      <c r="AJ130" s="28" t="s">
        <v>1906</v>
      </c>
      <c r="AK130" s="30">
        <v>119</v>
      </c>
      <c r="AL130" s="30">
        <v>0</v>
      </c>
      <c r="AM130" s="30">
        <v>0</v>
      </c>
      <c r="AN130" s="30">
        <v>0</v>
      </c>
      <c r="AO130" s="30">
        <v>5</v>
      </c>
      <c r="AP130" s="30">
        <v>0</v>
      </c>
      <c r="AQ130" s="30">
        <v>0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48</v>
      </c>
      <c r="AX130" s="28">
        <v>26</v>
      </c>
      <c r="AY130" s="28">
        <v>51.4</v>
      </c>
      <c r="AZ130" s="28">
        <v>19</v>
      </c>
      <c r="BA130" s="28">
        <v>9.6</v>
      </c>
      <c r="BB130" s="30">
        <v>0</v>
      </c>
      <c r="BC130" s="28">
        <v>0.05</v>
      </c>
      <c r="BD130" s="28">
        <v>0.28999999999999998</v>
      </c>
      <c r="BE130" s="28">
        <v>0.34</v>
      </c>
      <c r="BF130" s="28">
        <v>3.94</v>
      </c>
      <c r="BG130" s="30">
        <v>460</v>
      </c>
      <c r="BH130" s="30">
        <v>205</v>
      </c>
      <c r="BI130" s="30">
        <v>358</v>
      </c>
      <c r="BJ130" s="30">
        <v>186</v>
      </c>
      <c r="BK130" s="30">
        <v>418</v>
      </c>
      <c r="BL130" s="30">
        <v>203</v>
      </c>
      <c r="BM130" s="30">
        <v>444</v>
      </c>
      <c r="BN130" s="30">
        <v>202</v>
      </c>
      <c r="BO130" s="30">
        <v>3</v>
      </c>
      <c r="BP130" s="28"/>
      <c r="BQ130" s="28"/>
      <c r="BR130" s="28"/>
      <c r="BS130" s="28"/>
      <c r="BT130" s="28"/>
      <c r="BU130" s="30">
        <v>0.04</v>
      </c>
      <c r="BV130" s="30">
        <v>0</v>
      </c>
      <c r="BW130" s="30">
        <v>0.22</v>
      </c>
      <c r="BX130" s="30">
        <v>0.26</v>
      </c>
      <c r="BY130" s="30">
        <v>2.98</v>
      </c>
      <c r="BZ130" s="30">
        <v>3.78</v>
      </c>
      <c r="CA130" s="30">
        <v>280</v>
      </c>
      <c r="CB130" s="30">
        <v>169</v>
      </c>
      <c r="CC130" s="30">
        <v>362</v>
      </c>
      <c r="CD130" s="30">
        <v>170</v>
      </c>
      <c r="CE130" s="30">
        <v>510</v>
      </c>
      <c r="CF130" s="30">
        <v>232</v>
      </c>
      <c r="CG130" s="30">
        <v>601</v>
      </c>
      <c r="CH130" s="30">
        <v>240</v>
      </c>
      <c r="CI130" s="30">
        <v>0</v>
      </c>
      <c r="CJ130" s="30">
        <v>0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7.25" thickBot="1">
      <c r="A131" s="30">
        <v>100</v>
      </c>
      <c r="B131" s="30">
        <v>100</v>
      </c>
      <c r="C131" s="30">
        <v>207283</v>
      </c>
      <c r="D131" s="30">
        <v>0</v>
      </c>
      <c r="E131" s="30">
        <v>0</v>
      </c>
      <c r="F131" s="30">
        <v>-2</v>
      </c>
      <c r="G131" s="30">
        <v>2</v>
      </c>
      <c r="H131" s="30">
        <v>2</v>
      </c>
      <c r="I131" s="30">
        <v>3</v>
      </c>
      <c r="J131" s="28">
        <v>1.3</v>
      </c>
      <c r="K131" s="28">
        <v>1.8</v>
      </c>
      <c r="L131" s="30">
        <v>2</v>
      </c>
      <c r="M131" s="28" t="s">
        <v>2371</v>
      </c>
      <c r="N131" s="28">
        <v>1.8</v>
      </c>
      <c r="O131" s="30">
        <v>88</v>
      </c>
      <c r="P131" s="31" t="b">
        <v>0</v>
      </c>
      <c r="Q131" s="28"/>
      <c r="R131" s="28" t="s">
        <v>2372</v>
      </c>
      <c r="S131" s="30">
        <v>48</v>
      </c>
      <c r="T131" s="28" t="s">
        <v>2373</v>
      </c>
      <c r="U131" s="28">
        <v>3.6</v>
      </c>
      <c r="V131" s="28" t="s">
        <v>1520</v>
      </c>
      <c r="W131" s="28">
        <v>2.1</v>
      </c>
      <c r="X131" s="31" t="b">
        <v>0</v>
      </c>
      <c r="Y131" s="28"/>
      <c r="Z131" s="28" t="s">
        <v>2061</v>
      </c>
      <c r="AA131" s="30">
        <v>4</v>
      </c>
      <c r="AB131" s="30">
        <v>94</v>
      </c>
      <c r="AC131" s="30">
        <v>122</v>
      </c>
      <c r="AD131" s="30">
        <v>903609</v>
      </c>
      <c r="AE131" s="30">
        <v>2451</v>
      </c>
      <c r="AF131" s="30">
        <v>747667</v>
      </c>
      <c r="AG131" s="30">
        <v>9242</v>
      </c>
      <c r="AH131" s="28">
        <v>0.4</v>
      </c>
      <c r="AI131" s="28">
        <v>25.4</v>
      </c>
      <c r="AJ131" s="28" t="s">
        <v>1520</v>
      </c>
      <c r="AK131" s="30">
        <v>2584</v>
      </c>
      <c r="AL131" s="30">
        <v>5</v>
      </c>
      <c r="AM131" s="30">
        <v>6</v>
      </c>
      <c r="AN131" s="30">
        <v>9</v>
      </c>
      <c r="AO131" s="30">
        <v>38</v>
      </c>
      <c r="AP131" s="30">
        <v>0</v>
      </c>
      <c r="AQ131" s="30">
        <v>0</v>
      </c>
      <c r="AR131" s="30">
        <v>0</v>
      </c>
      <c r="AS131" s="30">
        <v>5</v>
      </c>
      <c r="AT131" s="30">
        <v>0</v>
      </c>
      <c r="AU131" s="30">
        <v>0</v>
      </c>
      <c r="AV131" s="30">
        <v>11</v>
      </c>
      <c r="AW131" s="30">
        <v>454</v>
      </c>
      <c r="AX131" s="28">
        <v>604.20000000000005</v>
      </c>
      <c r="AY131" s="28">
        <v>726.1</v>
      </c>
      <c r="AZ131" s="28">
        <v>206</v>
      </c>
      <c r="BA131" s="28">
        <v>153.69999999999999</v>
      </c>
      <c r="BB131" s="30">
        <v>34</v>
      </c>
      <c r="BC131" s="28">
        <v>2.2599999999999998</v>
      </c>
      <c r="BD131" s="28">
        <v>4.46</v>
      </c>
      <c r="BE131" s="28">
        <v>6.72</v>
      </c>
      <c r="BF131" s="28">
        <v>37.5</v>
      </c>
      <c r="BG131" s="30">
        <v>56</v>
      </c>
      <c r="BH131" s="30">
        <v>23</v>
      </c>
      <c r="BI131" s="30">
        <v>21</v>
      </c>
      <c r="BJ131" s="30">
        <v>18</v>
      </c>
      <c r="BK131" s="30">
        <v>166</v>
      </c>
      <c r="BL131" s="30">
        <v>97</v>
      </c>
      <c r="BM131" s="30">
        <v>51</v>
      </c>
      <c r="BN131" s="30">
        <v>35</v>
      </c>
      <c r="BO131" s="30">
        <v>2</v>
      </c>
      <c r="BP131" s="28"/>
      <c r="BQ131" s="30">
        <v>2</v>
      </c>
      <c r="BR131" s="28"/>
      <c r="BS131" s="28"/>
      <c r="BT131" s="28"/>
      <c r="BU131" s="30">
        <v>0.08</v>
      </c>
      <c r="BV131" s="30">
        <v>0</v>
      </c>
      <c r="BW131" s="30">
        <v>0.16</v>
      </c>
      <c r="BX131" s="30">
        <v>0.24</v>
      </c>
      <c r="BY131" s="30">
        <v>1.31</v>
      </c>
      <c r="BZ131" s="30">
        <v>1.32</v>
      </c>
      <c r="CA131" s="30">
        <v>281</v>
      </c>
      <c r="CB131" s="30">
        <v>170</v>
      </c>
      <c r="CC131" s="30">
        <v>177</v>
      </c>
      <c r="CD131" s="30">
        <v>83</v>
      </c>
      <c r="CE131" s="30">
        <v>85</v>
      </c>
      <c r="CF131" s="30">
        <v>38</v>
      </c>
      <c r="CG131" s="30">
        <v>129</v>
      </c>
      <c r="CH131" s="30">
        <v>45</v>
      </c>
      <c r="CI131" s="30">
        <v>1.18</v>
      </c>
      <c r="CJ131" s="30">
        <v>0.31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7.25" thickBot="1">
      <c r="A132" s="28"/>
      <c r="B132" s="28"/>
      <c r="C132" s="30">
        <v>216646</v>
      </c>
      <c r="D132" s="30">
        <v>0</v>
      </c>
      <c r="E132" s="30">
        <v>0</v>
      </c>
      <c r="F132" s="30">
        <v>-2</v>
      </c>
      <c r="G132" s="30">
        <v>2</v>
      </c>
      <c r="H132" s="30">
        <v>0</v>
      </c>
      <c r="I132" s="30">
        <v>3</v>
      </c>
      <c r="J132" s="28">
        <v>0.8</v>
      </c>
      <c r="K132" s="28">
        <v>1.3</v>
      </c>
      <c r="L132" s="30">
        <v>1</v>
      </c>
      <c r="M132" s="28" t="s">
        <v>2374</v>
      </c>
      <c r="N132" s="28">
        <v>1.3</v>
      </c>
      <c r="O132" s="30">
        <v>89</v>
      </c>
      <c r="P132" s="31" t="b">
        <v>0</v>
      </c>
      <c r="Q132" s="28"/>
      <c r="R132" s="28"/>
      <c r="S132" s="30">
        <v>53</v>
      </c>
      <c r="T132" s="28" t="s">
        <v>2375</v>
      </c>
      <c r="U132" s="28">
        <v>2.6</v>
      </c>
      <c r="V132" s="28" t="s">
        <v>1466</v>
      </c>
      <c r="W132" s="28">
        <v>0.2</v>
      </c>
      <c r="X132" s="31" t="b">
        <v>0</v>
      </c>
      <c r="Y132" s="28"/>
      <c r="Z132" s="28" t="s">
        <v>2061</v>
      </c>
      <c r="AA132" s="30">
        <v>4</v>
      </c>
      <c r="AB132" s="30">
        <v>94</v>
      </c>
      <c r="AC132" s="30">
        <v>88</v>
      </c>
      <c r="AD132" s="30">
        <v>103606</v>
      </c>
      <c r="AE132" s="30">
        <v>104</v>
      </c>
      <c r="AF132" s="30">
        <v>107961</v>
      </c>
      <c r="AG132" s="30">
        <v>628</v>
      </c>
      <c r="AH132" s="28">
        <v>0.2</v>
      </c>
      <c r="AI132" s="28">
        <v>16.600000000000001</v>
      </c>
      <c r="AJ132" s="28" t="s">
        <v>1466</v>
      </c>
      <c r="AK132" s="30">
        <v>1333</v>
      </c>
      <c r="AL132" s="30">
        <v>5</v>
      </c>
      <c r="AM132" s="30">
        <v>3</v>
      </c>
      <c r="AN132" s="30">
        <v>5</v>
      </c>
      <c r="AO132" s="30">
        <v>16</v>
      </c>
      <c r="AP132" s="30">
        <v>0</v>
      </c>
      <c r="AQ132" s="30">
        <v>0</v>
      </c>
      <c r="AR132" s="30">
        <v>0</v>
      </c>
      <c r="AS132" s="30">
        <v>2</v>
      </c>
      <c r="AT132" s="30">
        <v>0</v>
      </c>
      <c r="AU132" s="30">
        <v>0</v>
      </c>
      <c r="AV132" s="30">
        <v>4</v>
      </c>
      <c r="AW132" s="30">
        <v>227</v>
      </c>
      <c r="AX132" s="28">
        <v>273.8</v>
      </c>
      <c r="AY132" s="28">
        <v>147.6</v>
      </c>
      <c r="AZ132" s="28">
        <v>289</v>
      </c>
      <c r="BA132" s="28">
        <v>70.3</v>
      </c>
      <c r="BB132" s="30">
        <v>13</v>
      </c>
      <c r="BC132" s="28">
        <v>3.85</v>
      </c>
      <c r="BD132" s="28">
        <v>0.91</v>
      </c>
      <c r="BE132" s="28">
        <v>4.76</v>
      </c>
      <c r="BF132" s="28">
        <v>19.739999999999998</v>
      </c>
      <c r="BG132" s="30">
        <v>226</v>
      </c>
      <c r="BH132" s="30">
        <v>95</v>
      </c>
      <c r="BI132" s="30">
        <v>210</v>
      </c>
      <c r="BJ132" s="30">
        <v>130</v>
      </c>
      <c r="BK132" s="30">
        <v>112</v>
      </c>
      <c r="BL132" s="30">
        <v>73</v>
      </c>
      <c r="BM132" s="30">
        <v>191</v>
      </c>
      <c r="BN132" s="30">
        <v>102</v>
      </c>
      <c r="BO132" s="28"/>
      <c r="BP132" s="28"/>
      <c r="BQ132" s="28"/>
      <c r="BR132" s="28"/>
      <c r="BS132" s="28"/>
      <c r="BT132" s="28"/>
      <c r="BU132" s="30">
        <v>0.26</v>
      </c>
      <c r="BV132" s="30">
        <v>0</v>
      </c>
      <c r="BW132" s="30">
        <v>0.06</v>
      </c>
      <c r="BX132" s="30">
        <v>0.32</v>
      </c>
      <c r="BY132" s="30">
        <v>1.33</v>
      </c>
      <c r="BZ132" s="30">
        <v>1.08</v>
      </c>
      <c r="CA132" s="30">
        <v>150</v>
      </c>
      <c r="CB132" s="30">
        <v>83</v>
      </c>
      <c r="CC132" s="30">
        <v>237</v>
      </c>
      <c r="CD132" s="30">
        <v>119</v>
      </c>
      <c r="CE132" s="30">
        <v>215</v>
      </c>
      <c r="CF132" s="30">
        <v>87</v>
      </c>
      <c r="CG132" s="30">
        <v>356</v>
      </c>
      <c r="CH132" s="30">
        <v>123</v>
      </c>
      <c r="CI132" s="30">
        <v>0.88</v>
      </c>
      <c r="CJ132" s="30">
        <v>0.34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7.25" thickBot="1">
      <c r="A133" s="30">
        <v>100</v>
      </c>
      <c r="B133" s="30">
        <v>100</v>
      </c>
      <c r="C133" s="30">
        <v>226956</v>
      </c>
      <c r="D133" s="30">
        <v>0</v>
      </c>
      <c r="E133" s="30">
        <v>0</v>
      </c>
      <c r="F133" s="30">
        <v>-2</v>
      </c>
      <c r="G133" s="30">
        <v>2</v>
      </c>
      <c r="H133" s="30">
        <v>0</v>
      </c>
      <c r="I133" s="30">
        <v>2</v>
      </c>
      <c r="J133" s="28">
        <v>0.8</v>
      </c>
      <c r="K133" s="28">
        <v>1.3</v>
      </c>
      <c r="L133" s="30">
        <v>0</v>
      </c>
      <c r="M133" s="28" t="s">
        <v>2376</v>
      </c>
      <c r="N133" s="28">
        <v>1.3</v>
      </c>
      <c r="O133" s="30">
        <v>90</v>
      </c>
      <c r="P133" s="31" t="b">
        <v>0</v>
      </c>
      <c r="Q133" s="28"/>
      <c r="R133" s="28" t="s">
        <v>4181</v>
      </c>
      <c r="S133" s="30">
        <v>43</v>
      </c>
      <c r="T133" s="28" t="s">
        <v>2377</v>
      </c>
      <c r="U133" s="28">
        <v>2.6</v>
      </c>
      <c r="V133" s="28" t="s">
        <v>2378</v>
      </c>
      <c r="W133" s="28">
        <v>0.1</v>
      </c>
      <c r="X133" s="31" t="b">
        <v>0</v>
      </c>
      <c r="Y133" s="28"/>
      <c r="Z133" s="28" t="s">
        <v>2061</v>
      </c>
      <c r="AA133" s="30">
        <v>4</v>
      </c>
      <c r="AB133" s="30">
        <v>94</v>
      </c>
      <c r="AC133" s="30">
        <v>45</v>
      </c>
      <c r="AD133" s="30">
        <v>11970</v>
      </c>
      <c r="AE133" s="30">
        <v>33</v>
      </c>
      <c r="AF133" s="30">
        <v>13231</v>
      </c>
      <c r="AG133" s="30">
        <v>108</v>
      </c>
      <c r="AH133" s="28">
        <v>0.3</v>
      </c>
      <c r="AI133" s="28">
        <v>10.5</v>
      </c>
      <c r="AJ133" s="28" t="s">
        <v>1505</v>
      </c>
      <c r="AK133" s="30">
        <v>1094</v>
      </c>
      <c r="AL133" s="30">
        <v>0</v>
      </c>
      <c r="AM133" s="30">
        <v>0</v>
      </c>
      <c r="AN133" s="30">
        <v>5</v>
      </c>
      <c r="AO133" s="30">
        <v>12</v>
      </c>
      <c r="AP133" s="30">
        <v>0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0</v>
      </c>
      <c r="AW133" s="30">
        <v>187</v>
      </c>
      <c r="AX133" s="28">
        <v>156.4</v>
      </c>
      <c r="AY133" s="28">
        <v>106.3</v>
      </c>
      <c r="AZ133" s="28">
        <v>44</v>
      </c>
      <c r="BA133" s="28">
        <v>30.6</v>
      </c>
      <c r="BB133" s="30">
        <v>12</v>
      </c>
      <c r="BC133" s="28">
        <v>0.28000000000000003</v>
      </c>
      <c r="BD133" s="28">
        <v>0.76</v>
      </c>
      <c r="BE133" s="28">
        <v>1.04</v>
      </c>
      <c r="BF133" s="28">
        <v>16.920000000000002</v>
      </c>
      <c r="BG133" s="30">
        <v>316</v>
      </c>
      <c r="BH133" s="30">
        <v>125</v>
      </c>
      <c r="BI133" s="30">
        <v>262</v>
      </c>
      <c r="BJ133" s="30">
        <v>76</v>
      </c>
      <c r="BK133" s="30">
        <v>363</v>
      </c>
      <c r="BL133" s="30">
        <v>126</v>
      </c>
      <c r="BM133" s="30">
        <v>338</v>
      </c>
      <c r="BN133" s="30">
        <v>118</v>
      </c>
      <c r="BO133" s="28"/>
      <c r="BP133" s="28"/>
      <c r="BQ133" s="28"/>
      <c r="BR133" s="28"/>
      <c r="BS133" s="28"/>
      <c r="BT133" s="28"/>
      <c r="BU133" s="30">
        <v>0.02</v>
      </c>
      <c r="BV133" s="30">
        <v>0</v>
      </c>
      <c r="BW133" s="30">
        <v>0.06</v>
      </c>
      <c r="BX133" s="30">
        <v>0.08</v>
      </c>
      <c r="BY133" s="30">
        <v>1.39</v>
      </c>
      <c r="BZ133" s="30">
        <v>0.99</v>
      </c>
      <c r="CA133" s="30">
        <v>562</v>
      </c>
      <c r="CB133" s="30">
        <v>147</v>
      </c>
      <c r="CC133" s="30">
        <v>233</v>
      </c>
      <c r="CD133" s="30">
        <v>69</v>
      </c>
      <c r="CE133" s="30">
        <v>203</v>
      </c>
      <c r="CF133" s="30">
        <v>69</v>
      </c>
      <c r="CG133" s="30">
        <v>483</v>
      </c>
      <c r="CH133" s="30">
        <v>180</v>
      </c>
      <c r="CI133" s="30">
        <v>0.99</v>
      </c>
      <c r="CJ133" s="30">
        <v>0.41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17.25" thickBot="1">
      <c r="A134" s="30">
        <v>0</v>
      </c>
      <c r="B134" s="30">
        <v>0</v>
      </c>
      <c r="C134" s="30">
        <v>228044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2</v>
      </c>
      <c r="J134" s="28">
        <v>0</v>
      </c>
      <c r="K134" s="28">
        <v>0</v>
      </c>
      <c r="L134" s="30">
        <v>0</v>
      </c>
      <c r="M134" s="28" t="s">
        <v>2376</v>
      </c>
      <c r="N134" s="28">
        <v>0</v>
      </c>
      <c r="O134" s="30">
        <v>91</v>
      </c>
      <c r="P134" s="31" t="b">
        <v>0</v>
      </c>
      <c r="Q134" s="28" t="s">
        <v>2074</v>
      </c>
      <c r="R134" s="28" t="s">
        <v>2379</v>
      </c>
      <c r="S134" s="30">
        <v>45</v>
      </c>
      <c r="T134" s="28" t="s">
        <v>2380</v>
      </c>
      <c r="U134" s="28">
        <v>1</v>
      </c>
      <c r="V134" s="28" t="s">
        <v>2381</v>
      </c>
      <c r="W134" s="28">
        <v>0</v>
      </c>
      <c r="X134" s="31" t="b">
        <v>0</v>
      </c>
      <c r="Y134" s="28"/>
      <c r="Z134" s="28" t="s">
        <v>2077</v>
      </c>
      <c r="AA134" s="30">
        <v>4</v>
      </c>
      <c r="AB134" s="30">
        <v>94</v>
      </c>
      <c r="AC134" s="30">
        <v>4</v>
      </c>
      <c r="AD134" s="30">
        <v>1768</v>
      </c>
      <c r="AE134" s="30">
        <v>0</v>
      </c>
      <c r="AF134" s="30">
        <v>7114</v>
      </c>
      <c r="AG134" s="30">
        <v>0</v>
      </c>
      <c r="AH134" s="28">
        <v>0</v>
      </c>
      <c r="AI134" s="28">
        <v>0.9</v>
      </c>
      <c r="AJ134" s="28" t="s">
        <v>1907</v>
      </c>
      <c r="AK134" s="30">
        <v>18</v>
      </c>
      <c r="AL134" s="30">
        <v>0</v>
      </c>
      <c r="AM134" s="30">
        <v>0</v>
      </c>
      <c r="AN134" s="30">
        <v>0</v>
      </c>
      <c r="AO134" s="30">
        <v>0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12</v>
      </c>
      <c r="AX134" s="28">
        <v>2.6</v>
      </c>
      <c r="AY134" s="28">
        <v>0.2</v>
      </c>
      <c r="AZ134" s="28">
        <v>0</v>
      </c>
      <c r="BA134" s="28">
        <v>0.2</v>
      </c>
      <c r="BB134" s="30">
        <v>0</v>
      </c>
      <c r="BC134" s="28">
        <v>0</v>
      </c>
      <c r="BD134" s="28">
        <v>0</v>
      </c>
      <c r="BE134" s="28">
        <v>0</v>
      </c>
      <c r="BF134" s="28">
        <v>0.28000000000000003</v>
      </c>
      <c r="BG134" s="30">
        <v>509</v>
      </c>
      <c r="BH134" s="30">
        <v>178</v>
      </c>
      <c r="BI134" s="30">
        <v>499</v>
      </c>
      <c r="BJ134" s="30">
        <v>181</v>
      </c>
      <c r="BK134" s="30">
        <v>657</v>
      </c>
      <c r="BL134" s="30">
        <v>251</v>
      </c>
      <c r="BM134" s="30">
        <v>523</v>
      </c>
      <c r="BN134" s="30">
        <v>182</v>
      </c>
      <c r="BO134" s="28"/>
      <c r="BP134" s="28"/>
      <c r="BQ134" s="28"/>
      <c r="BR134" s="28"/>
      <c r="BS134" s="28"/>
      <c r="BT134" s="28"/>
      <c r="BU134" s="30">
        <v>0</v>
      </c>
      <c r="BV134" s="30">
        <v>0</v>
      </c>
      <c r="BW134" s="30">
        <v>0</v>
      </c>
      <c r="BX134" s="30">
        <v>0</v>
      </c>
      <c r="BY134" s="30">
        <v>1.4</v>
      </c>
      <c r="BZ134" s="30">
        <v>0</v>
      </c>
      <c r="CA134" s="30">
        <v>381</v>
      </c>
      <c r="CB134" s="30">
        <v>80</v>
      </c>
      <c r="CC134" s="30">
        <v>610</v>
      </c>
      <c r="CD134" s="30">
        <v>240</v>
      </c>
      <c r="CE134" s="30">
        <v>493</v>
      </c>
      <c r="CF134" s="30">
        <v>177</v>
      </c>
      <c r="CG134" s="30">
        <v>574</v>
      </c>
      <c r="CH134" s="30">
        <v>211</v>
      </c>
      <c r="CI134" s="30">
        <v>0</v>
      </c>
      <c r="CJ134" s="30">
        <v>0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7.25" thickBot="1">
      <c r="A135" s="30">
        <v>100</v>
      </c>
      <c r="B135" s="30">
        <v>100</v>
      </c>
      <c r="C135" s="30">
        <v>231065</v>
      </c>
      <c r="D135" s="30">
        <v>0</v>
      </c>
      <c r="E135" s="30">
        <v>0</v>
      </c>
      <c r="F135" s="30">
        <v>-1</v>
      </c>
      <c r="G135" s="30">
        <v>1</v>
      </c>
      <c r="H135" s="30">
        <v>0</v>
      </c>
      <c r="I135" s="30">
        <v>2</v>
      </c>
      <c r="J135" s="28">
        <v>1.8</v>
      </c>
      <c r="K135" s="28">
        <v>2.2999999999999998</v>
      </c>
      <c r="L135" s="30">
        <v>2</v>
      </c>
      <c r="M135" s="28" t="s">
        <v>2140</v>
      </c>
      <c r="N135" s="28">
        <v>2.2999999999999998</v>
      </c>
      <c r="O135" s="30">
        <v>92</v>
      </c>
      <c r="P135" s="31" t="b">
        <v>0</v>
      </c>
      <c r="Q135" s="28"/>
      <c r="R135" s="28" t="s">
        <v>2382</v>
      </c>
      <c r="S135" s="30">
        <v>44</v>
      </c>
      <c r="T135" s="28" t="s">
        <v>2383</v>
      </c>
      <c r="U135" s="28">
        <v>3.3</v>
      </c>
      <c r="V135" s="28" t="s">
        <v>1458</v>
      </c>
      <c r="W135" s="28">
        <v>1</v>
      </c>
      <c r="X135" s="31" t="b">
        <v>0</v>
      </c>
      <c r="Y135" s="28"/>
      <c r="Z135" s="28" t="s">
        <v>2061</v>
      </c>
      <c r="AA135" s="30">
        <v>4</v>
      </c>
      <c r="AB135" s="30">
        <v>94</v>
      </c>
      <c r="AC135" s="30">
        <v>86</v>
      </c>
      <c r="AD135" s="30">
        <v>243490</v>
      </c>
      <c r="AE135" s="30">
        <v>960</v>
      </c>
      <c r="AF135" s="30">
        <v>135741</v>
      </c>
      <c r="AG135" s="30">
        <v>4907</v>
      </c>
      <c r="AH135" s="28">
        <v>0.5</v>
      </c>
      <c r="AI135" s="28">
        <v>19.5</v>
      </c>
      <c r="AJ135" s="28" t="s">
        <v>1458</v>
      </c>
      <c r="AK135" s="30">
        <v>2340</v>
      </c>
      <c r="AL135" s="30">
        <v>2</v>
      </c>
      <c r="AM135" s="30">
        <v>0</v>
      </c>
      <c r="AN135" s="30">
        <v>8</v>
      </c>
      <c r="AO135" s="30">
        <v>32</v>
      </c>
      <c r="AP135" s="30">
        <v>1</v>
      </c>
      <c r="AQ135" s="30">
        <v>0</v>
      </c>
      <c r="AR135" s="30">
        <v>0</v>
      </c>
      <c r="AS135" s="30">
        <v>0</v>
      </c>
      <c r="AT135" s="30">
        <v>0</v>
      </c>
      <c r="AU135" s="30">
        <v>0</v>
      </c>
      <c r="AV135" s="30">
        <v>2</v>
      </c>
      <c r="AW135" s="30">
        <v>470</v>
      </c>
      <c r="AX135" s="28">
        <v>698.6</v>
      </c>
      <c r="AY135" s="28">
        <v>103.5</v>
      </c>
      <c r="AZ135" s="28">
        <v>271</v>
      </c>
      <c r="BA135" s="28">
        <v>107.5</v>
      </c>
      <c r="BB135" s="30">
        <v>26</v>
      </c>
      <c r="BC135" s="28">
        <v>2.67</v>
      </c>
      <c r="BD135" s="28">
        <v>1.05</v>
      </c>
      <c r="BE135" s="28">
        <v>3.72</v>
      </c>
      <c r="BF135" s="28">
        <v>35.340000000000003</v>
      </c>
      <c r="BG135" s="30">
        <v>31</v>
      </c>
      <c r="BH135" s="30">
        <v>5</v>
      </c>
      <c r="BI135" s="30">
        <v>266</v>
      </c>
      <c r="BJ135" s="30">
        <v>79</v>
      </c>
      <c r="BK135" s="30">
        <v>124</v>
      </c>
      <c r="BL135" s="30">
        <v>11</v>
      </c>
      <c r="BM135" s="30">
        <v>100</v>
      </c>
      <c r="BN135" s="30">
        <v>15</v>
      </c>
      <c r="BO135" s="28"/>
      <c r="BP135" s="28"/>
      <c r="BQ135" s="28"/>
      <c r="BR135" s="28"/>
      <c r="BS135" s="28"/>
      <c r="BT135" s="28"/>
      <c r="BU135" s="30">
        <v>0.1</v>
      </c>
      <c r="BV135" s="30">
        <v>0</v>
      </c>
      <c r="BW135" s="30">
        <v>0.04</v>
      </c>
      <c r="BX135" s="30">
        <v>0.14000000000000001</v>
      </c>
      <c r="BY135" s="30">
        <v>1.36</v>
      </c>
      <c r="BZ135" s="30">
        <v>1.23</v>
      </c>
      <c r="CA135" s="30">
        <v>503</v>
      </c>
      <c r="CB135" s="30">
        <v>116</v>
      </c>
      <c r="CC135" s="30">
        <v>139</v>
      </c>
      <c r="CD135" s="30">
        <v>37</v>
      </c>
      <c r="CE135" s="30">
        <v>120</v>
      </c>
      <c r="CF135" s="30">
        <v>29</v>
      </c>
      <c r="CG135" s="30">
        <v>182</v>
      </c>
      <c r="CH135" s="30">
        <v>63</v>
      </c>
      <c r="CI135" s="30">
        <v>1</v>
      </c>
      <c r="CJ135" s="30">
        <v>0.31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7.25" thickBot="1">
      <c r="A136" s="30">
        <v>100</v>
      </c>
      <c r="B136" s="30">
        <v>100</v>
      </c>
      <c r="C136" s="30">
        <v>428580</v>
      </c>
      <c r="D136" s="30">
        <v>0</v>
      </c>
      <c r="E136" s="30">
        <v>0</v>
      </c>
      <c r="F136" s="30">
        <v>-2</v>
      </c>
      <c r="G136" s="30">
        <v>2</v>
      </c>
      <c r="H136" s="30">
        <v>0</v>
      </c>
      <c r="I136" s="30">
        <v>3</v>
      </c>
      <c r="J136" s="28">
        <v>1.3</v>
      </c>
      <c r="K136" s="28">
        <v>1.8</v>
      </c>
      <c r="L136" s="30">
        <v>7</v>
      </c>
      <c r="M136" s="28" t="s">
        <v>2384</v>
      </c>
      <c r="N136" s="28">
        <v>1.8</v>
      </c>
      <c r="O136" s="30">
        <v>93</v>
      </c>
      <c r="P136" s="31" t="b">
        <v>0</v>
      </c>
      <c r="Q136" s="28"/>
      <c r="R136" s="28" t="s">
        <v>4254</v>
      </c>
      <c r="S136" s="30">
        <v>48</v>
      </c>
      <c r="T136" s="28" t="s">
        <v>2385</v>
      </c>
      <c r="U136" s="28">
        <v>1.8</v>
      </c>
      <c r="V136" s="28" t="s">
        <v>1706</v>
      </c>
      <c r="W136" s="28">
        <v>0</v>
      </c>
      <c r="X136" s="31" t="b">
        <v>0</v>
      </c>
      <c r="Y136" s="28"/>
      <c r="Z136" s="28" t="s">
        <v>2061</v>
      </c>
      <c r="AA136" s="30">
        <v>4</v>
      </c>
      <c r="AB136" s="30">
        <v>94</v>
      </c>
      <c r="AC136" s="30">
        <v>31</v>
      </c>
      <c r="AD136" s="30">
        <v>4176</v>
      </c>
      <c r="AE136" s="30">
        <v>84</v>
      </c>
      <c r="AF136" s="30">
        <v>6430</v>
      </c>
      <c r="AG136" s="30">
        <v>19</v>
      </c>
      <c r="AH136" s="28">
        <v>0.4</v>
      </c>
      <c r="AI136" s="28">
        <v>6.5</v>
      </c>
      <c r="AJ136" s="28" t="s">
        <v>1706</v>
      </c>
      <c r="AK136" s="30">
        <v>621</v>
      </c>
      <c r="AL136" s="30">
        <v>0</v>
      </c>
      <c r="AM136" s="30">
        <v>3</v>
      </c>
      <c r="AN136" s="30">
        <v>2</v>
      </c>
      <c r="AO136" s="30">
        <v>9</v>
      </c>
      <c r="AP136" s="30">
        <v>0</v>
      </c>
      <c r="AQ136" s="30">
        <v>0</v>
      </c>
      <c r="AR136" s="30">
        <v>0</v>
      </c>
      <c r="AS136" s="30">
        <v>0</v>
      </c>
      <c r="AT136" s="30">
        <v>0</v>
      </c>
      <c r="AU136" s="30">
        <v>0</v>
      </c>
      <c r="AV136" s="30">
        <v>0</v>
      </c>
      <c r="AW136" s="30">
        <v>89</v>
      </c>
      <c r="AX136" s="28">
        <v>107.8</v>
      </c>
      <c r="AY136" s="28">
        <v>75.3</v>
      </c>
      <c r="AZ136" s="28">
        <v>91</v>
      </c>
      <c r="BA136" s="28">
        <v>27.5</v>
      </c>
      <c r="BB136" s="30">
        <v>5</v>
      </c>
      <c r="BC136" s="28">
        <v>0.9</v>
      </c>
      <c r="BD136" s="28">
        <v>0.69</v>
      </c>
      <c r="BE136" s="28">
        <v>1.59</v>
      </c>
      <c r="BF136" s="28">
        <v>12.3</v>
      </c>
      <c r="BG136" s="30">
        <v>363</v>
      </c>
      <c r="BH136" s="30">
        <v>150</v>
      </c>
      <c r="BI136" s="30">
        <v>312</v>
      </c>
      <c r="BJ136" s="30">
        <v>163</v>
      </c>
      <c r="BK136" s="30">
        <v>269</v>
      </c>
      <c r="BL136" s="30">
        <v>141</v>
      </c>
      <c r="BM136" s="30">
        <v>356</v>
      </c>
      <c r="BN136" s="30">
        <v>162</v>
      </c>
      <c r="BO136" s="28"/>
      <c r="BP136" s="28"/>
      <c r="BQ136" s="28"/>
      <c r="BR136" s="28"/>
      <c r="BS136" s="28"/>
      <c r="BT136" s="28"/>
      <c r="BU136" s="30">
        <v>0.13</v>
      </c>
      <c r="BV136" s="30">
        <v>0</v>
      </c>
      <c r="BW136" s="30">
        <v>0.1</v>
      </c>
      <c r="BX136" s="30">
        <v>0.23</v>
      </c>
      <c r="BY136" s="30">
        <v>1.78</v>
      </c>
      <c r="BZ136" s="30">
        <v>1.3</v>
      </c>
      <c r="CA136" s="30">
        <v>289</v>
      </c>
      <c r="CB136" s="30">
        <v>174</v>
      </c>
      <c r="CC136" s="30">
        <v>178</v>
      </c>
      <c r="CD136" s="30">
        <v>84</v>
      </c>
      <c r="CE136" s="30">
        <v>359</v>
      </c>
      <c r="CF136" s="30">
        <v>150</v>
      </c>
      <c r="CG136" s="30">
        <v>573</v>
      </c>
      <c r="CH136" s="30">
        <v>227</v>
      </c>
      <c r="CI136" s="30">
        <v>0.72</v>
      </c>
      <c r="CJ136" s="30">
        <v>0.28999999999999998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7.25" thickBot="1">
      <c r="A137" s="30">
        <v>100</v>
      </c>
      <c r="B137" s="30">
        <v>100</v>
      </c>
      <c r="C137" s="30">
        <v>432160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3</v>
      </c>
      <c r="J137" s="28">
        <v>0.8</v>
      </c>
      <c r="K137" s="28">
        <v>1.3</v>
      </c>
      <c r="L137" s="30">
        <v>1</v>
      </c>
      <c r="M137" s="28" t="s">
        <v>2386</v>
      </c>
      <c r="N137" s="28">
        <v>1.3</v>
      </c>
      <c r="O137" s="30">
        <v>94</v>
      </c>
      <c r="P137" s="31" t="b">
        <v>0</v>
      </c>
      <c r="Q137" s="28"/>
      <c r="R137" s="28" t="s">
        <v>4225</v>
      </c>
      <c r="S137" s="30">
        <v>45</v>
      </c>
      <c r="T137" s="28" t="s">
        <v>2388</v>
      </c>
      <c r="U137" s="28">
        <v>1.3</v>
      </c>
      <c r="V137" s="28" t="s">
        <v>1710</v>
      </c>
      <c r="W137" s="28">
        <v>0.2</v>
      </c>
      <c r="X137" s="31" t="b">
        <v>0</v>
      </c>
      <c r="Y137" s="28"/>
      <c r="Z137" s="28" t="s">
        <v>2061</v>
      </c>
      <c r="AA137" s="30">
        <v>4</v>
      </c>
      <c r="AB137" s="30">
        <v>94</v>
      </c>
      <c r="AC137" s="30">
        <v>25</v>
      </c>
      <c r="AD137" s="30">
        <v>39389</v>
      </c>
      <c r="AE137" s="30">
        <v>196</v>
      </c>
      <c r="AF137" s="30">
        <v>57055</v>
      </c>
      <c r="AG137" s="30">
        <v>101</v>
      </c>
      <c r="AH137" s="28">
        <v>0.3</v>
      </c>
      <c r="AI137" s="28">
        <v>5.6</v>
      </c>
      <c r="AJ137" s="28" t="s">
        <v>1710</v>
      </c>
      <c r="AK137" s="30">
        <v>552</v>
      </c>
      <c r="AL137" s="30">
        <v>0</v>
      </c>
      <c r="AM137" s="30">
        <v>2</v>
      </c>
      <c r="AN137" s="30">
        <v>1</v>
      </c>
      <c r="AO137" s="30">
        <v>6</v>
      </c>
      <c r="AP137" s="30">
        <v>0</v>
      </c>
      <c r="AQ137" s="30">
        <v>0</v>
      </c>
      <c r="AR137" s="30">
        <v>0</v>
      </c>
      <c r="AS137" s="30">
        <v>1</v>
      </c>
      <c r="AT137" s="30">
        <v>1</v>
      </c>
      <c r="AU137" s="30">
        <v>0</v>
      </c>
      <c r="AV137" s="30">
        <v>0</v>
      </c>
      <c r="AW137" s="30">
        <v>110</v>
      </c>
      <c r="AX137" s="28">
        <v>98.8</v>
      </c>
      <c r="AY137" s="28">
        <v>133.4</v>
      </c>
      <c r="AZ137" s="28">
        <v>52</v>
      </c>
      <c r="BA137" s="28">
        <v>28.5</v>
      </c>
      <c r="BB137" s="30">
        <v>4</v>
      </c>
      <c r="BC137" s="28">
        <v>0.32</v>
      </c>
      <c r="BD137" s="28">
        <v>0.52</v>
      </c>
      <c r="BE137" s="28">
        <v>0.84</v>
      </c>
      <c r="BF137" s="28">
        <v>6.21</v>
      </c>
      <c r="BG137" s="30">
        <v>369</v>
      </c>
      <c r="BH137" s="30">
        <v>154</v>
      </c>
      <c r="BI137" s="30">
        <v>220</v>
      </c>
      <c r="BJ137" s="30">
        <v>135</v>
      </c>
      <c r="BK137" s="30">
        <v>343</v>
      </c>
      <c r="BL137" s="30">
        <v>171</v>
      </c>
      <c r="BM137" s="30">
        <v>351</v>
      </c>
      <c r="BN137" s="30">
        <v>160</v>
      </c>
      <c r="BO137" s="28"/>
      <c r="BP137" s="28"/>
      <c r="BQ137" s="28"/>
      <c r="BR137" s="28"/>
      <c r="BS137" s="28"/>
      <c r="BT137" s="28"/>
      <c r="BU137" s="30">
        <v>0.05</v>
      </c>
      <c r="BV137" s="30">
        <v>0</v>
      </c>
      <c r="BW137" s="30">
        <v>0.08</v>
      </c>
      <c r="BX137" s="30">
        <v>0.13</v>
      </c>
      <c r="BY137" s="30">
        <v>1.01</v>
      </c>
      <c r="BZ137" s="30">
        <v>0.98</v>
      </c>
      <c r="CA137" s="30">
        <v>387</v>
      </c>
      <c r="CB137" s="30">
        <v>218</v>
      </c>
      <c r="CC137" s="30">
        <v>234</v>
      </c>
      <c r="CD137" s="30">
        <v>117</v>
      </c>
      <c r="CE137" s="30">
        <v>435</v>
      </c>
      <c r="CF137" s="30">
        <v>190</v>
      </c>
      <c r="CG137" s="30">
        <v>374</v>
      </c>
      <c r="CH137" s="30">
        <v>131</v>
      </c>
      <c r="CI137" s="30">
        <v>0.65</v>
      </c>
      <c r="CJ137" s="30">
        <v>0.16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7.25" thickBot="1">
      <c r="A138" s="28"/>
      <c r="B138" s="28"/>
      <c r="C138" s="30">
        <v>446008</v>
      </c>
      <c r="D138" s="30">
        <v>0</v>
      </c>
      <c r="E138" s="30">
        <v>0</v>
      </c>
      <c r="F138" s="30">
        <v>-3</v>
      </c>
      <c r="G138" s="30">
        <v>3</v>
      </c>
      <c r="H138" s="30">
        <v>2</v>
      </c>
      <c r="I138" s="30">
        <v>4</v>
      </c>
      <c r="J138" s="28">
        <v>2.8</v>
      </c>
      <c r="K138" s="28">
        <v>3.3</v>
      </c>
      <c r="L138" s="30">
        <v>2</v>
      </c>
      <c r="M138" s="28" t="s">
        <v>257</v>
      </c>
      <c r="N138" s="28">
        <v>3.3</v>
      </c>
      <c r="O138" s="30">
        <v>95</v>
      </c>
      <c r="P138" s="31" t="b">
        <v>0</v>
      </c>
      <c r="Q138" s="28"/>
      <c r="R138" s="28"/>
      <c r="S138" s="30">
        <v>57</v>
      </c>
      <c r="T138" s="28" t="s">
        <v>2389</v>
      </c>
      <c r="U138" s="28">
        <v>3.5</v>
      </c>
      <c r="V138" s="28" t="s">
        <v>1561</v>
      </c>
      <c r="W138" s="28">
        <v>3.4</v>
      </c>
      <c r="X138" s="31" t="b">
        <v>0</v>
      </c>
      <c r="Y138" s="28"/>
      <c r="Z138" s="28" t="s">
        <v>2061</v>
      </c>
      <c r="AA138" s="30">
        <v>4</v>
      </c>
      <c r="AB138" s="30">
        <v>94</v>
      </c>
      <c r="AC138" s="30">
        <v>119</v>
      </c>
      <c r="AD138" s="30">
        <v>1346359</v>
      </c>
      <c r="AE138" s="30">
        <v>4726</v>
      </c>
      <c r="AF138" s="30">
        <v>1247704</v>
      </c>
      <c r="AG138" s="30">
        <v>17967</v>
      </c>
      <c r="AH138" s="28">
        <v>0.6</v>
      </c>
      <c r="AI138" s="28">
        <v>20.9</v>
      </c>
      <c r="AJ138" s="28" t="s">
        <v>1561</v>
      </c>
      <c r="AK138" s="30">
        <v>2547</v>
      </c>
      <c r="AL138" s="30">
        <v>6</v>
      </c>
      <c r="AM138" s="30">
        <v>7</v>
      </c>
      <c r="AN138" s="30">
        <v>8</v>
      </c>
      <c r="AO138" s="30">
        <v>37</v>
      </c>
      <c r="AP138" s="30">
        <v>0</v>
      </c>
      <c r="AQ138" s="30">
        <v>0</v>
      </c>
      <c r="AR138" s="30">
        <v>0</v>
      </c>
      <c r="AS138" s="30">
        <v>4</v>
      </c>
      <c r="AT138" s="30">
        <v>0</v>
      </c>
      <c r="AU138" s="30">
        <v>0</v>
      </c>
      <c r="AV138" s="30">
        <v>13</v>
      </c>
      <c r="AW138" s="30">
        <v>431</v>
      </c>
      <c r="AX138" s="28">
        <v>515.6</v>
      </c>
      <c r="AY138" s="28">
        <v>715.3</v>
      </c>
      <c r="AZ138" s="28">
        <v>708</v>
      </c>
      <c r="BA138" s="28">
        <v>193.7</v>
      </c>
      <c r="BB138" s="30">
        <v>32</v>
      </c>
      <c r="BC138" s="28">
        <v>8.1199999999999992</v>
      </c>
      <c r="BD138" s="28">
        <v>4.6500000000000004</v>
      </c>
      <c r="BE138" s="28">
        <v>12.77</v>
      </c>
      <c r="BF138" s="28">
        <v>37.200000000000003</v>
      </c>
      <c r="BG138" s="30">
        <v>89</v>
      </c>
      <c r="BH138" s="30">
        <v>7</v>
      </c>
      <c r="BI138" s="30">
        <v>24</v>
      </c>
      <c r="BJ138" s="30">
        <v>1</v>
      </c>
      <c r="BK138" s="30">
        <v>28</v>
      </c>
      <c r="BL138" s="30">
        <v>14</v>
      </c>
      <c r="BM138" s="30">
        <v>23</v>
      </c>
      <c r="BN138" s="30">
        <v>6</v>
      </c>
      <c r="BO138" s="30">
        <v>1</v>
      </c>
      <c r="BP138" s="28"/>
      <c r="BQ138" s="30">
        <v>3</v>
      </c>
      <c r="BR138" s="28"/>
      <c r="BS138" s="30">
        <v>2</v>
      </c>
      <c r="BT138" s="28"/>
      <c r="BU138" s="30">
        <v>0.28999999999999998</v>
      </c>
      <c r="BV138" s="30">
        <v>0</v>
      </c>
      <c r="BW138" s="30">
        <v>0.16</v>
      </c>
      <c r="BX138" s="30">
        <v>0.45</v>
      </c>
      <c r="BY138" s="30">
        <v>1.31</v>
      </c>
      <c r="BZ138" s="30">
        <v>1.31</v>
      </c>
      <c r="CA138" s="30">
        <v>86</v>
      </c>
      <c r="CB138" s="30">
        <v>31</v>
      </c>
      <c r="CC138" s="30">
        <v>80</v>
      </c>
      <c r="CD138" s="30">
        <v>17</v>
      </c>
      <c r="CE138" s="30">
        <v>104</v>
      </c>
      <c r="CF138" s="30">
        <v>13</v>
      </c>
      <c r="CG138" s="30">
        <v>96</v>
      </c>
      <c r="CH138" s="30">
        <v>14</v>
      </c>
      <c r="CI138" s="30">
        <v>1.1299999999999999</v>
      </c>
      <c r="CJ138" s="30">
        <v>0.28000000000000003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7.25" thickBot="1">
      <c r="A139" s="30">
        <v>0</v>
      </c>
      <c r="B139" s="30">
        <v>0</v>
      </c>
      <c r="C139" s="30">
        <v>213687</v>
      </c>
      <c r="D139" s="30">
        <v>0</v>
      </c>
      <c r="E139" s="30">
        <v>0</v>
      </c>
      <c r="F139" s="30">
        <v>-1</v>
      </c>
      <c r="G139" s="30">
        <v>1</v>
      </c>
      <c r="H139" s="30">
        <v>0</v>
      </c>
      <c r="I139" s="30">
        <v>2</v>
      </c>
      <c r="J139" s="28">
        <v>0</v>
      </c>
      <c r="K139" s="28">
        <v>0</v>
      </c>
      <c r="L139" s="30">
        <v>0</v>
      </c>
      <c r="M139" s="28" t="s">
        <v>2390</v>
      </c>
      <c r="N139" s="28">
        <v>0</v>
      </c>
      <c r="O139" s="30">
        <v>96</v>
      </c>
      <c r="P139" s="31" t="b">
        <v>0</v>
      </c>
      <c r="Q139" s="28" t="s">
        <v>3845</v>
      </c>
      <c r="R139" s="28" t="s">
        <v>3846</v>
      </c>
      <c r="S139" s="30">
        <v>39</v>
      </c>
      <c r="T139" s="28" t="s">
        <v>2391</v>
      </c>
      <c r="U139" s="28">
        <v>0</v>
      </c>
      <c r="V139" s="28" t="s">
        <v>1910</v>
      </c>
      <c r="W139" s="28">
        <v>0.4</v>
      </c>
      <c r="X139" s="31" t="b">
        <v>0</v>
      </c>
      <c r="Y139" s="28"/>
      <c r="Z139" s="28" t="s">
        <v>2077</v>
      </c>
      <c r="AA139" s="30">
        <v>4</v>
      </c>
      <c r="AB139" s="30">
        <v>94</v>
      </c>
      <c r="AC139" s="30">
        <v>0</v>
      </c>
      <c r="AD139" s="30">
        <v>60732</v>
      </c>
      <c r="AE139" s="30">
        <v>0</v>
      </c>
      <c r="AF139" s="30">
        <v>91609</v>
      </c>
      <c r="AG139" s="30">
        <v>198</v>
      </c>
      <c r="AH139" s="28">
        <v>0</v>
      </c>
      <c r="AI139" s="28">
        <v>0</v>
      </c>
      <c r="AJ139" s="28" t="s">
        <v>1910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549</v>
      </c>
      <c r="BH139" s="30">
        <v>196</v>
      </c>
      <c r="BI139" s="30">
        <v>532</v>
      </c>
      <c r="BJ139" s="30">
        <v>192</v>
      </c>
      <c r="BK139" s="30">
        <v>497</v>
      </c>
      <c r="BL139" s="30">
        <v>183</v>
      </c>
      <c r="BM139" s="30">
        <v>551</v>
      </c>
      <c r="BN139" s="30">
        <v>194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728</v>
      </c>
      <c r="CB139" s="30">
        <v>239</v>
      </c>
      <c r="CC139" s="30">
        <v>419</v>
      </c>
      <c r="CD139" s="30">
        <v>149</v>
      </c>
      <c r="CE139" s="30">
        <v>559</v>
      </c>
      <c r="CF139" s="30">
        <v>196</v>
      </c>
      <c r="CG139" s="30">
        <v>284</v>
      </c>
      <c r="CH139" s="30">
        <v>106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17.25" thickBot="1">
      <c r="A140" s="30">
        <v>0</v>
      </c>
      <c r="B140" s="30">
        <v>0</v>
      </c>
      <c r="C140" s="30">
        <v>216620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4</v>
      </c>
      <c r="J140" s="28">
        <v>0</v>
      </c>
      <c r="K140" s="28">
        <v>0</v>
      </c>
      <c r="L140" s="30">
        <v>0</v>
      </c>
      <c r="M140" s="28" t="s">
        <v>2127</v>
      </c>
      <c r="N140" s="28">
        <v>0</v>
      </c>
      <c r="O140" s="30">
        <v>97</v>
      </c>
      <c r="P140" s="31" t="b">
        <v>0</v>
      </c>
      <c r="Q140" s="28" t="s">
        <v>2392</v>
      </c>
      <c r="R140" s="28" t="s">
        <v>2393</v>
      </c>
      <c r="S140" s="30">
        <v>45</v>
      </c>
      <c r="T140" s="28" t="s">
        <v>2394</v>
      </c>
      <c r="U140" s="28">
        <v>0</v>
      </c>
      <c r="V140" s="28" t="s">
        <v>1915</v>
      </c>
      <c r="W140" s="28">
        <v>0</v>
      </c>
      <c r="X140" s="31" t="b">
        <v>0</v>
      </c>
      <c r="Y140" s="28"/>
      <c r="Z140" s="28" t="s">
        <v>2077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13331</v>
      </c>
      <c r="AG140" s="30">
        <v>9</v>
      </c>
      <c r="AH140" s="28">
        <v>0</v>
      </c>
      <c r="AI140" s="28">
        <v>0</v>
      </c>
      <c r="AJ140" s="28" t="s">
        <v>1915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670</v>
      </c>
      <c r="BH140" s="30">
        <v>69</v>
      </c>
      <c r="BI140" s="30">
        <v>666</v>
      </c>
      <c r="BJ140" s="30">
        <v>70</v>
      </c>
      <c r="BK140" s="30">
        <v>653</v>
      </c>
      <c r="BL140" s="30">
        <v>71</v>
      </c>
      <c r="BM140" s="30">
        <v>674</v>
      </c>
      <c r="BN140" s="30">
        <v>71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374</v>
      </c>
      <c r="CB140" s="30">
        <v>67</v>
      </c>
      <c r="CC140" s="30">
        <v>606</v>
      </c>
      <c r="CD140" s="30">
        <v>57</v>
      </c>
      <c r="CE140" s="30">
        <v>679</v>
      </c>
      <c r="CF140" s="30">
        <v>72</v>
      </c>
      <c r="CG140" s="30">
        <v>533</v>
      </c>
      <c r="CH140" s="30">
        <v>72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17.25" thickBot="1">
      <c r="A141" s="30">
        <v>0</v>
      </c>
      <c r="B141" s="30">
        <v>0</v>
      </c>
      <c r="C141" s="30">
        <v>232247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2</v>
      </c>
      <c r="J141" s="28">
        <v>0</v>
      </c>
      <c r="K141" s="28">
        <v>0</v>
      </c>
      <c r="L141" s="30">
        <v>0</v>
      </c>
      <c r="M141" s="28" t="s">
        <v>2281</v>
      </c>
      <c r="N141" s="28">
        <v>0</v>
      </c>
      <c r="O141" s="30">
        <v>98</v>
      </c>
      <c r="P141" s="31" t="b">
        <v>0</v>
      </c>
      <c r="Q141" s="28" t="s">
        <v>2395</v>
      </c>
      <c r="R141" s="28" t="s">
        <v>2396</v>
      </c>
      <c r="S141" s="30">
        <v>40</v>
      </c>
      <c r="T141" s="28" t="s">
        <v>2397</v>
      </c>
      <c r="U141" s="28">
        <v>0</v>
      </c>
      <c r="V141" s="28" t="s">
        <v>1913</v>
      </c>
      <c r="W141" s="28">
        <v>0</v>
      </c>
      <c r="X141" s="31" t="b">
        <v>0</v>
      </c>
      <c r="Y141" s="28"/>
      <c r="Z141" s="28" t="s">
        <v>2077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3081</v>
      </c>
      <c r="AG141" s="30">
        <v>3</v>
      </c>
      <c r="AH141" s="28">
        <v>0</v>
      </c>
      <c r="AI141" s="28">
        <v>0</v>
      </c>
      <c r="AJ141" s="28" t="s">
        <v>1913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583</v>
      </c>
      <c r="BH141" s="30">
        <v>210</v>
      </c>
      <c r="BI141" s="30">
        <v>566</v>
      </c>
      <c r="BJ141" s="30">
        <v>206</v>
      </c>
      <c r="BK141" s="30">
        <v>534</v>
      </c>
      <c r="BL141" s="30">
        <v>199</v>
      </c>
      <c r="BM141" s="30">
        <v>585</v>
      </c>
      <c r="BN141" s="30">
        <v>208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659</v>
      </c>
      <c r="CB141" s="30">
        <v>195</v>
      </c>
      <c r="CC141" s="30">
        <v>456</v>
      </c>
      <c r="CD141" s="30">
        <v>166</v>
      </c>
      <c r="CE141" s="30">
        <v>594</v>
      </c>
      <c r="CF141" s="30">
        <v>211</v>
      </c>
      <c r="CG141" s="30">
        <v>647</v>
      </c>
      <c r="CH141" s="30">
        <v>234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17.25" thickBot="1">
      <c r="A142" s="30">
        <v>0</v>
      </c>
      <c r="B142" s="30">
        <v>0</v>
      </c>
      <c r="C142" s="30">
        <v>481405</v>
      </c>
      <c r="D142" s="30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3</v>
      </c>
      <c r="J142" s="28">
        <v>0</v>
      </c>
      <c r="K142" s="28">
        <v>0</v>
      </c>
      <c r="L142" s="30">
        <v>0</v>
      </c>
      <c r="M142" s="28" t="s">
        <v>2376</v>
      </c>
      <c r="N142" s="28">
        <v>0</v>
      </c>
      <c r="O142" s="30">
        <v>99</v>
      </c>
      <c r="P142" s="31" t="b">
        <v>0</v>
      </c>
      <c r="Q142" s="28" t="s">
        <v>2398</v>
      </c>
      <c r="R142" s="28" t="s">
        <v>2399</v>
      </c>
      <c r="S142" s="30">
        <v>45</v>
      </c>
      <c r="T142" s="28" t="s">
        <v>2400</v>
      </c>
      <c r="U142" s="28">
        <v>0</v>
      </c>
      <c r="V142" s="28" t="s">
        <v>1914</v>
      </c>
      <c r="W142" s="28">
        <v>0</v>
      </c>
      <c r="X142" s="31" t="b">
        <v>0</v>
      </c>
      <c r="Y142" s="28"/>
      <c r="Z142" s="28" t="s">
        <v>2077</v>
      </c>
      <c r="AA142" s="30">
        <v>4</v>
      </c>
      <c r="AB142" s="30">
        <v>94</v>
      </c>
      <c r="AC142" s="30">
        <v>0</v>
      </c>
      <c r="AD142" s="30">
        <v>0</v>
      </c>
      <c r="AE142" s="30">
        <v>0</v>
      </c>
      <c r="AF142" s="30">
        <v>146</v>
      </c>
      <c r="AG142" s="30">
        <v>1</v>
      </c>
      <c r="AH142" s="28">
        <v>0</v>
      </c>
      <c r="AI142" s="28">
        <v>0</v>
      </c>
      <c r="AJ142" s="28" t="s">
        <v>1914</v>
      </c>
      <c r="AK142" s="30">
        <v>0</v>
      </c>
      <c r="AL142" s="30">
        <v>0</v>
      </c>
      <c r="AM142" s="30">
        <v>0</v>
      </c>
      <c r="AN142" s="30">
        <v>0</v>
      </c>
      <c r="AO142" s="30">
        <v>0</v>
      </c>
      <c r="AP142" s="30">
        <v>0</v>
      </c>
      <c r="AQ142" s="30">
        <v>0</v>
      </c>
      <c r="AR142" s="30">
        <v>0</v>
      </c>
      <c r="AS142" s="30">
        <v>0</v>
      </c>
      <c r="AT142" s="30">
        <v>0</v>
      </c>
      <c r="AU142" s="30">
        <v>0</v>
      </c>
      <c r="AV142" s="30">
        <v>0</v>
      </c>
      <c r="AW142" s="30">
        <v>0</v>
      </c>
      <c r="AX142" s="28">
        <v>0</v>
      </c>
      <c r="AY142" s="28">
        <v>0</v>
      </c>
      <c r="AZ142" s="28">
        <v>0</v>
      </c>
      <c r="BA142" s="28">
        <v>0</v>
      </c>
      <c r="BB142" s="30">
        <v>0</v>
      </c>
      <c r="BC142" s="28">
        <v>0</v>
      </c>
      <c r="BD142" s="28">
        <v>0</v>
      </c>
      <c r="BE142" s="28">
        <v>0</v>
      </c>
      <c r="BF142" s="28">
        <v>0</v>
      </c>
      <c r="BG142" s="30">
        <v>695</v>
      </c>
      <c r="BH142" s="30">
        <v>281</v>
      </c>
      <c r="BI142" s="30">
        <v>693</v>
      </c>
      <c r="BJ142" s="30">
        <v>284</v>
      </c>
      <c r="BK142" s="30">
        <v>679</v>
      </c>
      <c r="BL142" s="30">
        <v>277</v>
      </c>
      <c r="BM142" s="30">
        <v>698</v>
      </c>
      <c r="BN142" s="30">
        <v>283</v>
      </c>
      <c r="BO142" s="28"/>
      <c r="BP142" s="28"/>
      <c r="BQ142" s="28"/>
      <c r="BR142" s="28"/>
      <c r="BS142" s="28"/>
      <c r="BT142" s="28"/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415</v>
      </c>
      <c r="CB142" s="30">
        <v>231</v>
      </c>
      <c r="CC142" s="30">
        <v>637</v>
      </c>
      <c r="CD142" s="30">
        <v>247</v>
      </c>
      <c r="CE142" s="30">
        <v>703</v>
      </c>
      <c r="CF142" s="30">
        <v>287</v>
      </c>
      <c r="CG142" s="30">
        <v>756</v>
      </c>
      <c r="CH142" s="30">
        <v>322</v>
      </c>
      <c r="CI142" s="30">
        <v>0</v>
      </c>
      <c r="CJ142" s="30">
        <v>0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27.75" thickBot="1">
      <c r="A143" s="30">
        <v>0</v>
      </c>
      <c r="B143" s="30">
        <v>0</v>
      </c>
      <c r="C143" s="30">
        <v>235448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1</v>
      </c>
      <c r="J143" s="28">
        <v>0</v>
      </c>
      <c r="K143" s="28">
        <v>0</v>
      </c>
      <c r="L143" s="30">
        <v>0</v>
      </c>
      <c r="M143" s="28" t="s">
        <v>2401</v>
      </c>
      <c r="N143" s="28">
        <v>0</v>
      </c>
      <c r="O143" s="30">
        <v>100</v>
      </c>
      <c r="P143" s="31" t="b">
        <v>0</v>
      </c>
      <c r="Q143" s="28" t="s">
        <v>2402</v>
      </c>
      <c r="R143" s="28" t="s">
        <v>2403</v>
      </c>
      <c r="S143" s="30">
        <v>40</v>
      </c>
      <c r="T143" s="28" t="s">
        <v>2404</v>
      </c>
      <c r="U143" s="28">
        <v>0</v>
      </c>
      <c r="V143" s="28" t="s">
        <v>1912</v>
      </c>
      <c r="W143" s="28">
        <v>0</v>
      </c>
      <c r="X143" s="31" t="b">
        <v>0</v>
      </c>
      <c r="Y143" s="28"/>
      <c r="Z143" s="28" t="s">
        <v>2077</v>
      </c>
      <c r="AA143" s="30">
        <v>4</v>
      </c>
      <c r="AB143" s="30">
        <v>94</v>
      </c>
      <c r="AC143" s="30">
        <v>0</v>
      </c>
      <c r="AD143" s="30">
        <v>0</v>
      </c>
      <c r="AE143" s="30">
        <v>0</v>
      </c>
      <c r="AF143" s="30">
        <v>10312</v>
      </c>
      <c r="AG143" s="30">
        <v>18</v>
      </c>
      <c r="AH143" s="28">
        <v>0</v>
      </c>
      <c r="AI143" s="28">
        <v>0</v>
      </c>
      <c r="AJ143" s="28" t="s">
        <v>1912</v>
      </c>
      <c r="AK143" s="30">
        <v>0</v>
      </c>
      <c r="AL143" s="30">
        <v>0</v>
      </c>
      <c r="AM143" s="30">
        <v>0</v>
      </c>
      <c r="AN143" s="30">
        <v>0</v>
      </c>
      <c r="AO143" s="30">
        <v>0</v>
      </c>
      <c r="AP143" s="30">
        <v>0</v>
      </c>
      <c r="AQ143" s="30">
        <v>0</v>
      </c>
      <c r="AR143" s="30">
        <v>0</v>
      </c>
      <c r="AS143" s="30">
        <v>0</v>
      </c>
      <c r="AT143" s="30">
        <v>0</v>
      </c>
      <c r="AU143" s="30">
        <v>0</v>
      </c>
      <c r="AV143" s="30">
        <v>0</v>
      </c>
      <c r="AW143" s="30">
        <v>0</v>
      </c>
      <c r="AX143" s="28">
        <v>0</v>
      </c>
      <c r="AY143" s="28">
        <v>0</v>
      </c>
      <c r="AZ143" s="28">
        <v>0</v>
      </c>
      <c r="BA143" s="28">
        <v>0</v>
      </c>
      <c r="BB143" s="30">
        <v>0</v>
      </c>
      <c r="BC143" s="28">
        <v>0</v>
      </c>
      <c r="BD143" s="28">
        <v>0</v>
      </c>
      <c r="BE143" s="28">
        <v>0</v>
      </c>
      <c r="BF143" s="28">
        <v>0</v>
      </c>
      <c r="BG143" s="30">
        <v>584</v>
      </c>
      <c r="BH143" s="30">
        <v>66</v>
      </c>
      <c r="BI143" s="30">
        <v>567</v>
      </c>
      <c r="BJ143" s="30">
        <v>49</v>
      </c>
      <c r="BK143" s="30">
        <v>535</v>
      </c>
      <c r="BL143" s="30">
        <v>40</v>
      </c>
      <c r="BM143" s="30">
        <v>586</v>
      </c>
      <c r="BN143" s="30">
        <v>66</v>
      </c>
      <c r="BO143" s="28"/>
      <c r="BP143" s="28"/>
      <c r="BQ143" s="28"/>
      <c r="BR143" s="28"/>
      <c r="BS143" s="28"/>
      <c r="BT143" s="28"/>
      <c r="BU143" s="30">
        <v>0</v>
      </c>
      <c r="BV143" s="30">
        <v>0</v>
      </c>
      <c r="BW143" s="30">
        <v>0</v>
      </c>
      <c r="BX143" s="30">
        <v>0</v>
      </c>
      <c r="BY143" s="30">
        <v>0</v>
      </c>
      <c r="BZ143" s="30">
        <v>0</v>
      </c>
      <c r="CA143" s="30">
        <v>660</v>
      </c>
      <c r="CB143" s="30">
        <v>46</v>
      </c>
      <c r="CC143" s="30">
        <v>457</v>
      </c>
      <c r="CD143" s="30">
        <v>58</v>
      </c>
      <c r="CE143" s="30">
        <v>595</v>
      </c>
      <c r="CF143" s="30">
        <v>66</v>
      </c>
      <c r="CG143" s="30">
        <v>511</v>
      </c>
      <c r="CH143" s="30">
        <v>58</v>
      </c>
      <c r="CI143" s="30">
        <v>0</v>
      </c>
      <c r="CJ143" s="30">
        <v>0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7.25" thickBot="1">
      <c r="A144" s="30">
        <v>100</v>
      </c>
      <c r="B144" s="30">
        <v>100</v>
      </c>
      <c r="C144" s="30">
        <v>472713</v>
      </c>
      <c r="D144" s="30">
        <v>0</v>
      </c>
      <c r="E144" s="30">
        <v>0</v>
      </c>
      <c r="F144" s="30">
        <v>-1</v>
      </c>
      <c r="G144" s="30">
        <v>1</v>
      </c>
      <c r="H144" s="30">
        <v>0</v>
      </c>
      <c r="I144" s="30">
        <v>2</v>
      </c>
      <c r="J144" s="28">
        <v>0.8</v>
      </c>
      <c r="K144" s="28">
        <v>1.3</v>
      </c>
      <c r="L144" s="30">
        <v>2</v>
      </c>
      <c r="M144" s="28" t="s">
        <v>2089</v>
      </c>
      <c r="N144" s="28">
        <v>1.3</v>
      </c>
      <c r="O144" s="30">
        <v>510</v>
      </c>
      <c r="P144" s="31" t="b">
        <v>0</v>
      </c>
      <c r="Q144" s="28"/>
      <c r="R144" s="28" t="s">
        <v>4255</v>
      </c>
      <c r="S144" s="30">
        <v>49</v>
      </c>
      <c r="T144" s="28" t="s">
        <v>2405</v>
      </c>
      <c r="U144" s="28">
        <v>2</v>
      </c>
      <c r="V144" s="28" t="s">
        <v>1726</v>
      </c>
      <c r="W144" s="28">
        <v>0.3</v>
      </c>
      <c r="X144" s="31" t="b">
        <v>0</v>
      </c>
      <c r="Y144" s="28"/>
      <c r="Z144" s="28" t="s">
        <v>2061</v>
      </c>
      <c r="AA144" s="30">
        <v>4</v>
      </c>
      <c r="AB144" s="30">
        <v>94</v>
      </c>
      <c r="AC144" s="30">
        <v>45</v>
      </c>
      <c r="AD144" s="30">
        <v>65377</v>
      </c>
      <c r="AE144" s="30">
        <v>464</v>
      </c>
      <c r="AF144" s="30">
        <v>76221</v>
      </c>
      <c r="AG144" s="30">
        <v>749</v>
      </c>
      <c r="AH144" s="28">
        <v>0.3</v>
      </c>
      <c r="AI144" s="28">
        <v>9.1999999999999993</v>
      </c>
      <c r="AJ144" s="28" t="s">
        <v>1726</v>
      </c>
      <c r="AK144" s="30">
        <v>1590</v>
      </c>
      <c r="AL144" s="30">
        <v>0</v>
      </c>
      <c r="AM144" s="30">
        <v>2</v>
      </c>
      <c r="AN144" s="30">
        <v>3</v>
      </c>
      <c r="AO144" s="30">
        <v>28</v>
      </c>
      <c r="AP144" s="30">
        <v>0</v>
      </c>
      <c r="AQ144" s="30">
        <v>0</v>
      </c>
      <c r="AR144" s="30">
        <v>0</v>
      </c>
      <c r="AS144" s="30">
        <v>6</v>
      </c>
      <c r="AT144" s="30">
        <v>0</v>
      </c>
      <c r="AU144" s="30">
        <v>0</v>
      </c>
      <c r="AV144" s="30">
        <v>2</v>
      </c>
      <c r="AW144" s="30">
        <v>239</v>
      </c>
      <c r="AX144" s="28">
        <v>190.6</v>
      </c>
      <c r="AY144" s="28">
        <v>72.900000000000006</v>
      </c>
      <c r="AZ144" s="28">
        <v>93</v>
      </c>
      <c r="BA144" s="28">
        <v>35.700000000000003</v>
      </c>
      <c r="BB144" s="30">
        <v>19</v>
      </c>
      <c r="BC144" s="28">
        <v>0.31</v>
      </c>
      <c r="BD144" s="28">
        <v>0.46</v>
      </c>
      <c r="BE144" s="28">
        <v>0.77</v>
      </c>
      <c r="BF144" s="28">
        <v>24.04</v>
      </c>
      <c r="BG144" s="30">
        <v>288</v>
      </c>
      <c r="BH144" s="30">
        <v>112</v>
      </c>
      <c r="BI144" s="30">
        <v>316</v>
      </c>
      <c r="BJ144" s="30">
        <v>101</v>
      </c>
      <c r="BK144" s="30">
        <v>265</v>
      </c>
      <c r="BL144" s="30">
        <v>74</v>
      </c>
      <c r="BM144" s="30">
        <v>322</v>
      </c>
      <c r="BN144" s="30">
        <v>112</v>
      </c>
      <c r="BO144" s="28"/>
      <c r="BP144" s="28"/>
      <c r="BQ144" s="28"/>
      <c r="BR144" s="28"/>
      <c r="BS144" s="28"/>
      <c r="BT144" s="28"/>
      <c r="BU144" s="30">
        <v>0.02</v>
      </c>
      <c r="BV144" s="30">
        <v>0</v>
      </c>
      <c r="BW144" s="30">
        <v>0.03</v>
      </c>
      <c r="BX144" s="30">
        <v>0.05</v>
      </c>
      <c r="BY144" s="30">
        <v>1.36</v>
      </c>
      <c r="BZ144" s="30">
        <v>1.58</v>
      </c>
      <c r="CA144" s="30">
        <v>254</v>
      </c>
      <c r="CB144" s="30">
        <v>35</v>
      </c>
      <c r="CC144" s="30">
        <v>236</v>
      </c>
      <c r="CD144" s="30">
        <v>70</v>
      </c>
      <c r="CE144" s="30">
        <v>318</v>
      </c>
      <c r="CF144" s="30">
        <v>118</v>
      </c>
      <c r="CG144" s="30">
        <v>314</v>
      </c>
      <c r="CH144" s="30">
        <v>115</v>
      </c>
      <c r="CI144" s="30">
        <v>1.08</v>
      </c>
      <c r="CJ144" s="30">
        <v>0.17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7.25" thickBot="1">
      <c r="A145" s="30">
        <v>0</v>
      </c>
      <c r="B145" s="30">
        <v>0</v>
      </c>
      <c r="C145" s="30">
        <v>249231</v>
      </c>
      <c r="D145" s="30">
        <v>0</v>
      </c>
      <c r="E145" s="30">
        <v>0</v>
      </c>
      <c r="F145" s="30">
        <v>-3</v>
      </c>
      <c r="G145" s="30">
        <v>3</v>
      </c>
      <c r="H145" s="30">
        <v>0</v>
      </c>
      <c r="I145" s="30">
        <v>3</v>
      </c>
      <c r="J145" s="28">
        <v>0</v>
      </c>
      <c r="K145" s="28">
        <v>0</v>
      </c>
      <c r="L145" s="30">
        <v>0</v>
      </c>
      <c r="M145" s="28" t="s">
        <v>1846</v>
      </c>
      <c r="N145" s="28">
        <v>0</v>
      </c>
      <c r="O145" s="30">
        <v>515</v>
      </c>
      <c r="P145" s="31" t="b">
        <v>0</v>
      </c>
      <c r="Q145" s="28" t="s">
        <v>2589</v>
      </c>
      <c r="R145" s="28" t="s">
        <v>4183</v>
      </c>
      <c r="S145" s="30">
        <v>52</v>
      </c>
      <c r="T145" s="28" t="s">
        <v>2406</v>
      </c>
      <c r="U145" s="28">
        <v>1.4</v>
      </c>
      <c r="V145" s="28" t="s">
        <v>1669</v>
      </c>
      <c r="W145" s="28">
        <v>0</v>
      </c>
      <c r="X145" s="31" t="b">
        <v>0</v>
      </c>
      <c r="Y145" s="28"/>
      <c r="Z145" s="28" t="s">
        <v>2117</v>
      </c>
      <c r="AA145" s="30">
        <v>4</v>
      </c>
      <c r="AB145" s="30">
        <v>94</v>
      </c>
      <c r="AC145" s="30">
        <v>14</v>
      </c>
      <c r="AD145" s="30">
        <v>3962</v>
      </c>
      <c r="AE145" s="30">
        <v>9</v>
      </c>
      <c r="AF145" s="30">
        <v>12217</v>
      </c>
      <c r="AG145" s="30">
        <v>24</v>
      </c>
      <c r="AH145" s="28">
        <v>0</v>
      </c>
      <c r="AI145" s="28">
        <v>2.7</v>
      </c>
      <c r="AJ145" s="28" t="s">
        <v>1669</v>
      </c>
      <c r="AK145" s="30">
        <v>313</v>
      </c>
      <c r="AL145" s="30">
        <v>0</v>
      </c>
      <c r="AM145" s="30">
        <v>1</v>
      </c>
      <c r="AN145" s="30">
        <v>0</v>
      </c>
      <c r="AO145" s="30">
        <v>4</v>
      </c>
      <c r="AP145" s="30">
        <v>0</v>
      </c>
      <c r="AQ145" s="30">
        <v>0</v>
      </c>
      <c r="AR145" s="30">
        <v>0</v>
      </c>
      <c r="AS145" s="30">
        <v>0</v>
      </c>
      <c r="AT145" s="30">
        <v>0</v>
      </c>
      <c r="AU145" s="30">
        <v>0</v>
      </c>
      <c r="AV145" s="30">
        <v>0</v>
      </c>
      <c r="AW145" s="30">
        <v>37</v>
      </c>
      <c r="AX145" s="28">
        <v>42</v>
      </c>
      <c r="AY145" s="28">
        <v>64</v>
      </c>
      <c r="AZ145" s="28">
        <v>114</v>
      </c>
      <c r="BA145" s="28">
        <v>21.9</v>
      </c>
      <c r="BB145" s="30">
        <v>3</v>
      </c>
      <c r="BC145" s="28">
        <v>0.49</v>
      </c>
      <c r="BD145" s="28">
        <v>0.28999999999999998</v>
      </c>
      <c r="BE145" s="28">
        <v>0.78</v>
      </c>
      <c r="BF145" s="28">
        <v>4.1500000000000004</v>
      </c>
      <c r="BG145" s="30">
        <v>438</v>
      </c>
      <c r="BH145" s="30">
        <v>193</v>
      </c>
      <c r="BI145" s="30">
        <v>334</v>
      </c>
      <c r="BJ145" s="30">
        <v>175</v>
      </c>
      <c r="BK145" s="30">
        <v>241</v>
      </c>
      <c r="BL145" s="30">
        <v>132</v>
      </c>
      <c r="BM145" s="30">
        <v>385</v>
      </c>
      <c r="BN145" s="30">
        <v>173</v>
      </c>
      <c r="BO145" s="28"/>
      <c r="BP145" s="28"/>
      <c r="BQ145" s="28"/>
      <c r="BR145" s="28"/>
      <c r="BS145" s="28"/>
      <c r="BT145" s="28"/>
      <c r="BU145" s="30">
        <v>0.14000000000000001</v>
      </c>
      <c r="BV145" s="30">
        <v>0</v>
      </c>
      <c r="BW145" s="30">
        <v>0.08</v>
      </c>
      <c r="BX145" s="30">
        <v>0.22</v>
      </c>
      <c r="BY145" s="30">
        <v>1.19</v>
      </c>
      <c r="BZ145" s="30">
        <v>1.1499999999999999</v>
      </c>
      <c r="CA145" s="30">
        <v>166</v>
      </c>
      <c r="CB145" s="30">
        <v>95</v>
      </c>
      <c r="CC145" s="30">
        <v>735</v>
      </c>
      <c r="CD145" s="30">
        <v>316</v>
      </c>
      <c r="CE145" s="30">
        <v>426</v>
      </c>
      <c r="CF145" s="30">
        <v>185</v>
      </c>
      <c r="CG145" s="30">
        <v>520</v>
      </c>
      <c r="CH145" s="30">
        <v>199</v>
      </c>
      <c r="CI145" s="30">
        <v>0.86</v>
      </c>
      <c r="CJ145" s="30">
        <v>0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7.25" thickBot="1">
      <c r="A146" s="30">
        <v>0</v>
      </c>
      <c r="B146" s="30">
        <v>0</v>
      </c>
      <c r="C146" s="30">
        <v>140200</v>
      </c>
      <c r="D146" s="30">
        <v>0</v>
      </c>
      <c r="E146" s="30">
        <v>0</v>
      </c>
      <c r="F146" s="30">
        <v>-2</v>
      </c>
      <c r="G146" s="30">
        <v>2</v>
      </c>
      <c r="H146" s="30">
        <v>0</v>
      </c>
      <c r="I146" s="30">
        <v>1</v>
      </c>
      <c r="J146" s="28">
        <v>0</v>
      </c>
      <c r="K146" s="28">
        <v>0</v>
      </c>
      <c r="L146" s="30">
        <v>0</v>
      </c>
      <c r="M146" s="28" t="s">
        <v>1629</v>
      </c>
      <c r="N146" s="28">
        <v>0</v>
      </c>
      <c r="O146" s="30">
        <v>517</v>
      </c>
      <c r="P146" s="31" t="b">
        <v>0</v>
      </c>
      <c r="Q146" s="28" t="s">
        <v>4223</v>
      </c>
      <c r="R146" s="28" t="s">
        <v>4409</v>
      </c>
      <c r="S146" s="30">
        <v>43</v>
      </c>
      <c r="T146" s="28" t="s">
        <v>2407</v>
      </c>
      <c r="U146" s="28">
        <v>0</v>
      </c>
      <c r="V146" s="28" t="s">
        <v>1909</v>
      </c>
      <c r="W146" s="28">
        <v>0.1</v>
      </c>
      <c r="X146" s="31" t="b">
        <v>0</v>
      </c>
      <c r="Y146" s="28"/>
      <c r="Z146" s="28" t="s">
        <v>2117</v>
      </c>
      <c r="AA146" s="30">
        <v>4</v>
      </c>
      <c r="AB146" s="30">
        <v>94</v>
      </c>
      <c r="AC146" s="30">
        <v>0</v>
      </c>
      <c r="AD146" s="30">
        <v>6363</v>
      </c>
      <c r="AE146" s="30">
        <v>21</v>
      </c>
      <c r="AF146" s="30">
        <v>19856</v>
      </c>
      <c r="AG146" s="30">
        <v>81</v>
      </c>
      <c r="AH146" s="28">
        <v>0</v>
      </c>
      <c r="AI146" s="28">
        <v>0</v>
      </c>
      <c r="AJ146" s="28" t="s">
        <v>1909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28">
        <v>0</v>
      </c>
      <c r="AY146" s="28">
        <v>0</v>
      </c>
      <c r="AZ146" s="28">
        <v>0</v>
      </c>
      <c r="BA146" s="28">
        <v>0</v>
      </c>
      <c r="BB146" s="30">
        <v>0</v>
      </c>
      <c r="BC146" s="28">
        <v>0</v>
      </c>
      <c r="BD146" s="28">
        <v>0</v>
      </c>
      <c r="BE146" s="28">
        <v>0</v>
      </c>
      <c r="BF146" s="28">
        <v>0</v>
      </c>
      <c r="BG146" s="30">
        <v>632</v>
      </c>
      <c r="BH146" s="30">
        <v>80</v>
      </c>
      <c r="BI146" s="30">
        <v>623</v>
      </c>
      <c r="BJ146" s="30">
        <v>68</v>
      </c>
      <c r="BK146" s="30">
        <v>600</v>
      </c>
      <c r="BL146" s="30">
        <v>59</v>
      </c>
      <c r="BM146" s="30">
        <v>636</v>
      </c>
      <c r="BN146" s="30">
        <v>80</v>
      </c>
      <c r="BO146" s="28"/>
      <c r="BP146" s="28"/>
      <c r="BQ146" s="28"/>
      <c r="BR146" s="28"/>
      <c r="BS146" s="28"/>
      <c r="BT146" s="28"/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540</v>
      </c>
      <c r="CB146" s="30">
        <v>28</v>
      </c>
      <c r="CC146" s="30">
        <v>538</v>
      </c>
      <c r="CD146" s="30">
        <v>76</v>
      </c>
      <c r="CE146" s="30">
        <v>642</v>
      </c>
      <c r="CF146" s="30">
        <v>80</v>
      </c>
      <c r="CG146" s="30">
        <v>423</v>
      </c>
      <c r="CH146" s="30">
        <v>52</v>
      </c>
      <c r="CI146" s="30">
        <v>0</v>
      </c>
      <c r="CJ146" s="30">
        <v>0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7.25" thickBot="1">
      <c r="A147" s="28"/>
      <c r="B147" s="28"/>
      <c r="C147" s="30">
        <v>51927</v>
      </c>
      <c r="D147" s="30">
        <v>0</v>
      </c>
      <c r="E147" s="30">
        <v>0</v>
      </c>
      <c r="F147" s="30">
        <v>5</v>
      </c>
      <c r="G147" s="30">
        <v>-5</v>
      </c>
      <c r="H147" s="30">
        <v>3</v>
      </c>
      <c r="I147" s="30">
        <v>2</v>
      </c>
      <c r="J147" s="28">
        <v>1.8</v>
      </c>
      <c r="K147" s="28">
        <v>2.2999999999999998</v>
      </c>
      <c r="L147" s="30">
        <v>2</v>
      </c>
      <c r="M147" s="28" t="s">
        <v>2286</v>
      </c>
      <c r="N147" s="28">
        <v>2.2999999999999998</v>
      </c>
      <c r="O147" s="30">
        <v>526</v>
      </c>
      <c r="P147" s="31" t="b">
        <v>0</v>
      </c>
      <c r="Q147" s="28"/>
      <c r="R147" s="28"/>
      <c r="S147" s="30">
        <v>50</v>
      </c>
      <c r="T147" s="28" t="s">
        <v>2408</v>
      </c>
      <c r="U147" s="28">
        <v>3.7</v>
      </c>
      <c r="V147" s="28" t="s">
        <v>1436</v>
      </c>
      <c r="W147" s="28">
        <v>16.399999999999999</v>
      </c>
      <c r="X147" s="31" t="b">
        <v>0</v>
      </c>
      <c r="Y147" s="28"/>
      <c r="Z147" s="28" t="s">
        <v>2061</v>
      </c>
      <c r="AA147" s="30">
        <v>4</v>
      </c>
      <c r="AB147" s="30">
        <v>94</v>
      </c>
      <c r="AC147" s="30">
        <v>122</v>
      </c>
      <c r="AD147" s="30">
        <v>3542797</v>
      </c>
      <c r="AE147" s="30">
        <v>8882</v>
      </c>
      <c r="AF147" s="30">
        <v>1890058</v>
      </c>
      <c r="AG147" s="30">
        <v>67931</v>
      </c>
      <c r="AH147" s="28">
        <v>0.5</v>
      </c>
      <c r="AI147" s="28">
        <v>24.4</v>
      </c>
      <c r="AJ147" s="28" t="s">
        <v>1436</v>
      </c>
      <c r="AK147" s="30">
        <v>2909</v>
      </c>
      <c r="AL147" s="30">
        <v>3</v>
      </c>
      <c r="AM147" s="30">
        <v>1</v>
      </c>
      <c r="AN147" s="30">
        <v>10</v>
      </c>
      <c r="AO147" s="30">
        <v>38</v>
      </c>
      <c r="AP147" s="30">
        <v>0</v>
      </c>
      <c r="AQ147" s="30">
        <v>0</v>
      </c>
      <c r="AR147" s="30">
        <v>0</v>
      </c>
      <c r="AS147" s="30">
        <v>2</v>
      </c>
      <c r="AT147" s="30">
        <v>0</v>
      </c>
      <c r="AU147" s="30">
        <v>0</v>
      </c>
      <c r="AV147" s="30">
        <v>9</v>
      </c>
      <c r="AW147" s="30">
        <v>554</v>
      </c>
      <c r="AX147" s="28">
        <v>669.6</v>
      </c>
      <c r="AY147" s="28">
        <v>70</v>
      </c>
      <c r="AZ147" s="28">
        <v>247</v>
      </c>
      <c r="BA147" s="28">
        <v>98.9</v>
      </c>
      <c r="BB147" s="30">
        <v>33</v>
      </c>
      <c r="BC147" s="28">
        <v>2.36</v>
      </c>
      <c r="BD147" s="28">
        <v>0.62</v>
      </c>
      <c r="BE147" s="28">
        <v>2.98</v>
      </c>
      <c r="BF147" s="28">
        <v>41.48</v>
      </c>
      <c r="BG147" s="30">
        <v>36</v>
      </c>
      <c r="BH147" s="30">
        <v>7</v>
      </c>
      <c r="BI147" s="30">
        <v>321</v>
      </c>
      <c r="BJ147" s="30">
        <v>103</v>
      </c>
      <c r="BK147" s="30">
        <v>137</v>
      </c>
      <c r="BL147" s="30">
        <v>15</v>
      </c>
      <c r="BM147" s="30">
        <v>114</v>
      </c>
      <c r="BN147" s="30">
        <v>18</v>
      </c>
      <c r="BO147" s="28"/>
      <c r="BP147" s="28"/>
      <c r="BQ147" s="28"/>
      <c r="BR147" s="28"/>
      <c r="BS147" s="28"/>
      <c r="BT147" s="28"/>
      <c r="BU147" s="30">
        <v>7.0000000000000007E-2</v>
      </c>
      <c r="BV147" s="30">
        <v>0</v>
      </c>
      <c r="BW147" s="30">
        <v>0.02</v>
      </c>
      <c r="BX147" s="30">
        <v>0.09</v>
      </c>
      <c r="BY147" s="30">
        <v>1.28</v>
      </c>
      <c r="BZ147" s="30">
        <v>1.18</v>
      </c>
      <c r="CA147" s="30">
        <v>186</v>
      </c>
      <c r="CB147" s="30">
        <v>20</v>
      </c>
      <c r="CC147" s="30">
        <v>140</v>
      </c>
      <c r="CD147" s="30">
        <v>38</v>
      </c>
      <c r="CE147" s="30">
        <v>75</v>
      </c>
      <c r="CF147" s="30">
        <v>17</v>
      </c>
      <c r="CG147" s="30">
        <v>20</v>
      </c>
      <c r="CH147" s="30">
        <v>6</v>
      </c>
      <c r="CI147" s="30">
        <v>1.02</v>
      </c>
      <c r="CJ147" s="30">
        <v>0.31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7.25" thickBot="1">
      <c r="A148" s="30">
        <v>0</v>
      </c>
      <c r="B148" s="30">
        <v>0</v>
      </c>
      <c r="C148" s="30">
        <v>450550</v>
      </c>
      <c r="D148" s="30">
        <v>0</v>
      </c>
      <c r="E148" s="30">
        <v>0</v>
      </c>
      <c r="F148" s="30">
        <v>0</v>
      </c>
      <c r="G148" s="30">
        <v>0</v>
      </c>
      <c r="H148" s="30">
        <v>0</v>
      </c>
      <c r="I148" s="30">
        <v>2</v>
      </c>
      <c r="J148" s="28">
        <v>0</v>
      </c>
      <c r="K148" s="28">
        <v>0</v>
      </c>
      <c r="L148" s="30">
        <v>0</v>
      </c>
      <c r="M148" s="28" t="s">
        <v>2409</v>
      </c>
      <c r="N148" s="28">
        <v>0</v>
      </c>
      <c r="O148" s="30">
        <v>540</v>
      </c>
      <c r="P148" s="31" t="b">
        <v>0</v>
      </c>
      <c r="Q148" s="28" t="s">
        <v>2410</v>
      </c>
      <c r="R148" s="28" t="s">
        <v>2411</v>
      </c>
      <c r="S148" s="30">
        <v>40</v>
      </c>
      <c r="T148" s="28" t="s">
        <v>2412</v>
      </c>
      <c r="U148" s="28">
        <v>0</v>
      </c>
      <c r="V148" s="28" t="s">
        <v>1911</v>
      </c>
      <c r="W148" s="28">
        <v>0.1</v>
      </c>
      <c r="X148" s="31" t="b">
        <v>0</v>
      </c>
      <c r="Y148" s="28"/>
      <c r="Z148" s="28" t="s">
        <v>2077</v>
      </c>
      <c r="AA148" s="30">
        <v>4</v>
      </c>
      <c r="AB148" s="30">
        <v>94</v>
      </c>
      <c r="AC148" s="30">
        <v>0</v>
      </c>
      <c r="AD148" s="30">
        <v>11638</v>
      </c>
      <c r="AE148" s="30">
        <v>0</v>
      </c>
      <c r="AF148" s="30">
        <v>29214</v>
      </c>
      <c r="AG148" s="30">
        <v>17</v>
      </c>
      <c r="AH148" s="28">
        <v>0</v>
      </c>
      <c r="AI148" s="28">
        <v>0</v>
      </c>
      <c r="AJ148" s="28" t="s">
        <v>1911</v>
      </c>
      <c r="AK148" s="30">
        <v>0</v>
      </c>
      <c r="AL148" s="30">
        <v>0</v>
      </c>
      <c r="AM148" s="30">
        <v>0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0</v>
      </c>
      <c r="AX148" s="28">
        <v>0</v>
      </c>
      <c r="AY148" s="28">
        <v>0</v>
      </c>
      <c r="AZ148" s="28">
        <v>0</v>
      </c>
      <c r="BA148" s="28">
        <v>0</v>
      </c>
      <c r="BB148" s="30">
        <v>0</v>
      </c>
      <c r="BC148" s="28">
        <v>0</v>
      </c>
      <c r="BD148" s="28">
        <v>0</v>
      </c>
      <c r="BE148" s="28">
        <v>0</v>
      </c>
      <c r="BF148" s="28">
        <v>0</v>
      </c>
      <c r="BG148" s="30">
        <v>597</v>
      </c>
      <c r="BH148" s="30">
        <v>216</v>
      </c>
      <c r="BI148" s="30">
        <v>580</v>
      </c>
      <c r="BJ148" s="30">
        <v>212</v>
      </c>
      <c r="BK148" s="30">
        <v>550</v>
      </c>
      <c r="BL148" s="30">
        <v>207</v>
      </c>
      <c r="BM148" s="30">
        <v>599</v>
      </c>
      <c r="BN148" s="30">
        <v>214</v>
      </c>
      <c r="BO148" s="28"/>
      <c r="BP148" s="28"/>
      <c r="BQ148" s="28"/>
      <c r="BR148" s="28"/>
      <c r="BS148" s="28"/>
      <c r="BT148" s="28"/>
      <c r="BU148" s="30">
        <v>0</v>
      </c>
      <c r="BV148" s="30">
        <v>0</v>
      </c>
      <c r="BW148" s="30">
        <v>0</v>
      </c>
      <c r="BX148" s="30">
        <v>0</v>
      </c>
      <c r="BY148" s="30">
        <v>0</v>
      </c>
      <c r="BZ148" s="30">
        <v>0</v>
      </c>
      <c r="CA148" s="30">
        <v>677</v>
      </c>
      <c r="CB148" s="30">
        <v>204</v>
      </c>
      <c r="CC148" s="30">
        <v>472</v>
      </c>
      <c r="CD148" s="30">
        <v>173</v>
      </c>
      <c r="CE148" s="30">
        <v>608</v>
      </c>
      <c r="CF148" s="30">
        <v>217</v>
      </c>
      <c r="CG148" s="30">
        <v>420</v>
      </c>
      <c r="CH148" s="30">
        <v>158</v>
      </c>
      <c r="CI148" s="30">
        <v>0</v>
      </c>
      <c r="CJ148" s="30">
        <v>0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7.25" thickBot="1">
      <c r="A149" s="30">
        <v>0</v>
      </c>
      <c r="B149" s="30">
        <v>0</v>
      </c>
      <c r="C149" s="30">
        <v>434662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4</v>
      </c>
      <c r="J149" s="28">
        <v>0</v>
      </c>
      <c r="K149" s="28">
        <v>0</v>
      </c>
      <c r="L149" s="30">
        <v>0</v>
      </c>
      <c r="M149" s="28" t="s">
        <v>2413</v>
      </c>
      <c r="N149" s="28">
        <v>0</v>
      </c>
      <c r="O149" s="30">
        <v>541</v>
      </c>
      <c r="P149" s="31" t="b">
        <v>0</v>
      </c>
      <c r="Q149" s="28" t="s">
        <v>2414</v>
      </c>
      <c r="R149" s="28" t="s">
        <v>2415</v>
      </c>
      <c r="S149" s="30">
        <v>45</v>
      </c>
      <c r="T149" s="28" t="s">
        <v>2416</v>
      </c>
      <c r="U149" s="28">
        <v>4</v>
      </c>
      <c r="V149" s="28" t="s">
        <v>1905</v>
      </c>
      <c r="W149" s="28">
        <v>0.5</v>
      </c>
      <c r="X149" s="31" t="b">
        <v>0</v>
      </c>
      <c r="Y149" s="28"/>
      <c r="Z149" s="28" t="s">
        <v>2077</v>
      </c>
      <c r="AA149" s="30">
        <v>4</v>
      </c>
      <c r="AB149" s="30">
        <v>94</v>
      </c>
      <c r="AC149" s="30">
        <v>4</v>
      </c>
      <c r="AD149" s="30">
        <v>271681</v>
      </c>
      <c r="AE149" s="30">
        <v>0</v>
      </c>
      <c r="AF149" s="30">
        <v>342443</v>
      </c>
      <c r="AG149" s="30">
        <v>114</v>
      </c>
      <c r="AH149" s="28">
        <v>0</v>
      </c>
      <c r="AI149" s="28">
        <v>0.9</v>
      </c>
      <c r="AJ149" s="28" t="s">
        <v>1905</v>
      </c>
      <c r="AK149" s="30">
        <v>6</v>
      </c>
      <c r="AL149" s="30">
        <v>0</v>
      </c>
      <c r="AM149" s="30">
        <v>1</v>
      </c>
      <c r="AN149" s="30">
        <v>0</v>
      </c>
      <c r="AO149" s="30">
        <v>0</v>
      </c>
      <c r="AP149" s="30">
        <v>0</v>
      </c>
      <c r="AQ149" s="30">
        <v>0</v>
      </c>
      <c r="AR149" s="30">
        <v>0</v>
      </c>
      <c r="AS149" s="30">
        <v>0</v>
      </c>
      <c r="AT149" s="30">
        <v>0</v>
      </c>
      <c r="AU149" s="30">
        <v>0</v>
      </c>
      <c r="AV149" s="30">
        <v>0</v>
      </c>
      <c r="AW149" s="30">
        <v>11</v>
      </c>
      <c r="AX149" s="28">
        <v>0</v>
      </c>
      <c r="AY149" s="28">
        <v>0</v>
      </c>
      <c r="AZ149" s="28">
        <v>10</v>
      </c>
      <c r="BA149" s="28">
        <v>1</v>
      </c>
      <c r="BB149" s="30">
        <v>0</v>
      </c>
      <c r="BC149" s="28">
        <v>0.03</v>
      </c>
      <c r="BD149" s="28">
        <v>0</v>
      </c>
      <c r="BE149" s="28">
        <v>0.03</v>
      </c>
      <c r="BF149" s="28">
        <v>0.1</v>
      </c>
      <c r="BG149" s="30">
        <v>677</v>
      </c>
      <c r="BH149" s="30">
        <v>71</v>
      </c>
      <c r="BI149" s="30">
        <v>673</v>
      </c>
      <c r="BJ149" s="30">
        <v>72</v>
      </c>
      <c r="BK149" s="30">
        <v>436</v>
      </c>
      <c r="BL149" s="30">
        <v>65</v>
      </c>
      <c r="BM149" s="30">
        <v>501</v>
      </c>
      <c r="BN149" s="30">
        <v>65</v>
      </c>
      <c r="BO149" s="28"/>
      <c r="BP149" s="28"/>
      <c r="BQ149" s="28"/>
      <c r="BR149" s="28"/>
      <c r="BS149" s="28"/>
      <c r="BT149" s="28"/>
      <c r="BU149" s="30">
        <v>0.45</v>
      </c>
      <c r="BV149" s="30">
        <v>0</v>
      </c>
      <c r="BW149" s="30">
        <v>0</v>
      </c>
      <c r="BX149" s="30">
        <v>0.45</v>
      </c>
      <c r="BY149" s="30">
        <v>1.5</v>
      </c>
      <c r="BZ149" s="30">
        <v>0</v>
      </c>
      <c r="CA149" s="30">
        <v>389</v>
      </c>
      <c r="CB149" s="30">
        <v>70</v>
      </c>
      <c r="CC149" s="30">
        <v>615</v>
      </c>
      <c r="CD149" s="30">
        <v>59</v>
      </c>
      <c r="CE149" s="30">
        <v>54</v>
      </c>
      <c r="CF149" s="30">
        <v>10</v>
      </c>
      <c r="CG149" s="30">
        <v>265</v>
      </c>
      <c r="CH149" s="30">
        <v>43</v>
      </c>
      <c r="CI149" s="30">
        <v>0</v>
      </c>
      <c r="CJ149" s="30">
        <v>0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7.25" thickBot="1">
      <c r="A150" s="28"/>
      <c r="B150" s="28"/>
      <c r="C150" s="30">
        <v>440089</v>
      </c>
      <c r="D150" s="30">
        <v>0</v>
      </c>
      <c r="E150" s="30">
        <v>0</v>
      </c>
      <c r="F150" s="30">
        <v>-5</v>
      </c>
      <c r="G150" s="30">
        <v>5</v>
      </c>
      <c r="H150" s="30">
        <v>0</v>
      </c>
      <c r="I150" s="30">
        <v>3</v>
      </c>
      <c r="J150" s="28">
        <v>0.3</v>
      </c>
      <c r="K150" s="28">
        <v>0.8</v>
      </c>
      <c r="L150" s="30">
        <v>1</v>
      </c>
      <c r="M150" s="28" t="s">
        <v>2417</v>
      </c>
      <c r="N150" s="28">
        <v>0.8</v>
      </c>
      <c r="O150" s="30">
        <v>580</v>
      </c>
      <c r="P150" s="31" t="b">
        <v>0</v>
      </c>
      <c r="Q150" s="28"/>
      <c r="R150" s="28"/>
      <c r="S150" s="30">
        <v>50</v>
      </c>
      <c r="T150" s="28" t="s">
        <v>2418</v>
      </c>
      <c r="U150" s="28">
        <v>1.2</v>
      </c>
      <c r="V150" s="28" t="s">
        <v>1731</v>
      </c>
      <c r="W150" s="28">
        <v>0.1</v>
      </c>
      <c r="X150" s="31" t="b">
        <v>0</v>
      </c>
      <c r="Y150" s="28"/>
      <c r="Z150" s="28" t="s">
        <v>2061</v>
      </c>
      <c r="AA150" s="30">
        <v>4</v>
      </c>
      <c r="AB150" s="30">
        <v>94</v>
      </c>
      <c r="AC150" s="30">
        <v>26</v>
      </c>
      <c r="AD150" s="30">
        <v>25284</v>
      </c>
      <c r="AE150" s="30">
        <v>38</v>
      </c>
      <c r="AF150" s="30">
        <v>25816</v>
      </c>
      <c r="AG150" s="30">
        <v>55</v>
      </c>
      <c r="AH150" s="28">
        <v>0.2</v>
      </c>
      <c r="AI150" s="28">
        <v>5.2</v>
      </c>
      <c r="AJ150" s="28" t="s">
        <v>1731</v>
      </c>
      <c r="AK150" s="30">
        <v>772</v>
      </c>
      <c r="AL150" s="30">
        <v>0</v>
      </c>
      <c r="AM150" s="30">
        <v>0</v>
      </c>
      <c r="AN150" s="30">
        <v>1</v>
      </c>
      <c r="AO150" s="30">
        <v>14</v>
      </c>
      <c r="AP150" s="30">
        <v>0</v>
      </c>
      <c r="AQ150" s="30">
        <v>0</v>
      </c>
      <c r="AR150" s="30">
        <v>0</v>
      </c>
      <c r="AS150" s="30">
        <v>3</v>
      </c>
      <c r="AT150" s="30">
        <v>0</v>
      </c>
      <c r="AU150" s="30">
        <v>0</v>
      </c>
      <c r="AV150" s="30">
        <v>0</v>
      </c>
      <c r="AW150" s="30">
        <v>115</v>
      </c>
      <c r="AX150" s="28">
        <v>115</v>
      </c>
      <c r="AY150" s="28">
        <v>156.80000000000001</v>
      </c>
      <c r="AZ150" s="28">
        <v>119</v>
      </c>
      <c r="BA150" s="28">
        <v>39</v>
      </c>
      <c r="BB150" s="30">
        <v>7</v>
      </c>
      <c r="BC150" s="28">
        <v>1.53</v>
      </c>
      <c r="BD150" s="28">
        <v>1.01</v>
      </c>
      <c r="BE150" s="28">
        <v>2.54</v>
      </c>
      <c r="BF150" s="28">
        <v>13.03</v>
      </c>
      <c r="BG150" s="30">
        <v>356</v>
      </c>
      <c r="BH150" s="30">
        <v>145</v>
      </c>
      <c r="BI150" s="30">
        <v>200</v>
      </c>
      <c r="BJ150" s="30">
        <v>124</v>
      </c>
      <c r="BK150" s="30">
        <v>234</v>
      </c>
      <c r="BL150" s="30">
        <v>130</v>
      </c>
      <c r="BM150" s="30">
        <v>308</v>
      </c>
      <c r="BN150" s="30">
        <v>137</v>
      </c>
      <c r="BO150" s="28"/>
      <c r="BP150" s="28"/>
      <c r="BQ150" s="28"/>
      <c r="BR150" s="28"/>
      <c r="BS150" s="28"/>
      <c r="BT150" s="28"/>
      <c r="BU150" s="30">
        <v>0.18</v>
      </c>
      <c r="BV150" s="30">
        <v>0</v>
      </c>
      <c r="BW150" s="30">
        <v>0.12</v>
      </c>
      <c r="BX150" s="30">
        <v>0.3</v>
      </c>
      <c r="BY150" s="30">
        <v>1.52</v>
      </c>
      <c r="BZ150" s="30">
        <v>1.63</v>
      </c>
      <c r="CA150" s="30">
        <v>215</v>
      </c>
      <c r="CB150" s="30">
        <v>121</v>
      </c>
      <c r="CC150" s="30">
        <v>285</v>
      </c>
      <c r="CD150" s="30">
        <v>141</v>
      </c>
      <c r="CE150" s="30">
        <v>447</v>
      </c>
      <c r="CF150" s="30">
        <v>196</v>
      </c>
      <c r="CG150" s="30">
        <v>478</v>
      </c>
      <c r="CH150" s="30">
        <v>178</v>
      </c>
      <c r="CI150" s="30">
        <v>0.82</v>
      </c>
      <c r="CJ150" s="30">
        <v>0.12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7.25" thickBot="1">
      <c r="A151" s="28"/>
      <c r="B151" s="28"/>
      <c r="C151" s="30">
        <v>48760</v>
      </c>
      <c r="D151" s="30">
        <v>0</v>
      </c>
      <c r="E151" s="30">
        <v>0</v>
      </c>
      <c r="F151" s="30">
        <v>-1</v>
      </c>
      <c r="G151" s="30">
        <v>1</v>
      </c>
      <c r="H151" s="30">
        <v>1</v>
      </c>
      <c r="I151" s="30">
        <v>2</v>
      </c>
      <c r="J151" s="28">
        <v>1.7</v>
      </c>
      <c r="K151" s="28">
        <v>2.2000000000000002</v>
      </c>
      <c r="L151" s="30">
        <v>0</v>
      </c>
      <c r="M151" s="28" t="s">
        <v>2371</v>
      </c>
      <c r="N151" s="28">
        <v>2.2000000000000002</v>
      </c>
      <c r="O151" s="30">
        <v>595</v>
      </c>
      <c r="P151" s="31" t="b">
        <v>0</v>
      </c>
      <c r="Q151" s="28"/>
      <c r="R151" s="28"/>
      <c r="S151" s="30">
        <v>39</v>
      </c>
      <c r="T151" s="28" t="s">
        <v>2419</v>
      </c>
      <c r="U151" s="28">
        <v>2.4</v>
      </c>
      <c r="V151" s="28" t="s">
        <v>2420</v>
      </c>
      <c r="W151" s="28">
        <v>0.9</v>
      </c>
      <c r="X151" s="31" t="b">
        <v>0</v>
      </c>
      <c r="Y151" s="28"/>
      <c r="Z151" s="28" t="s">
        <v>2061</v>
      </c>
      <c r="AA151" s="30">
        <v>4</v>
      </c>
      <c r="AB151" s="30">
        <v>94</v>
      </c>
      <c r="AC151" s="30">
        <v>36</v>
      </c>
      <c r="AD151" s="30">
        <v>266993</v>
      </c>
      <c r="AE151" s="30">
        <v>2398</v>
      </c>
      <c r="AF151" s="30">
        <v>195399</v>
      </c>
      <c r="AG151" s="30">
        <v>1742</v>
      </c>
      <c r="AH151" s="28">
        <v>0.6</v>
      </c>
      <c r="AI151" s="28">
        <v>9.1999999999999993</v>
      </c>
      <c r="AJ151" s="28" t="s">
        <v>1709</v>
      </c>
      <c r="AK151" s="30">
        <v>905</v>
      </c>
      <c r="AL151" s="30">
        <v>0</v>
      </c>
      <c r="AM151" s="30">
        <v>1</v>
      </c>
      <c r="AN151" s="30">
        <v>3</v>
      </c>
      <c r="AO151" s="30">
        <v>14</v>
      </c>
      <c r="AP151" s="30">
        <v>1</v>
      </c>
      <c r="AQ151" s="30">
        <v>0</v>
      </c>
      <c r="AR151" s="30">
        <v>0</v>
      </c>
      <c r="AS151" s="30">
        <v>1</v>
      </c>
      <c r="AT151" s="30">
        <v>0</v>
      </c>
      <c r="AU151" s="30">
        <v>0</v>
      </c>
      <c r="AV151" s="30">
        <v>3</v>
      </c>
      <c r="AW151" s="30">
        <v>154</v>
      </c>
      <c r="AX151" s="28">
        <v>177</v>
      </c>
      <c r="AY151" s="28">
        <v>17.899999999999999</v>
      </c>
      <c r="AZ151" s="28">
        <v>43</v>
      </c>
      <c r="BA151" s="28">
        <v>24.1</v>
      </c>
      <c r="BB151" s="30">
        <v>9</v>
      </c>
      <c r="BC151" s="28">
        <v>1.32</v>
      </c>
      <c r="BD151" s="28">
        <v>0.1</v>
      </c>
      <c r="BE151" s="28">
        <v>1.42</v>
      </c>
      <c r="BF151" s="28">
        <v>16.13</v>
      </c>
      <c r="BG151" s="30">
        <v>300</v>
      </c>
      <c r="BH151" s="30">
        <v>120</v>
      </c>
      <c r="BI151" s="30">
        <v>418</v>
      </c>
      <c r="BJ151" s="30">
        <v>148</v>
      </c>
      <c r="BK151" s="30">
        <v>365</v>
      </c>
      <c r="BL151" s="30">
        <v>127</v>
      </c>
      <c r="BM151" s="30">
        <v>371</v>
      </c>
      <c r="BN151" s="30">
        <v>130</v>
      </c>
      <c r="BO151" s="28"/>
      <c r="BP151" s="28"/>
      <c r="BQ151" s="28"/>
      <c r="BR151" s="28"/>
      <c r="BS151" s="28"/>
      <c r="BT151" s="28"/>
      <c r="BU151" s="30">
        <v>0.13</v>
      </c>
      <c r="BV151" s="30">
        <v>0</v>
      </c>
      <c r="BW151" s="30">
        <v>0.01</v>
      </c>
      <c r="BX151" s="30">
        <v>0.14000000000000001</v>
      </c>
      <c r="BY151" s="30">
        <v>1.6</v>
      </c>
      <c r="BZ151" s="30">
        <v>1.39</v>
      </c>
      <c r="CA151" s="30">
        <v>716</v>
      </c>
      <c r="CB151" s="30">
        <v>232</v>
      </c>
      <c r="CC151" s="30">
        <v>145</v>
      </c>
      <c r="CD151" s="30">
        <v>40</v>
      </c>
      <c r="CE151" s="30">
        <v>238</v>
      </c>
      <c r="CF151" s="30">
        <v>87</v>
      </c>
      <c r="CG151" s="30">
        <v>196</v>
      </c>
      <c r="CH151" s="30">
        <v>71</v>
      </c>
      <c r="CI151" s="30">
        <v>0.9</v>
      </c>
      <c r="CJ151" s="30">
        <v>0.3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7.25" thickBot="1">
      <c r="A152" s="28"/>
      <c r="B152" s="28"/>
      <c r="C152" s="30">
        <v>591357</v>
      </c>
      <c r="D152" s="30">
        <v>0</v>
      </c>
      <c r="E152" s="30">
        <v>0</v>
      </c>
      <c r="F152" s="30">
        <v>-1</v>
      </c>
      <c r="G152" s="30">
        <v>1</v>
      </c>
      <c r="H152" s="30">
        <v>0</v>
      </c>
      <c r="I152" s="30">
        <v>3</v>
      </c>
      <c r="J152" s="28">
        <v>-0.5</v>
      </c>
      <c r="K152" s="28">
        <v>0</v>
      </c>
      <c r="L152" s="30">
        <v>0</v>
      </c>
      <c r="M152" s="28" t="s">
        <v>2262</v>
      </c>
      <c r="N152" s="28">
        <v>0</v>
      </c>
      <c r="O152" s="30">
        <v>632</v>
      </c>
      <c r="P152" s="31" t="b">
        <v>0</v>
      </c>
      <c r="Q152" s="28"/>
      <c r="R152" s="28"/>
      <c r="S152" s="30">
        <v>44</v>
      </c>
      <c r="T152" s="28" t="s">
        <v>2421</v>
      </c>
      <c r="U152" s="28">
        <v>0</v>
      </c>
      <c r="V152" s="28" t="s">
        <v>2422</v>
      </c>
      <c r="W152" s="28">
        <v>0</v>
      </c>
      <c r="X152" s="31" t="b">
        <v>0</v>
      </c>
      <c r="Y152" s="28"/>
      <c r="Z152" s="28" t="s">
        <v>2061</v>
      </c>
      <c r="AA152" s="30">
        <v>4</v>
      </c>
      <c r="AB152" s="30">
        <v>94</v>
      </c>
      <c r="AC152" s="30">
        <v>0</v>
      </c>
      <c r="AD152" s="30">
        <v>2106</v>
      </c>
      <c r="AE152" s="30">
        <v>28</v>
      </c>
      <c r="AF152" s="30">
        <v>1811</v>
      </c>
      <c r="AG152" s="30">
        <v>20</v>
      </c>
      <c r="AH152" s="28">
        <v>0</v>
      </c>
      <c r="AI152" s="28">
        <v>0</v>
      </c>
      <c r="AJ152" s="28" t="s">
        <v>2422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656</v>
      </c>
      <c r="BH152" s="30">
        <v>260</v>
      </c>
      <c r="BI152" s="30">
        <v>650</v>
      </c>
      <c r="BJ152" s="30">
        <v>263</v>
      </c>
      <c r="BK152" s="30">
        <v>636</v>
      </c>
      <c r="BL152" s="30">
        <v>256</v>
      </c>
      <c r="BM152" s="30">
        <v>660</v>
      </c>
      <c r="BN152" s="30">
        <v>262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524</v>
      </c>
      <c r="CB152" s="30">
        <v>288</v>
      </c>
      <c r="CC152" s="30">
        <v>590</v>
      </c>
      <c r="CD152" s="30">
        <v>223</v>
      </c>
      <c r="CE152" s="30">
        <v>665</v>
      </c>
      <c r="CF152" s="30">
        <v>266</v>
      </c>
      <c r="CG152" s="30">
        <v>683</v>
      </c>
      <c r="CH152" s="30">
        <v>274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7.25" thickBot="1">
      <c r="A153" s="28"/>
      <c r="B153" s="28"/>
      <c r="C153" s="30">
        <v>503300</v>
      </c>
      <c r="D153" s="30">
        <v>0</v>
      </c>
      <c r="E153" s="30">
        <v>0</v>
      </c>
      <c r="F153" s="30">
        <v>-1</v>
      </c>
      <c r="G153" s="30">
        <v>1</v>
      </c>
      <c r="H153" s="30">
        <v>0</v>
      </c>
      <c r="I153" s="30">
        <v>1</v>
      </c>
      <c r="J153" s="28">
        <v>-0.5</v>
      </c>
      <c r="K153" s="28">
        <v>0</v>
      </c>
      <c r="L153" s="30">
        <v>0</v>
      </c>
      <c r="M153" s="28" t="s">
        <v>2138</v>
      </c>
      <c r="N153" s="28">
        <v>0</v>
      </c>
      <c r="O153" s="30">
        <v>633</v>
      </c>
      <c r="P153" s="31" t="b">
        <v>0</v>
      </c>
      <c r="Q153" s="28"/>
      <c r="R153" s="28"/>
      <c r="S153" s="30">
        <v>39</v>
      </c>
      <c r="T153" s="28" t="s">
        <v>2423</v>
      </c>
      <c r="U153" s="28">
        <v>0</v>
      </c>
      <c r="V153" s="28" t="s">
        <v>2424</v>
      </c>
      <c r="W153" s="28">
        <v>0</v>
      </c>
      <c r="X153" s="31" t="b">
        <v>0</v>
      </c>
      <c r="Y153" s="28"/>
      <c r="Z153" s="28" t="s">
        <v>2061</v>
      </c>
      <c r="AA153" s="30">
        <v>4</v>
      </c>
      <c r="AB153" s="30">
        <v>94</v>
      </c>
      <c r="AC153" s="30">
        <v>0</v>
      </c>
      <c r="AD153" s="30">
        <v>9843</v>
      </c>
      <c r="AE153" s="30">
        <v>42</v>
      </c>
      <c r="AF153" s="30">
        <v>7239</v>
      </c>
      <c r="AG153" s="30">
        <v>53</v>
      </c>
      <c r="AH153" s="28">
        <v>0</v>
      </c>
      <c r="AI153" s="28">
        <v>0</v>
      </c>
      <c r="AJ153" s="28" t="s">
        <v>2424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562</v>
      </c>
      <c r="BH153" s="30">
        <v>52</v>
      </c>
      <c r="BI153" s="30">
        <v>545</v>
      </c>
      <c r="BJ153" s="30">
        <v>35</v>
      </c>
      <c r="BK153" s="30">
        <v>511</v>
      </c>
      <c r="BL153" s="30">
        <v>25</v>
      </c>
      <c r="BM153" s="30">
        <v>564</v>
      </c>
      <c r="BN153" s="30">
        <v>52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744</v>
      </c>
      <c r="CB153" s="30">
        <v>76</v>
      </c>
      <c r="CC153" s="30">
        <v>433</v>
      </c>
      <c r="CD153" s="30">
        <v>44</v>
      </c>
      <c r="CE153" s="30">
        <v>572</v>
      </c>
      <c r="CF153" s="30">
        <v>52</v>
      </c>
      <c r="CG153" s="30">
        <v>538</v>
      </c>
      <c r="CH153" s="30">
        <v>59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7.25" thickBot="1">
      <c r="A154" s="28"/>
      <c r="B154" s="28"/>
      <c r="C154" s="30">
        <v>592661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>
        <v>2</v>
      </c>
      <c r="J154" s="28">
        <v>-0.5</v>
      </c>
      <c r="K154" s="28">
        <v>0</v>
      </c>
      <c r="L154" s="30">
        <v>0</v>
      </c>
      <c r="M154" s="28" t="s">
        <v>2425</v>
      </c>
      <c r="N154" s="28">
        <v>0</v>
      </c>
      <c r="O154" s="30">
        <v>646</v>
      </c>
      <c r="P154" s="31" t="b">
        <v>0</v>
      </c>
      <c r="Q154" s="28"/>
      <c r="R154" s="28"/>
      <c r="S154" s="30">
        <v>40</v>
      </c>
      <c r="T154" s="28" t="s">
        <v>2426</v>
      </c>
      <c r="U154" s="28">
        <v>0</v>
      </c>
      <c r="V154" s="28" t="s">
        <v>2427</v>
      </c>
      <c r="W154" s="28">
        <v>0</v>
      </c>
      <c r="X154" s="31" t="b">
        <v>0</v>
      </c>
      <c r="Y154" s="28"/>
      <c r="Z154" s="28" t="s">
        <v>2061</v>
      </c>
      <c r="AA154" s="30">
        <v>4</v>
      </c>
      <c r="AB154" s="30">
        <v>94</v>
      </c>
      <c r="AC154" s="30">
        <v>0</v>
      </c>
      <c r="AD154" s="30">
        <v>3579</v>
      </c>
      <c r="AE154" s="30">
        <v>54</v>
      </c>
      <c r="AF154" s="30">
        <v>2846</v>
      </c>
      <c r="AG154" s="30">
        <v>67</v>
      </c>
      <c r="AH154" s="28">
        <v>0</v>
      </c>
      <c r="AI154" s="28">
        <v>0</v>
      </c>
      <c r="AJ154" s="28" t="s">
        <v>2427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28">
        <v>0</v>
      </c>
      <c r="AY154" s="28">
        <v>0</v>
      </c>
      <c r="AZ154" s="28">
        <v>0</v>
      </c>
      <c r="BA154" s="28">
        <v>0</v>
      </c>
      <c r="BB154" s="30">
        <v>0</v>
      </c>
      <c r="BC154" s="28">
        <v>0</v>
      </c>
      <c r="BD154" s="28">
        <v>0</v>
      </c>
      <c r="BE154" s="28">
        <v>0</v>
      </c>
      <c r="BF154" s="28">
        <v>0</v>
      </c>
      <c r="BG154" s="30">
        <v>625</v>
      </c>
      <c r="BH154" s="30">
        <v>238</v>
      </c>
      <c r="BI154" s="30">
        <v>610</v>
      </c>
      <c r="BJ154" s="30">
        <v>235</v>
      </c>
      <c r="BK154" s="30">
        <v>581</v>
      </c>
      <c r="BL154" s="30">
        <v>231</v>
      </c>
      <c r="BM154" s="30">
        <v>628</v>
      </c>
      <c r="BN154" s="30">
        <v>237</v>
      </c>
      <c r="BO154" s="28"/>
      <c r="BP154" s="28"/>
      <c r="BQ154" s="28"/>
      <c r="BR154" s="28"/>
      <c r="BS154" s="28"/>
      <c r="BT154" s="28"/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710</v>
      </c>
      <c r="CB154" s="30">
        <v>230</v>
      </c>
      <c r="CC154" s="30">
        <v>504</v>
      </c>
      <c r="CD154" s="30">
        <v>198</v>
      </c>
      <c r="CE154" s="30">
        <v>636</v>
      </c>
      <c r="CF154" s="30">
        <v>239</v>
      </c>
      <c r="CG154" s="30">
        <v>571</v>
      </c>
      <c r="CH154" s="30">
        <v>209</v>
      </c>
      <c r="CI154" s="30">
        <v>0</v>
      </c>
      <c r="CJ154" s="30">
        <v>0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7.25" thickBot="1">
      <c r="A155" s="28"/>
      <c r="B155" s="28"/>
      <c r="C155" s="30">
        <v>601975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3</v>
      </c>
      <c r="J155" s="28">
        <v>-0.5</v>
      </c>
      <c r="K155" s="28">
        <v>0</v>
      </c>
      <c r="L155" s="30">
        <v>0</v>
      </c>
      <c r="M155" s="28" t="s">
        <v>2428</v>
      </c>
      <c r="N155" s="28">
        <v>0</v>
      </c>
      <c r="O155" s="30">
        <v>650</v>
      </c>
      <c r="P155" s="31" t="b">
        <v>0</v>
      </c>
      <c r="Q155" s="28"/>
      <c r="R155" s="28"/>
      <c r="S155" s="30">
        <v>45</v>
      </c>
      <c r="T155" s="28" t="s">
        <v>2429</v>
      </c>
      <c r="U155" s="28">
        <v>0</v>
      </c>
      <c r="V155" s="28" t="s">
        <v>2430</v>
      </c>
      <c r="W155" s="28">
        <v>0</v>
      </c>
      <c r="X155" s="31" t="b">
        <v>0</v>
      </c>
      <c r="Y155" s="28"/>
      <c r="Z155" s="28" t="s">
        <v>2061</v>
      </c>
      <c r="AA155" s="30">
        <v>4</v>
      </c>
      <c r="AB155" s="30">
        <v>94</v>
      </c>
      <c r="AC155" s="30">
        <v>0</v>
      </c>
      <c r="AD155" s="30">
        <v>1351</v>
      </c>
      <c r="AE155" s="30">
        <v>22</v>
      </c>
      <c r="AF155" s="30">
        <v>1033</v>
      </c>
      <c r="AG155" s="30">
        <v>12</v>
      </c>
      <c r="AH155" s="28">
        <v>0</v>
      </c>
      <c r="AI155" s="28">
        <v>0</v>
      </c>
      <c r="AJ155" s="28" t="s">
        <v>2430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28">
        <v>0</v>
      </c>
      <c r="AY155" s="28">
        <v>0</v>
      </c>
      <c r="AZ155" s="28">
        <v>0</v>
      </c>
      <c r="BA155" s="28">
        <v>0</v>
      </c>
      <c r="BB155" s="30">
        <v>0</v>
      </c>
      <c r="BC155" s="28">
        <v>0</v>
      </c>
      <c r="BD155" s="28">
        <v>0</v>
      </c>
      <c r="BE155" s="28">
        <v>0</v>
      </c>
      <c r="BF155" s="28">
        <v>0</v>
      </c>
      <c r="BG155" s="30">
        <v>731</v>
      </c>
      <c r="BH155" s="30">
        <v>308</v>
      </c>
      <c r="BI155" s="30">
        <v>726</v>
      </c>
      <c r="BJ155" s="30">
        <v>309</v>
      </c>
      <c r="BK155" s="30">
        <v>715</v>
      </c>
      <c r="BL155" s="30">
        <v>304</v>
      </c>
      <c r="BM155" s="30">
        <v>732</v>
      </c>
      <c r="BN155" s="30">
        <v>308</v>
      </c>
      <c r="BO155" s="28"/>
      <c r="BP155" s="28"/>
      <c r="BQ155" s="28"/>
      <c r="BR155" s="28"/>
      <c r="BS155" s="28"/>
      <c r="BT155" s="28"/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461</v>
      </c>
      <c r="CB155" s="30">
        <v>265</v>
      </c>
      <c r="CC155" s="30">
        <v>678</v>
      </c>
      <c r="CD155" s="30">
        <v>277</v>
      </c>
      <c r="CE155" s="30">
        <v>735</v>
      </c>
      <c r="CF155" s="30">
        <v>311</v>
      </c>
      <c r="CG155" s="30">
        <v>699</v>
      </c>
      <c r="CH155" s="30">
        <v>283</v>
      </c>
      <c r="CI155" s="30">
        <v>0</v>
      </c>
      <c r="CJ155" s="30">
        <v>0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17.25" thickBot="1">
      <c r="A156" s="28"/>
      <c r="B156" s="28"/>
      <c r="C156" s="30">
        <v>513418</v>
      </c>
      <c r="D156" s="30">
        <v>0</v>
      </c>
      <c r="E156" s="30">
        <v>0</v>
      </c>
      <c r="F156" s="30">
        <v>-1</v>
      </c>
      <c r="G156" s="30">
        <v>1</v>
      </c>
      <c r="H156" s="30">
        <v>0</v>
      </c>
      <c r="I156" s="30">
        <v>3</v>
      </c>
      <c r="J156" s="28">
        <v>1.2</v>
      </c>
      <c r="K156" s="28">
        <v>1.7</v>
      </c>
      <c r="L156" s="30">
        <v>2</v>
      </c>
      <c r="M156" s="28" t="s">
        <v>2431</v>
      </c>
      <c r="N156" s="28">
        <v>1.7</v>
      </c>
      <c r="O156" s="30">
        <v>688</v>
      </c>
      <c r="P156" s="31" t="b">
        <v>0</v>
      </c>
      <c r="Q156" s="28"/>
      <c r="R156" s="28"/>
      <c r="S156" s="30">
        <v>49</v>
      </c>
      <c r="T156" s="28" t="s">
        <v>2432</v>
      </c>
      <c r="U156" s="28">
        <v>1.6</v>
      </c>
      <c r="V156" s="28" t="s">
        <v>2433</v>
      </c>
      <c r="W156" s="28">
        <v>0</v>
      </c>
      <c r="X156" s="31" t="b">
        <v>0</v>
      </c>
      <c r="Y156" s="28"/>
      <c r="Z156" s="28" t="s">
        <v>2061</v>
      </c>
      <c r="AA156" s="30">
        <v>4</v>
      </c>
      <c r="AB156" s="30">
        <v>94</v>
      </c>
      <c r="AC156" s="30">
        <v>22</v>
      </c>
      <c r="AD156" s="30">
        <v>1254</v>
      </c>
      <c r="AE156" s="30">
        <v>19</v>
      </c>
      <c r="AF156" s="30">
        <v>879</v>
      </c>
      <c r="AG156" s="30">
        <v>47</v>
      </c>
      <c r="AH156" s="28">
        <v>0.3</v>
      </c>
      <c r="AI156" s="28">
        <v>4.5</v>
      </c>
      <c r="AJ156" s="28" t="s">
        <v>2433</v>
      </c>
      <c r="AK156" s="30">
        <v>523</v>
      </c>
      <c r="AL156" s="30">
        <v>0</v>
      </c>
      <c r="AM156" s="30">
        <v>1</v>
      </c>
      <c r="AN156" s="30">
        <v>2</v>
      </c>
      <c r="AO156" s="30">
        <v>6</v>
      </c>
      <c r="AP156" s="30">
        <v>0</v>
      </c>
      <c r="AQ156" s="30">
        <v>0</v>
      </c>
      <c r="AR156" s="30">
        <v>0</v>
      </c>
      <c r="AS156" s="30">
        <v>2</v>
      </c>
      <c r="AT156" s="30">
        <v>0</v>
      </c>
      <c r="AU156" s="30">
        <v>0</v>
      </c>
      <c r="AV156" s="30">
        <v>0</v>
      </c>
      <c r="AW156" s="30">
        <v>54</v>
      </c>
      <c r="AX156" s="28">
        <v>54.4</v>
      </c>
      <c r="AY156" s="28">
        <v>76.099999999999994</v>
      </c>
      <c r="AZ156" s="28">
        <v>146</v>
      </c>
      <c r="BA156" s="28">
        <v>27.6</v>
      </c>
      <c r="BB156" s="30">
        <v>5</v>
      </c>
      <c r="BC156" s="28">
        <v>1.97</v>
      </c>
      <c r="BD156" s="28">
        <v>0.28000000000000003</v>
      </c>
      <c r="BE156" s="28">
        <v>2.25</v>
      </c>
      <c r="BF156" s="28">
        <v>5.5</v>
      </c>
      <c r="BG156" s="30">
        <v>420</v>
      </c>
      <c r="BH156" s="30">
        <v>180</v>
      </c>
      <c r="BI156" s="30">
        <v>310</v>
      </c>
      <c r="BJ156" s="30">
        <v>162</v>
      </c>
      <c r="BK156" s="30">
        <v>210</v>
      </c>
      <c r="BL156" s="30">
        <v>121</v>
      </c>
      <c r="BM156" s="30">
        <v>355</v>
      </c>
      <c r="BN156" s="30">
        <v>161</v>
      </c>
      <c r="BO156" s="28"/>
      <c r="BP156" s="28"/>
      <c r="BQ156" s="28"/>
      <c r="BR156" s="28"/>
      <c r="BS156" s="28"/>
      <c r="BT156" s="28"/>
      <c r="BU156" s="30">
        <v>0.34</v>
      </c>
      <c r="BV156" s="30">
        <v>0</v>
      </c>
      <c r="BW156" s="30">
        <v>0.05</v>
      </c>
      <c r="BX156" s="30">
        <v>0.39</v>
      </c>
      <c r="BY156" s="30">
        <v>0.95</v>
      </c>
      <c r="BZ156" s="30">
        <v>1.03</v>
      </c>
      <c r="CA156" s="30">
        <v>256</v>
      </c>
      <c r="CB156" s="30">
        <v>150</v>
      </c>
      <c r="CC156" s="30">
        <v>189</v>
      </c>
      <c r="CD156" s="30">
        <v>89</v>
      </c>
      <c r="CE156" s="30">
        <v>393</v>
      </c>
      <c r="CF156" s="30">
        <v>169</v>
      </c>
      <c r="CG156" s="30">
        <v>698</v>
      </c>
      <c r="CH156" s="30">
        <v>282</v>
      </c>
      <c r="CI156" s="30">
        <v>0.86</v>
      </c>
      <c r="CJ156" s="30">
        <v>0.34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17.25" thickBot="1">
      <c r="A157" s="28"/>
      <c r="B157" s="28"/>
      <c r="C157" s="30">
        <v>501284</v>
      </c>
      <c r="D157" s="30">
        <v>0</v>
      </c>
      <c r="E157" s="30">
        <v>0</v>
      </c>
      <c r="F157" s="30">
        <v>0</v>
      </c>
      <c r="G157" s="30">
        <v>0</v>
      </c>
      <c r="H157" s="30">
        <v>0</v>
      </c>
      <c r="I157" s="30">
        <v>3</v>
      </c>
      <c r="J157" s="28">
        <v>-0.5</v>
      </c>
      <c r="K157" s="28">
        <v>0</v>
      </c>
      <c r="L157" s="30">
        <v>0</v>
      </c>
      <c r="M157" s="28" t="s">
        <v>2337</v>
      </c>
      <c r="N157" s="28">
        <v>0</v>
      </c>
      <c r="O157" s="30">
        <v>752</v>
      </c>
      <c r="P157" s="31" t="b">
        <v>0</v>
      </c>
      <c r="Q157" s="28"/>
      <c r="R157" s="28"/>
      <c r="S157" s="30">
        <v>45</v>
      </c>
      <c r="T157" s="28" t="s">
        <v>4256</v>
      </c>
      <c r="U157" s="28">
        <v>0</v>
      </c>
      <c r="V157" s="28" t="s">
        <v>4257</v>
      </c>
      <c r="W157" s="28">
        <v>0</v>
      </c>
      <c r="X157" s="31" t="b">
        <v>0</v>
      </c>
      <c r="Y157" s="28"/>
      <c r="Z157" s="28" t="s">
        <v>2061</v>
      </c>
      <c r="AA157" s="30">
        <v>4</v>
      </c>
      <c r="AB157" s="30">
        <v>94</v>
      </c>
      <c r="AC157" s="30">
        <v>0</v>
      </c>
      <c r="AD157" s="30">
        <v>78</v>
      </c>
      <c r="AE157" s="30">
        <v>8</v>
      </c>
      <c r="AF157" s="30">
        <v>39</v>
      </c>
      <c r="AG157" s="30">
        <v>5</v>
      </c>
      <c r="AH157" s="28">
        <v>0</v>
      </c>
      <c r="AI157" s="28">
        <v>0</v>
      </c>
      <c r="AJ157" s="28" t="s">
        <v>4257</v>
      </c>
      <c r="AK157" s="30">
        <v>0</v>
      </c>
      <c r="AL157" s="30">
        <v>0</v>
      </c>
      <c r="AM157" s="30">
        <v>0</v>
      </c>
      <c r="AN157" s="30">
        <v>0</v>
      </c>
      <c r="AO157" s="30">
        <v>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28">
        <v>0</v>
      </c>
      <c r="AY157" s="28">
        <v>0</v>
      </c>
      <c r="AZ157" s="28">
        <v>0</v>
      </c>
      <c r="BA157" s="28">
        <v>0</v>
      </c>
      <c r="BB157" s="30">
        <v>0</v>
      </c>
      <c r="BC157" s="28">
        <v>0</v>
      </c>
      <c r="BD157" s="28">
        <v>0</v>
      </c>
      <c r="BE157" s="28">
        <v>0</v>
      </c>
      <c r="BF157" s="28">
        <v>0</v>
      </c>
      <c r="BG157" s="30">
        <v>708</v>
      </c>
      <c r="BH157" s="30">
        <v>289</v>
      </c>
      <c r="BI157" s="30">
        <v>704</v>
      </c>
      <c r="BJ157" s="30">
        <v>291</v>
      </c>
      <c r="BK157" s="30">
        <v>692</v>
      </c>
      <c r="BL157" s="30">
        <v>285</v>
      </c>
      <c r="BM157" s="30">
        <v>710</v>
      </c>
      <c r="BN157" s="30">
        <v>290</v>
      </c>
      <c r="BO157" s="28"/>
      <c r="BP157" s="28"/>
      <c r="BQ157" s="28"/>
      <c r="BR157" s="28"/>
      <c r="BS157" s="28"/>
      <c r="BT157" s="28"/>
      <c r="BU157" s="30">
        <v>0</v>
      </c>
      <c r="BV157" s="30">
        <v>0</v>
      </c>
      <c r="BW157" s="30">
        <v>0</v>
      </c>
      <c r="BX157" s="30">
        <v>0</v>
      </c>
      <c r="BY157" s="30">
        <v>0</v>
      </c>
      <c r="BZ157" s="30">
        <v>0</v>
      </c>
      <c r="CA157" s="30">
        <v>432</v>
      </c>
      <c r="CB157" s="30">
        <v>241</v>
      </c>
      <c r="CC157" s="30">
        <v>653</v>
      </c>
      <c r="CD157" s="30">
        <v>257</v>
      </c>
      <c r="CE157" s="30">
        <v>714</v>
      </c>
      <c r="CF157" s="30">
        <v>294</v>
      </c>
      <c r="CG157" s="30">
        <v>758</v>
      </c>
      <c r="CH157" s="30">
        <v>324</v>
      </c>
      <c r="CI157" s="30">
        <v>0</v>
      </c>
      <c r="CJ157" s="30">
        <v>0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7.25" thickBot="1">
      <c r="A158" s="30">
        <v>0</v>
      </c>
      <c r="B158" s="30">
        <v>0</v>
      </c>
      <c r="C158" s="30">
        <v>39155</v>
      </c>
      <c r="D158" s="30">
        <v>0</v>
      </c>
      <c r="E158" s="30">
        <v>0</v>
      </c>
      <c r="F158" s="30">
        <v>-2</v>
      </c>
      <c r="G158" s="30">
        <v>2</v>
      </c>
      <c r="H158" s="30">
        <v>1</v>
      </c>
      <c r="I158" s="30">
        <v>3</v>
      </c>
      <c r="J158" s="28">
        <v>0</v>
      </c>
      <c r="K158" s="28">
        <v>0</v>
      </c>
      <c r="L158" s="30">
        <v>0</v>
      </c>
      <c r="M158" s="28" t="s">
        <v>2258</v>
      </c>
      <c r="N158" s="28">
        <v>0</v>
      </c>
      <c r="O158" s="30">
        <v>101</v>
      </c>
      <c r="P158" s="31" t="b">
        <v>0</v>
      </c>
      <c r="Q158" s="28" t="s">
        <v>4136</v>
      </c>
      <c r="R158" s="28" t="s">
        <v>2434</v>
      </c>
      <c r="S158" s="30">
        <v>48</v>
      </c>
      <c r="T158" s="28" t="s">
        <v>2435</v>
      </c>
      <c r="U158" s="28">
        <v>2.9</v>
      </c>
      <c r="V158" s="28" t="s">
        <v>1535</v>
      </c>
      <c r="W158" s="28">
        <v>0.1</v>
      </c>
      <c r="X158" s="31" t="b">
        <v>0</v>
      </c>
      <c r="Y158" s="28"/>
      <c r="Z158" s="28" t="s">
        <v>2117</v>
      </c>
      <c r="AA158" s="30">
        <v>5</v>
      </c>
      <c r="AB158" s="30">
        <v>36</v>
      </c>
      <c r="AC158" s="30">
        <v>47</v>
      </c>
      <c r="AD158" s="30">
        <v>34904</v>
      </c>
      <c r="AE158" s="30">
        <v>9</v>
      </c>
      <c r="AF158" s="30">
        <v>45988</v>
      </c>
      <c r="AG158" s="30">
        <v>41</v>
      </c>
      <c r="AH158" s="28">
        <v>0</v>
      </c>
      <c r="AI158" s="28">
        <v>9.8000000000000007</v>
      </c>
      <c r="AJ158" s="28" t="s">
        <v>1535</v>
      </c>
      <c r="AK158" s="30">
        <v>717</v>
      </c>
      <c r="AL158" s="30">
        <v>2</v>
      </c>
      <c r="AM158" s="30">
        <v>1</v>
      </c>
      <c r="AN158" s="30">
        <v>5</v>
      </c>
      <c r="AO158" s="30">
        <v>10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4</v>
      </c>
      <c r="AW158" s="30">
        <v>146</v>
      </c>
      <c r="AX158" s="28">
        <v>144.19999999999999</v>
      </c>
      <c r="AY158" s="28">
        <v>186.7</v>
      </c>
      <c r="AZ158" s="28">
        <v>152</v>
      </c>
      <c r="BA158" s="28">
        <v>48.5</v>
      </c>
      <c r="BB158" s="30">
        <v>12</v>
      </c>
      <c r="BC158" s="28">
        <v>0.88</v>
      </c>
      <c r="BD158" s="28">
        <v>1.22</v>
      </c>
      <c r="BE158" s="28">
        <v>2.1</v>
      </c>
      <c r="BF158" s="28">
        <v>10.59</v>
      </c>
      <c r="BG158" s="30">
        <v>334</v>
      </c>
      <c r="BH158" s="30">
        <v>136</v>
      </c>
      <c r="BI158" s="30">
        <v>174</v>
      </c>
      <c r="BJ158" s="30">
        <v>110</v>
      </c>
      <c r="BK158" s="30">
        <v>204</v>
      </c>
      <c r="BL158" s="30">
        <v>118</v>
      </c>
      <c r="BM158" s="30">
        <v>268</v>
      </c>
      <c r="BN158" s="30">
        <v>120</v>
      </c>
      <c r="BO158" s="28"/>
      <c r="BP158" s="28"/>
      <c r="BQ158" s="28"/>
      <c r="BR158" s="28"/>
      <c r="BS158" s="28"/>
      <c r="BT158" s="28"/>
      <c r="BU158" s="30">
        <v>0.11</v>
      </c>
      <c r="BV158" s="30">
        <v>0</v>
      </c>
      <c r="BW158" s="30">
        <v>0.15</v>
      </c>
      <c r="BX158" s="30">
        <v>0.26</v>
      </c>
      <c r="BY158" s="30">
        <v>1.33</v>
      </c>
      <c r="BZ158" s="30">
        <v>1.26</v>
      </c>
      <c r="CA158" s="30">
        <v>258</v>
      </c>
      <c r="CB158" s="30">
        <v>152</v>
      </c>
      <c r="CC158" s="30">
        <v>698</v>
      </c>
      <c r="CD158" s="30">
        <v>290</v>
      </c>
      <c r="CE158" s="30">
        <v>165</v>
      </c>
      <c r="CF158" s="30">
        <v>64</v>
      </c>
      <c r="CG158" s="30">
        <v>443</v>
      </c>
      <c r="CH158" s="30">
        <v>161</v>
      </c>
      <c r="CI158" s="30">
        <v>1.51</v>
      </c>
      <c r="CJ158" s="30">
        <v>0.63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7.25" thickBot="1">
      <c r="A159" s="28"/>
      <c r="B159" s="28"/>
      <c r="C159" s="30">
        <v>49262</v>
      </c>
      <c r="D159" s="30">
        <v>1</v>
      </c>
      <c r="E159" s="30">
        <v>-1</v>
      </c>
      <c r="F159" s="30">
        <v>0</v>
      </c>
      <c r="G159" s="30">
        <v>0</v>
      </c>
      <c r="H159" s="30">
        <v>3</v>
      </c>
      <c r="I159" s="30">
        <v>1</v>
      </c>
      <c r="J159" s="28">
        <v>5.2</v>
      </c>
      <c r="K159" s="28">
        <v>10.4</v>
      </c>
      <c r="L159" s="30">
        <v>15</v>
      </c>
      <c r="M159" s="28" t="s">
        <v>2436</v>
      </c>
      <c r="N159" s="28">
        <v>5.2</v>
      </c>
      <c r="O159" s="30">
        <v>102</v>
      </c>
      <c r="P159" s="31" t="b">
        <v>0</v>
      </c>
      <c r="Q159" s="28"/>
      <c r="R159" s="28"/>
      <c r="S159" s="30">
        <v>40</v>
      </c>
      <c r="T159" s="28" t="s">
        <v>2437</v>
      </c>
      <c r="U159" s="28">
        <v>5.9</v>
      </c>
      <c r="V159" s="28" t="s">
        <v>1782</v>
      </c>
      <c r="W159" s="28">
        <v>4.5</v>
      </c>
      <c r="X159" s="31" t="b">
        <v>0</v>
      </c>
      <c r="Y159" s="28"/>
      <c r="Z159" s="28" t="s">
        <v>2061</v>
      </c>
      <c r="AA159" s="30">
        <v>5</v>
      </c>
      <c r="AB159" s="30">
        <v>36</v>
      </c>
      <c r="AC159" s="30">
        <v>53</v>
      </c>
      <c r="AD159" s="30">
        <v>584584</v>
      </c>
      <c r="AE159" s="30">
        <v>51347</v>
      </c>
      <c r="AF159" s="30">
        <v>171242</v>
      </c>
      <c r="AG159" s="30">
        <v>2529</v>
      </c>
      <c r="AH159" s="28">
        <v>1.3</v>
      </c>
      <c r="AI159" s="28">
        <v>13.2</v>
      </c>
      <c r="AJ159" s="28" t="s">
        <v>1782</v>
      </c>
      <c r="AK159" s="30">
        <v>810</v>
      </c>
      <c r="AL159" s="30">
        <v>0</v>
      </c>
      <c r="AM159" s="30">
        <v>1</v>
      </c>
      <c r="AN159" s="30">
        <v>5</v>
      </c>
      <c r="AO159" s="30">
        <v>10</v>
      </c>
      <c r="AP159" s="30">
        <v>0</v>
      </c>
      <c r="AQ159" s="30">
        <v>1</v>
      </c>
      <c r="AR159" s="30">
        <v>0</v>
      </c>
      <c r="AS159" s="30">
        <v>1</v>
      </c>
      <c r="AT159" s="30">
        <v>0</v>
      </c>
      <c r="AU159" s="30">
        <v>23</v>
      </c>
      <c r="AV159" s="30">
        <v>8</v>
      </c>
      <c r="AW159" s="30">
        <v>230</v>
      </c>
      <c r="AX159" s="28">
        <v>243.2</v>
      </c>
      <c r="AY159" s="28">
        <v>13</v>
      </c>
      <c r="AZ159" s="28">
        <v>0</v>
      </c>
      <c r="BA159" s="28">
        <v>25.6</v>
      </c>
      <c r="BB159" s="30">
        <v>9</v>
      </c>
      <c r="BC159" s="28">
        <v>0</v>
      </c>
      <c r="BD159" s="28">
        <v>0.15</v>
      </c>
      <c r="BE159" s="28">
        <v>0.15</v>
      </c>
      <c r="BF159" s="28">
        <v>11.93</v>
      </c>
      <c r="BG159" s="30">
        <v>250</v>
      </c>
      <c r="BH159" s="30">
        <v>23</v>
      </c>
      <c r="BI159" s="30">
        <v>435</v>
      </c>
      <c r="BJ159" s="30">
        <v>6</v>
      </c>
      <c r="BK159" s="30">
        <v>515</v>
      </c>
      <c r="BL159" s="30">
        <v>29</v>
      </c>
      <c r="BM159" s="30">
        <v>363</v>
      </c>
      <c r="BN159" s="30">
        <v>22</v>
      </c>
      <c r="BO159" s="28"/>
      <c r="BP159" s="28"/>
      <c r="BQ159" s="28"/>
      <c r="BR159" s="28"/>
      <c r="BS159" s="28"/>
      <c r="BT159" s="28"/>
      <c r="BU159" s="30">
        <v>0</v>
      </c>
      <c r="BV159" s="30">
        <v>2.56</v>
      </c>
      <c r="BW159" s="30">
        <v>0.02</v>
      </c>
      <c r="BX159" s="30">
        <v>0.02</v>
      </c>
      <c r="BY159" s="30">
        <v>1.33</v>
      </c>
      <c r="BZ159" s="30">
        <v>1.1100000000000001</v>
      </c>
      <c r="CA159" s="30">
        <v>638</v>
      </c>
      <c r="CB159" s="30">
        <v>35</v>
      </c>
      <c r="CC159" s="30">
        <v>23</v>
      </c>
      <c r="CD159" s="30">
        <v>1</v>
      </c>
      <c r="CE159" s="30">
        <v>9</v>
      </c>
      <c r="CF159" s="30">
        <v>4</v>
      </c>
      <c r="CG159" s="30">
        <v>81</v>
      </c>
      <c r="CH159" s="30">
        <v>16</v>
      </c>
      <c r="CI159" s="30">
        <v>1</v>
      </c>
      <c r="CJ159" s="30">
        <v>0.56000000000000005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7.25" thickBot="1">
      <c r="A160" s="30">
        <v>100</v>
      </c>
      <c r="B160" s="30">
        <v>100</v>
      </c>
      <c r="C160" s="30">
        <v>50175</v>
      </c>
      <c r="D160" s="30">
        <v>0</v>
      </c>
      <c r="E160" s="30">
        <v>0</v>
      </c>
      <c r="F160" s="30">
        <v>0</v>
      </c>
      <c r="G160" s="30">
        <v>0</v>
      </c>
      <c r="H160" s="30">
        <v>1</v>
      </c>
      <c r="I160" s="30">
        <v>4</v>
      </c>
      <c r="J160" s="28">
        <v>5</v>
      </c>
      <c r="K160" s="28">
        <v>10</v>
      </c>
      <c r="L160" s="30">
        <v>17</v>
      </c>
      <c r="M160" s="28" t="s">
        <v>2438</v>
      </c>
      <c r="N160" s="28">
        <v>5</v>
      </c>
      <c r="O160" s="30">
        <v>103</v>
      </c>
      <c r="P160" s="31" t="b">
        <v>0</v>
      </c>
      <c r="Q160" s="28"/>
      <c r="R160" s="28" t="s">
        <v>4410</v>
      </c>
      <c r="S160" s="30">
        <v>65</v>
      </c>
      <c r="T160" s="28" t="s">
        <v>2439</v>
      </c>
      <c r="U160" s="28">
        <v>3.3</v>
      </c>
      <c r="V160" s="28" t="s">
        <v>1590</v>
      </c>
      <c r="W160" s="28">
        <v>1.5</v>
      </c>
      <c r="X160" s="31" t="b">
        <v>0</v>
      </c>
      <c r="Y160" s="28"/>
      <c r="Z160" s="28" t="s">
        <v>2061</v>
      </c>
      <c r="AA160" s="30">
        <v>5</v>
      </c>
      <c r="AB160" s="30">
        <v>36</v>
      </c>
      <c r="AC160" s="30">
        <v>85</v>
      </c>
      <c r="AD160" s="30">
        <v>530875</v>
      </c>
      <c r="AE160" s="30">
        <v>35415</v>
      </c>
      <c r="AF160" s="30">
        <v>486357</v>
      </c>
      <c r="AG160" s="30">
        <v>2753</v>
      </c>
      <c r="AH160" s="28">
        <v>0.8</v>
      </c>
      <c r="AI160" s="28">
        <v>13.1</v>
      </c>
      <c r="AJ160" s="28" t="s">
        <v>1590</v>
      </c>
      <c r="AK160" s="30">
        <v>1615</v>
      </c>
      <c r="AL160" s="30">
        <v>6</v>
      </c>
      <c r="AM160" s="30">
        <v>5</v>
      </c>
      <c r="AN160" s="30">
        <v>6</v>
      </c>
      <c r="AO160" s="30">
        <v>22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5</v>
      </c>
      <c r="AW160" s="30">
        <v>279</v>
      </c>
      <c r="AX160" s="28">
        <v>360.8</v>
      </c>
      <c r="AY160" s="28">
        <v>323.5</v>
      </c>
      <c r="AZ160" s="28">
        <v>735</v>
      </c>
      <c r="BA160" s="28">
        <v>142.19999999999999</v>
      </c>
      <c r="BB160" s="30">
        <v>18</v>
      </c>
      <c r="BC160" s="28">
        <v>7.91</v>
      </c>
      <c r="BD160" s="28">
        <v>1.55</v>
      </c>
      <c r="BE160" s="28">
        <v>9.4600000000000009</v>
      </c>
      <c r="BF160" s="28">
        <v>21.31</v>
      </c>
      <c r="BG160" s="30">
        <v>172</v>
      </c>
      <c r="BH160" s="30">
        <v>17</v>
      </c>
      <c r="BI160" s="30">
        <v>103</v>
      </c>
      <c r="BJ160" s="30">
        <v>11</v>
      </c>
      <c r="BK160" s="30">
        <v>26</v>
      </c>
      <c r="BL160" s="30">
        <v>12</v>
      </c>
      <c r="BM160" s="30">
        <v>61</v>
      </c>
      <c r="BN160" s="30">
        <v>14</v>
      </c>
      <c r="BO160" s="28"/>
      <c r="BP160" s="28"/>
      <c r="BQ160" s="28"/>
      <c r="BR160" s="28"/>
      <c r="BS160" s="30">
        <v>3</v>
      </c>
      <c r="BT160" s="28"/>
      <c r="BU160" s="30">
        <v>0.44</v>
      </c>
      <c r="BV160" s="30">
        <v>0</v>
      </c>
      <c r="BW160" s="30">
        <v>0.09</v>
      </c>
      <c r="BX160" s="30">
        <v>0.53</v>
      </c>
      <c r="BY160" s="30">
        <v>1.19</v>
      </c>
      <c r="BZ160" s="30">
        <v>1.23</v>
      </c>
      <c r="CA160" s="30">
        <v>54</v>
      </c>
      <c r="CB160" s="30">
        <v>23</v>
      </c>
      <c r="CC160" s="30">
        <v>30</v>
      </c>
      <c r="CD160" s="30">
        <v>8</v>
      </c>
      <c r="CE160" s="30">
        <v>125</v>
      </c>
      <c r="CF160" s="30">
        <v>18</v>
      </c>
      <c r="CG160" s="30">
        <v>154</v>
      </c>
      <c r="CH160" s="30">
        <v>26</v>
      </c>
      <c r="CI160" s="30">
        <v>1</v>
      </c>
      <c r="CJ160" s="30">
        <v>0.33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7.25" thickBot="1">
      <c r="A161" s="30">
        <v>75</v>
      </c>
      <c r="B161" s="28"/>
      <c r="C161" s="30">
        <v>60307</v>
      </c>
      <c r="D161" s="30">
        <v>0</v>
      </c>
      <c r="E161" s="30">
        <v>0</v>
      </c>
      <c r="F161" s="30">
        <v>-1</v>
      </c>
      <c r="G161" s="30">
        <v>1</v>
      </c>
      <c r="H161" s="30">
        <v>3</v>
      </c>
      <c r="I161" s="30">
        <v>3</v>
      </c>
      <c r="J161" s="28">
        <v>3</v>
      </c>
      <c r="K161" s="28">
        <v>8</v>
      </c>
      <c r="L161" s="30">
        <v>14</v>
      </c>
      <c r="M161" s="28" t="s">
        <v>2440</v>
      </c>
      <c r="N161" s="28">
        <v>4</v>
      </c>
      <c r="O161" s="30">
        <v>104</v>
      </c>
      <c r="P161" s="31" t="b">
        <v>0</v>
      </c>
      <c r="Q161" s="28" t="s">
        <v>4352</v>
      </c>
      <c r="R161" s="28" t="s">
        <v>4509</v>
      </c>
      <c r="S161" s="30">
        <v>54</v>
      </c>
      <c r="T161" s="28" t="s">
        <v>2441</v>
      </c>
      <c r="U161" s="28">
        <v>4.4000000000000004</v>
      </c>
      <c r="V161" s="28" t="s">
        <v>1439</v>
      </c>
      <c r="W161" s="28">
        <v>9.3000000000000007</v>
      </c>
      <c r="X161" s="31" t="b">
        <v>0</v>
      </c>
      <c r="Y161" s="28"/>
      <c r="Z161" s="28" t="s">
        <v>2176</v>
      </c>
      <c r="AA161" s="30">
        <v>5</v>
      </c>
      <c r="AB161" s="30">
        <v>36</v>
      </c>
      <c r="AC161" s="30">
        <v>135</v>
      </c>
      <c r="AD161" s="30">
        <v>4304432</v>
      </c>
      <c r="AE161" s="30">
        <v>58870</v>
      </c>
      <c r="AF161" s="30">
        <v>3738942</v>
      </c>
      <c r="AG161" s="30">
        <v>8982</v>
      </c>
      <c r="AH161" s="28">
        <v>0.7</v>
      </c>
      <c r="AI161" s="28">
        <v>25</v>
      </c>
      <c r="AJ161" s="28" t="s">
        <v>1439</v>
      </c>
      <c r="AK161" s="30">
        <v>2722</v>
      </c>
      <c r="AL161" s="30">
        <v>8</v>
      </c>
      <c r="AM161" s="30">
        <v>6</v>
      </c>
      <c r="AN161" s="30">
        <v>10</v>
      </c>
      <c r="AO161" s="30">
        <v>40</v>
      </c>
      <c r="AP161" s="30">
        <v>1</v>
      </c>
      <c r="AQ161" s="30">
        <v>0</v>
      </c>
      <c r="AR161" s="30">
        <v>0</v>
      </c>
      <c r="AS161" s="30">
        <v>4</v>
      </c>
      <c r="AT161" s="30">
        <v>0</v>
      </c>
      <c r="AU161" s="30">
        <v>0</v>
      </c>
      <c r="AV161" s="30">
        <v>11</v>
      </c>
      <c r="AW161" s="30">
        <v>610</v>
      </c>
      <c r="AX161" s="28">
        <v>764.4</v>
      </c>
      <c r="AY161" s="28">
        <v>1020.2</v>
      </c>
      <c r="AZ161" s="28">
        <v>490</v>
      </c>
      <c r="BA161" s="28">
        <v>227.8</v>
      </c>
      <c r="BB161" s="30">
        <v>31</v>
      </c>
      <c r="BC161" s="28">
        <v>4.78</v>
      </c>
      <c r="BD161" s="28">
        <v>7.33</v>
      </c>
      <c r="BE161" s="28">
        <v>12.11</v>
      </c>
      <c r="BF161" s="28">
        <v>37.89</v>
      </c>
      <c r="BG161" s="30">
        <v>21</v>
      </c>
      <c r="BH161" s="30">
        <v>9</v>
      </c>
      <c r="BI161" s="30">
        <v>8</v>
      </c>
      <c r="BJ161" s="30">
        <v>6</v>
      </c>
      <c r="BK161" s="30">
        <v>57</v>
      </c>
      <c r="BL161" s="30">
        <v>36</v>
      </c>
      <c r="BM161" s="30">
        <v>16</v>
      </c>
      <c r="BN161" s="30">
        <v>11</v>
      </c>
      <c r="BO161" s="30">
        <v>1</v>
      </c>
      <c r="BP161" s="28"/>
      <c r="BQ161" s="28"/>
      <c r="BR161" s="28"/>
      <c r="BS161" s="30">
        <v>2</v>
      </c>
      <c r="BT161" s="28"/>
      <c r="BU161" s="30">
        <v>0.16</v>
      </c>
      <c r="BV161" s="30">
        <v>0</v>
      </c>
      <c r="BW161" s="30">
        <v>0.24</v>
      </c>
      <c r="BX161" s="30">
        <v>0.4</v>
      </c>
      <c r="BY161" s="30">
        <v>1.25</v>
      </c>
      <c r="BZ161" s="30">
        <v>1.32</v>
      </c>
      <c r="CA161" s="30">
        <v>118</v>
      </c>
      <c r="CB161" s="30">
        <v>63</v>
      </c>
      <c r="CC161" s="30">
        <v>56</v>
      </c>
      <c r="CD161" s="30">
        <v>25</v>
      </c>
      <c r="CE161" s="30">
        <v>28</v>
      </c>
      <c r="CF161" s="30">
        <v>13</v>
      </c>
      <c r="CG161" s="30">
        <v>43</v>
      </c>
      <c r="CH161" s="30">
        <v>12</v>
      </c>
      <c r="CI161" s="30">
        <v>1.02</v>
      </c>
      <c r="CJ161" s="30">
        <v>0.33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7.25" thickBot="1">
      <c r="A162" s="28"/>
      <c r="B162" s="28"/>
      <c r="C162" s="30">
        <v>83299</v>
      </c>
      <c r="D162" s="30">
        <v>0</v>
      </c>
      <c r="E162" s="30">
        <v>0</v>
      </c>
      <c r="F162" s="30">
        <v>3</v>
      </c>
      <c r="G162" s="30">
        <v>-3</v>
      </c>
      <c r="H162" s="30">
        <v>0</v>
      </c>
      <c r="I162" s="30">
        <v>2</v>
      </c>
      <c r="J162" s="28">
        <v>4.4000000000000004</v>
      </c>
      <c r="K162" s="28">
        <v>8.8000000000000007</v>
      </c>
      <c r="L162" s="30">
        <v>11</v>
      </c>
      <c r="M162" s="28" t="s">
        <v>1553</v>
      </c>
      <c r="N162" s="28">
        <v>4.4000000000000004</v>
      </c>
      <c r="O162" s="30">
        <v>106</v>
      </c>
      <c r="P162" s="31" t="b">
        <v>0</v>
      </c>
      <c r="Q162" s="28"/>
      <c r="R162" s="28"/>
      <c r="S162" s="30">
        <v>48</v>
      </c>
      <c r="T162" s="28" t="s">
        <v>2442</v>
      </c>
      <c r="U162" s="28">
        <v>3.3</v>
      </c>
      <c r="V162" s="28" t="s">
        <v>1531</v>
      </c>
      <c r="W162" s="28">
        <v>7.6</v>
      </c>
      <c r="X162" s="31" t="b">
        <v>0</v>
      </c>
      <c r="Y162" s="28"/>
      <c r="Z162" s="28" t="s">
        <v>2061</v>
      </c>
      <c r="AA162" s="30">
        <v>5</v>
      </c>
      <c r="AB162" s="30">
        <v>36</v>
      </c>
      <c r="AC162" s="30">
        <v>105</v>
      </c>
      <c r="AD162" s="30">
        <v>1760585</v>
      </c>
      <c r="AE162" s="30">
        <v>43835</v>
      </c>
      <c r="AF162" s="30">
        <v>1180107</v>
      </c>
      <c r="AG162" s="30">
        <v>9099</v>
      </c>
      <c r="AH162" s="28">
        <v>0.9</v>
      </c>
      <c r="AI162" s="28">
        <v>21.9</v>
      </c>
      <c r="AJ162" s="28" t="s">
        <v>1531</v>
      </c>
      <c r="AK162" s="30">
        <v>2880</v>
      </c>
      <c r="AL162" s="30">
        <v>1</v>
      </c>
      <c r="AM162" s="30">
        <v>1</v>
      </c>
      <c r="AN162" s="30">
        <v>11</v>
      </c>
      <c r="AO162" s="30">
        <v>40</v>
      </c>
      <c r="AP162" s="30">
        <v>1</v>
      </c>
      <c r="AQ162" s="30">
        <v>0</v>
      </c>
      <c r="AR162" s="30">
        <v>0</v>
      </c>
      <c r="AS162" s="30">
        <v>3</v>
      </c>
      <c r="AT162" s="30">
        <v>0</v>
      </c>
      <c r="AU162" s="30">
        <v>0</v>
      </c>
      <c r="AV162" s="30">
        <v>7</v>
      </c>
      <c r="AW162" s="30">
        <v>575</v>
      </c>
      <c r="AX162" s="28">
        <v>586.20000000000005</v>
      </c>
      <c r="AY162" s="28">
        <v>153.9</v>
      </c>
      <c r="AZ162" s="28">
        <v>194</v>
      </c>
      <c r="BA162" s="28">
        <v>93.4</v>
      </c>
      <c r="BB162" s="30">
        <v>32</v>
      </c>
      <c r="BC162" s="28">
        <v>1.61</v>
      </c>
      <c r="BD162" s="28">
        <v>0.82</v>
      </c>
      <c r="BE162" s="28">
        <v>2.4300000000000002</v>
      </c>
      <c r="BF162" s="28">
        <v>39.5</v>
      </c>
      <c r="BG162" s="30">
        <v>64</v>
      </c>
      <c r="BH162" s="30">
        <v>19</v>
      </c>
      <c r="BI162" s="30">
        <v>204</v>
      </c>
      <c r="BJ162" s="30">
        <v>50</v>
      </c>
      <c r="BK162" s="30">
        <v>173</v>
      </c>
      <c r="BL162" s="30">
        <v>25</v>
      </c>
      <c r="BM162" s="30">
        <v>128</v>
      </c>
      <c r="BN162" s="30">
        <v>25</v>
      </c>
      <c r="BO162" s="28"/>
      <c r="BP162" s="28"/>
      <c r="BQ162" s="30">
        <v>3</v>
      </c>
      <c r="BR162" s="28"/>
      <c r="BS162" s="28"/>
      <c r="BT162" s="28"/>
      <c r="BU162" s="30">
        <v>0.05</v>
      </c>
      <c r="BV162" s="30">
        <v>0</v>
      </c>
      <c r="BW162" s="30">
        <v>0.03</v>
      </c>
      <c r="BX162" s="30">
        <v>0.08</v>
      </c>
      <c r="BY162" s="30">
        <v>1.23</v>
      </c>
      <c r="BZ162" s="30">
        <v>1.25</v>
      </c>
      <c r="CA162" s="30">
        <v>265</v>
      </c>
      <c r="CB162" s="30">
        <v>37</v>
      </c>
      <c r="CC162" s="30">
        <v>44</v>
      </c>
      <c r="CD162" s="30">
        <v>9</v>
      </c>
      <c r="CE162" s="30">
        <v>123</v>
      </c>
      <c r="CF162" s="30">
        <v>31</v>
      </c>
      <c r="CG162" s="30">
        <v>47</v>
      </c>
      <c r="CH162" s="30">
        <v>18</v>
      </c>
      <c r="CI162" s="30">
        <v>1</v>
      </c>
      <c r="CJ162" s="30">
        <v>0.34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7.25" thickBot="1">
      <c r="A163" s="30">
        <v>100</v>
      </c>
      <c r="B163" s="30">
        <v>100</v>
      </c>
      <c r="C163" s="30">
        <v>109345</v>
      </c>
      <c r="D163" s="30">
        <v>0</v>
      </c>
      <c r="E163" s="30">
        <v>0</v>
      </c>
      <c r="F163" s="30">
        <v>3</v>
      </c>
      <c r="G163" s="30">
        <v>-3</v>
      </c>
      <c r="H163" s="30">
        <v>4</v>
      </c>
      <c r="I163" s="30">
        <v>3</v>
      </c>
      <c r="J163" s="28">
        <v>3.8</v>
      </c>
      <c r="K163" s="28">
        <v>7.6</v>
      </c>
      <c r="L163" s="30">
        <v>2</v>
      </c>
      <c r="M163" s="28" t="s">
        <v>2443</v>
      </c>
      <c r="N163" s="28">
        <v>3.8</v>
      </c>
      <c r="O163" s="30">
        <v>107</v>
      </c>
      <c r="P163" s="31" t="b">
        <v>0</v>
      </c>
      <c r="Q163" s="28"/>
      <c r="R163" s="28" t="s">
        <v>4137</v>
      </c>
      <c r="S163" s="30">
        <v>53</v>
      </c>
      <c r="T163" s="28" t="s">
        <v>2444</v>
      </c>
      <c r="U163" s="28">
        <v>4.5999999999999996</v>
      </c>
      <c r="V163" s="28" t="s">
        <v>1401</v>
      </c>
      <c r="W163" s="28">
        <v>14.5</v>
      </c>
      <c r="X163" s="31" t="b">
        <v>0</v>
      </c>
      <c r="Y163" s="28"/>
      <c r="Z163" s="28" t="s">
        <v>2061</v>
      </c>
      <c r="AA163" s="30">
        <v>5</v>
      </c>
      <c r="AB163" s="30">
        <v>36</v>
      </c>
      <c r="AC163" s="30">
        <v>146</v>
      </c>
      <c r="AD163" s="30">
        <v>2956986</v>
      </c>
      <c r="AE163" s="30">
        <v>45122</v>
      </c>
      <c r="AF163" s="30">
        <v>1366919</v>
      </c>
      <c r="AG163" s="30">
        <v>41100</v>
      </c>
      <c r="AH163" s="28">
        <v>0.7</v>
      </c>
      <c r="AI163" s="28">
        <v>27.5</v>
      </c>
      <c r="AJ163" s="28" t="s">
        <v>1401</v>
      </c>
      <c r="AK163" s="30">
        <v>2687</v>
      </c>
      <c r="AL163" s="30">
        <v>6</v>
      </c>
      <c r="AM163" s="30">
        <v>10</v>
      </c>
      <c r="AN163" s="30">
        <v>10</v>
      </c>
      <c r="AO163" s="30">
        <v>39</v>
      </c>
      <c r="AP163" s="30">
        <v>0</v>
      </c>
      <c r="AQ163" s="30">
        <v>0</v>
      </c>
      <c r="AR163" s="30">
        <v>0</v>
      </c>
      <c r="AS163" s="30">
        <v>2</v>
      </c>
      <c r="AT163" s="30">
        <v>0</v>
      </c>
      <c r="AU163" s="30">
        <v>0</v>
      </c>
      <c r="AV163" s="30">
        <v>16</v>
      </c>
      <c r="AW163" s="30">
        <v>551</v>
      </c>
      <c r="AX163" s="28">
        <v>776.4</v>
      </c>
      <c r="AY163" s="28">
        <v>937.3</v>
      </c>
      <c r="AZ163" s="28">
        <v>925</v>
      </c>
      <c r="BA163" s="28">
        <v>264</v>
      </c>
      <c r="BB163" s="30">
        <v>31</v>
      </c>
      <c r="BC163" s="28">
        <v>6.85</v>
      </c>
      <c r="BD163" s="28">
        <v>5.77</v>
      </c>
      <c r="BE163" s="28">
        <v>12.62</v>
      </c>
      <c r="BF163" s="28">
        <v>36.58</v>
      </c>
      <c r="BG163" s="30">
        <v>19</v>
      </c>
      <c r="BH163" s="30">
        <v>8</v>
      </c>
      <c r="BI163" s="30">
        <v>10</v>
      </c>
      <c r="BJ163" s="30">
        <v>8</v>
      </c>
      <c r="BK163" s="30">
        <v>15</v>
      </c>
      <c r="BL163" s="30">
        <v>6</v>
      </c>
      <c r="BM163" s="30">
        <v>9</v>
      </c>
      <c r="BN163" s="30">
        <v>7</v>
      </c>
      <c r="BO163" s="30">
        <v>2</v>
      </c>
      <c r="BP163" s="28"/>
      <c r="BQ163" s="30">
        <v>2</v>
      </c>
      <c r="BR163" s="28"/>
      <c r="BS163" s="28"/>
      <c r="BT163" s="28"/>
      <c r="BU163" s="30">
        <v>0.23</v>
      </c>
      <c r="BV163" s="30">
        <v>0</v>
      </c>
      <c r="BW163" s="30">
        <v>0.19</v>
      </c>
      <c r="BX163" s="30">
        <v>0.42</v>
      </c>
      <c r="BY163" s="30">
        <v>1.23</v>
      </c>
      <c r="BZ163" s="30">
        <v>1.31</v>
      </c>
      <c r="CA163" s="30">
        <v>139</v>
      </c>
      <c r="CB163" s="30">
        <v>73</v>
      </c>
      <c r="CC163" s="30">
        <v>62</v>
      </c>
      <c r="CD163" s="30">
        <v>30</v>
      </c>
      <c r="CE163" s="30">
        <v>24</v>
      </c>
      <c r="CF163" s="30">
        <v>10</v>
      </c>
      <c r="CG163" s="30">
        <v>28</v>
      </c>
      <c r="CH163" s="30">
        <v>9</v>
      </c>
      <c r="CI163" s="30">
        <v>1.04</v>
      </c>
      <c r="CJ163" s="30">
        <v>0.33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17.25" thickBot="1">
      <c r="A164" s="30">
        <v>100</v>
      </c>
      <c r="B164" s="30">
        <v>100</v>
      </c>
      <c r="C164" s="30">
        <v>110735</v>
      </c>
      <c r="D164" s="30">
        <v>0</v>
      </c>
      <c r="E164" s="30">
        <v>0</v>
      </c>
      <c r="F164" s="30">
        <v>0</v>
      </c>
      <c r="G164" s="30">
        <v>0</v>
      </c>
      <c r="H164" s="30">
        <v>1</v>
      </c>
      <c r="I164" s="30">
        <v>2</v>
      </c>
      <c r="J164" s="28">
        <v>2.8</v>
      </c>
      <c r="K164" s="28">
        <v>5.6</v>
      </c>
      <c r="L164" s="30">
        <v>11</v>
      </c>
      <c r="M164" s="28" t="s">
        <v>2258</v>
      </c>
      <c r="N164" s="28">
        <v>2.8</v>
      </c>
      <c r="O164" s="30">
        <v>108</v>
      </c>
      <c r="P164" s="31" t="b">
        <v>0</v>
      </c>
      <c r="Q164" s="28"/>
      <c r="R164" s="28" t="s">
        <v>2445</v>
      </c>
      <c r="S164" s="30">
        <v>45</v>
      </c>
      <c r="T164" s="28" t="s">
        <v>2446</v>
      </c>
      <c r="U164" s="28">
        <v>3</v>
      </c>
      <c r="V164" s="28" t="s">
        <v>1618</v>
      </c>
      <c r="W164" s="28">
        <v>0.6</v>
      </c>
      <c r="X164" s="31" t="b">
        <v>0</v>
      </c>
      <c r="Y164" s="28"/>
      <c r="Z164" s="28" t="s">
        <v>2061</v>
      </c>
      <c r="AA164" s="30">
        <v>5</v>
      </c>
      <c r="AB164" s="30">
        <v>36</v>
      </c>
      <c r="AC164" s="30">
        <v>74</v>
      </c>
      <c r="AD164" s="30">
        <v>223038</v>
      </c>
      <c r="AE164" s="30">
        <v>4999</v>
      </c>
      <c r="AF164" s="30">
        <v>195170</v>
      </c>
      <c r="AG164" s="30">
        <v>776</v>
      </c>
      <c r="AH164" s="28">
        <v>0.6</v>
      </c>
      <c r="AI164" s="28">
        <v>16.399999999999999</v>
      </c>
      <c r="AJ164" s="28" t="s">
        <v>1618</v>
      </c>
      <c r="AK164" s="30">
        <v>1874</v>
      </c>
      <c r="AL164" s="30">
        <v>0</v>
      </c>
      <c r="AM164" s="30">
        <v>0</v>
      </c>
      <c r="AN164" s="30">
        <v>9</v>
      </c>
      <c r="AO164" s="30">
        <v>22</v>
      </c>
      <c r="AP164" s="30">
        <v>1</v>
      </c>
      <c r="AQ164" s="30">
        <v>0</v>
      </c>
      <c r="AR164" s="30">
        <v>0</v>
      </c>
      <c r="AS164" s="30">
        <v>2</v>
      </c>
      <c r="AT164" s="30">
        <v>0</v>
      </c>
      <c r="AU164" s="30">
        <v>0</v>
      </c>
      <c r="AV164" s="30">
        <v>3</v>
      </c>
      <c r="AW164" s="30">
        <v>381</v>
      </c>
      <c r="AX164" s="28">
        <v>330.6</v>
      </c>
      <c r="AY164" s="28">
        <v>101.2</v>
      </c>
      <c r="AZ164" s="28">
        <v>124</v>
      </c>
      <c r="BA164" s="28">
        <v>55.6</v>
      </c>
      <c r="BB164" s="30">
        <v>21</v>
      </c>
      <c r="BC164" s="28">
        <v>1.72</v>
      </c>
      <c r="BD164" s="28">
        <v>0.42</v>
      </c>
      <c r="BE164" s="28">
        <v>2.14</v>
      </c>
      <c r="BF164" s="28">
        <v>22.31</v>
      </c>
      <c r="BG164" s="30">
        <v>192</v>
      </c>
      <c r="BH164" s="30">
        <v>76</v>
      </c>
      <c r="BI164" s="30">
        <v>269</v>
      </c>
      <c r="BJ164" s="30">
        <v>81</v>
      </c>
      <c r="BK164" s="30">
        <v>230</v>
      </c>
      <c r="BL164" s="30">
        <v>53</v>
      </c>
      <c r="BM164" s="30">
        <v>239</v>
      </c>
      <c r="BN164" s="30">
        <v>76</v>
      </c>
      <c r="BO164" s="28"/>
      <c r="BP164" s="28"/>
      <c r="BQ164" s="28"/>
      <c r="BR164" s="28"/>
      <c r="BS164" s="28"/>
      <c r="BT164" s="28"/>
      <c r="BU164" s="30">
        <v>0.08</v>
      </c>
      <c r="BV164" s="30">
        <v>0</v>
      </c>
      <c r="BW164" s="30">
        <v>0.02</v>
      </c>
      <c r="BX164" s="30">
        <v>0.1</v>
      </c>
      <c r="BY164" s="30">
        <v>1.07</v>
      </c>
      <c r="BZ164" s="30">
        <v>1.06</v>
      </c>
      <c r="CA164" s="30">
        <v>356</v>
      </c>
      <c r="CB164" s="30">
        <v>68</v>
      </c>
      <c r="CC164" s="30">
        <v>100</v>
      </c>
      <c r="CD164" s="30">
        <v>26</v>
      </c>
      <c r="CE164" s="30">
        <v>153</v>
      </c>
      <c r="CF164" s="30">
        <v>47</v>
      </c>
      <c r="CG164" s="30">
        <v>249</v>
      </c>
      <c r="CH164" s="30">
        <v>88</v>
      </c>
      <c r="CI164" s="30">
        <v>1.01</v>
      </c>
      <c r="CJ164" s="30">
        <v>0.43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7.25" thickBot="1">
      <c r="A165" s="30">
        <v>25</v>
      </c>
      <c r="B165" s="30">
        <v>100</v>
      </c>
      <c r="C165" s="30">
        <v>111478</v>
      </c>
      <c r="D165" s="30">
        <v>0</v>
      </c>
      <c r="E165" s="30">
        <v>0</v>
      </c>
      <c r="F165" s="30">
        <v>1</v>
      </c>
      <c r="G165" s="30">
        <v>-1</v>
      </c>
      <c r="H165" s="30">
        <v>3</v>
      </c>
      <c r="I165" s="30">
        <v>2</v>
      </c>
      <c r="J165" s="28">
        <v>0.3</v>
      </c>
      <c r="K165" s="28">
        <v>2.4</v>
      </c>
      <c r="L165" s="30">
        <v>5</v>
      </c>
      <c r="M165" s="28" t="s">
        <v>2447</v>
      </c>
      <c r="N165" s="28">
        <v>1.2</v>
      </c>
      <c r="O165" s="30">
        <v>109</v>
      </c>
      <c r="P165" s="31" t="b">
        <v>0</v>
      </c>
      <c r="Q165" s="28" t="s">
        <v>4199</v>
      </c>
      <c r="R165" s="28" t="s">
        <v>4510</v>
      </c>
      <c r="S165" s="30">
        <v>46</v>
      </c>
      <c r="T165" s="28" t="s">
        <v>2448</v>
      </c>
      <c r="U165" s="28">
        <v>3.4</v>
      </c>
      <c r="V165" s="28" t="s">
        <v>1488</v>
      </c>
      <c r="W165" s="28">
        <v>3.1</v>
      </c>
      <c r="X165" s="31" t="b">
        <v>0</v>
      </c>
      <c r="Y165" s="28"/>
      <c r="Z165" s="28" t="s">
        <v>2176</v>
      </c>
      <c r="AA165" s="30">
        <v>5</v>
      </c>
      <c r="AB165" s="30">
        <v>36</v>
      </c>
      <c r="AC165" s="30">
        <v>94</v>
      </c>
      <c r="AD165" s="30">
        <v>1205346</v>
      </c>
      <c r="AE165" s="30">
        <v>4756</v>
      </c>
      <c r="AF165" s="30">
        <v>995750</v>
      </c>
      <c r="AG165" s="30">
        <v>8651</v>
      </c>
      <c r="AH165" s="28">
        <v>0.3</v>
      </c>
      <c r="AI165" s="28">
        <v>20.399999999999999</v>
      </c>
      <c r="AJ165" s="28" t="s">
        <v>1488</v>
      </c>
      <c r="AK165" s="30">
        <v>2050</v>
      </c>
      <c r="AL165" s="30">
        <v>1</v>
      </c>
      <c r="AM165" s="30">
        <v>1</v>
      </c>
      <c r="AN165" s="30">
        <v>10</v>
      </c>
      <c r="AO165" s="30">
        <v>26</v>
      </c>
      <c r="AP165" s="30">
        <v>0</v>
      </c>
      <c r="AQ165" s="30">
        <v>0</v>
      </c>
      <c r="AR165" s="30">
        <v>0</v>
      </c>
      <c r="AS165" s="30">
        <v>4</v>
      </c>
      <c r="AT165" s="30">
        <v>0</v>
      </c>
      <c r="AU165" s="30">
        <v>0</v>
      </c>
      <c r="AV165" s="30">
        <v>6</v>
      </c>
      <c r="AW165" s="30">
        <v>440</v>
      </c>
      <c r="AX165" s="28">
        <v>393.8</v>
      </c>
      <c r="AY165" s="28">
        <v>187.6</v>
      </c>
      <c r="AZ165" s="28">
        <v>145</v>
      </c>
      <c r="BA165" s="28">
        <v>73</v>
      </c>
      <c r="BB165" s="30">
        <v>23</v>
      </c>
      <c r="BC165" s="28">
        <v>1.62</v>
      </c>
      <c r="BD165" s="28">
        <v>0.99</v>
      </c>
      <c r="BE165" s="28">
        <v>2.61</v>
      </c>
      <c r="BF165" s="28">
        <v>25.46</v>
      </c>
      <c r="BG165" s="30">
        <v>148</v>
      </c>
      <c r="BH165" s="30">
        <v>52</v>
      </c>
      <c r="BI165" s="30">
        <v>173</v>
      </c>
      <c r="BJ165" s="30">
        <v>39</v>
      </c>
      <c r="BK165" s="30">
        <v>213</v>
      </c>
      <c r="BL165" s="30">
        <v>43</v>
      </c>
      <c r="BM165" s="30">
        <v>180</v>
      </c>
      <c r="BN165" s="30">
        <v>49</v>
      </c>
      <c r="BO165" s="28"/>
      <c r="BP165" s="28"/>
      <c r="BQ165" s="28"/>
      <c r="BR165" s="28"/>
      <c r="BS165" s="28"/>
      <c r="BT165" s="28"/>
      <c r="BU165" s="30">
        <v>7.0000000000000007E-2</v>
      </c>
      <c r="BV165" s="30">
        <v>0</v>
      </c>
      <c r="BW165" s="30">
        <v>0.04</v>
      </c>
      <c r="BX165" s="30">
        <v>0.11</v>
      </c>
      <c r="BY165" s="30">
        <v>1.1200000000000001</v>
      </c>
      <c r="BZ165" s="30">
        <v>1.1399999999999999</v>
      </c>
      <c r="CA165" s="30">
        <v>331</v>
      </c>
      <c r="CB165" s="30">
        <v>57</v>
      </c>
      <c r="CC165" s="30">
        <v>244</v>
      </c>
      <c r="CD165" s="30">
        <v>74</v>
      </c>
      <c r="CE165" s="30">
        <v>112</v>
      </c>
      <c r="CF165" s="30">
        <v>28</v>
      </c>
      <c r="CG165" s="30">
        <v>104</v>
      </c>
      <c r="CH165" s="30">
        <v>38</v>
      </c>
      <c r="CI165" s="30">
        <v>1.01</v>
      </c>
      <c r="CJ165" s="30">
        <v>0.44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7.25" thickBot="1">
      <c r="A166" s="28"/>
      <c r="B166" s="28"/>
      <c r="C166" s="30">
        <v>215059</v>
      </c>
      <c r="D166" s="30">
        <v>0</v>
      </c>
      <c r="E166" s="30">
        <v>0</v>
      </c>
      <c r="F166" s="30">
        <v>0</v>
      </c>
      <c r="G166" s="30">
        <v>0</v>
      </c>
      <c r="H166" s="30">
        <v>0</v>
      </c>
      <c r="I166" s="30">
        <v>1</v>
      </c>
      <c r="J166" s="28">
        <v>0.2</v>
      </c>
      <c r="K166" s="28">
        <v>0.4</v>
      </c>
      <c r="L166" s="30">
        <v>0</v>
      </c>
      <c r="M166" s="28" t="s">
        <v>2449</v>
      </c>
      <c r="N166" s="28">
        <v>0.2</v>
      </c>
      <c r="O166" s="30">
        <v>113</v>
      </c>
      <c r="P166" s="31" t="b">
        <v>0</v>
      </c>
      <c r="Q166" s="28"/>
      <c r="R166" s="28"/>
      <c r="S166" s="30">
        <v>45</v>
      </c>
      <c r="T166" s="28" t="s">
        <v>2450</v>
      </c>
      <c r="U166" s="28">
        <v>3.6</v>
      </c>
      <c r="V166" s="28" t="s">
        <v>1450</v>
      </c>
      <c r="W166" s="28">
        <v>8.4</v>
      </c>
      <c r="X166" s="31" t="b">
        <v>0</v>
      </c>
      <c r="Y166" s="28"/>
      <c r="Z166" s="28" t="s">
        <v>2061</v>
      </c>
      <c r="AA166" s="30">
        <v>5</v>
      </c>
      <c r="AB166" s="30">
        <v>36</v>
      </c>
      <c r="AC166" s="30">
        <v>82</v>
      </c>
      <c r="AD166" s="30">
        <v>2036648</v>
      </c>
      <c r="AE166" s="30">
        <v>5087</v>
      </c>
      <c r="AF166" s="30">
        <v>2300428</v>
      </c>
      <c r="AG166" s="30">
        <v>27021</v>
      </c>
      <c r="AH166" s="28">
        <v>0</v>
      </c>
      <c r="AI166" s="28">
        <v>18.2</v>
      </c>
      <c r="AJ166" s="28" t="s">
        <v>1450</v>
      </c>
      <c r="AK166" s="30">
        <v>2070</v>
      </c>
      <c r="AL166" s="30">
        <v>0</v>
      </c>
      <c r="AM166" s="30">
        <v>0</v>
      </c>
      <c r="AN166" s="30">
        <v>6</v>
      </c>
      <c r="AO166" s="30">
        <v>30</v>
      </c>
      <c r="AP166" s="30">
        <v>0</v>
      </c>
      <c r="AQ166" s="30">
        <v>1</v>
      </c>
      <c r="AR166" s="30">
        <v>0</v>
      </c>
      <c r="AS166" s="30">
        <v>2</v>
      </c>
      <c r="AT166" s="30">
        <v>0</v>
      </c>
      <c r="AU166" s="30">
        <v>48</v>
      </c>
      <c r="AV166" s="30">
        <v>10</v>
      </c>
      <c r="AW166" s="30">
        <v>380</v>
      </c>
      <c r="AX166" s="28">
        <v>439</v>
      </c>
      <c r="AY166" s="28">
        <v>0.1</v>
      </c>
      <c r="AZ166" s="28">
        <v>0</v>
      </c>
      <c r="BA166" s="28">
        <v>43.9</v>
      </c>
      <c r="BB166" s="30">
        <v>23</v>
      </c>
      <c r="BC166" s="28">
        <v>0</v>
      </c>
      <c r="BD166" s="28">
        <v>0.01</v>
      </c>
      <c r="BE166" s="28">
        <v>0.01</v>
      </c>
      <c r="BF166" s="28">
        <v>27.6</v>
      </c>
      <c r="BG166" s="30">
        <v>130</v>
      </c>
      <c r="BH166" s="30">
        <v>20</v>
      </c>
      <c r="BI166" s="30">
        <v>503</v>
      </c>
      <c r="BJ166" s="30">
        <v>11</v>
      </c>
      <c r="BK166" s="30">
        <v>652</v>
      </c>
      <c r="BL166" s="30">
        <v>69</v>
      </c>
      <c r="BM166" s="30">
        <v>285</v>
      </c>
      <c r="BN166" s="30">
        <v>20</v>
      </c>
      <c r="BO166" s="28"/>
      <c r="BP166" s="28"/>
      <c r="BQ166" s="28"/>
      <c r="BR166" s="28"/>
      <c r="BS166" s="28"/>
      <c r="BT166" s="28"/>
      <c r="BU166" s="30">
        <v>0</v>
      </c>
      <c r="BV166" s="30">
        <v>2.09</v>
      </c>
      <c r="BW166" s="30">
        <v>0</v>
      </c>
      <c r="BX166" s="30">
        <v>0</v>
      </c>
      <c r="BY166" s="30">
        <v>1.2</v>
      </c>
      <c r="BZ166" s="30">
        <v>1.3</v>
      </c>
      <c r="CA166" s="30">
        <v>373</v>
      </c>
      <c r="CB166" s="30">
        <v>19</v>
      </c>
      <c r="CC166" s="30">
        <v>380</v>
      </c>
      <c r="CD166" s="30">
        <v>25</v>
      </c>
      <c r="CE166" s="30">
        <v>83</v>
      </c>
      <c r="CF166" s="30">
        <v>17</v>
      </c>
      <c r="CG166" s="30">
        <v>44</v>
      </c>
      <c r="CH166" s="30">
        <v>8</v>
      </c>
      <c r="CI166" s="30">
        <v>1</v>
      </c>
      <c r="CJ166" s="30">
        <v>0.26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7.25" thickBot="1">
      <c r="A167" s="30">
        <v>0</v>
      </c>
      <c r="B167" s="30">
        <v>0</v>
      </c>
      <c r="C167" s="30">
        <v>232792</v>
      </c>
      <c r="D167" s="30">
        <v>0</v>
      </c>
      <c r="E167" s="30">
        <v>0</v>
      </c>
      <c r="F167" s="30">
        <v>-3</v>
      </c>
      <c r="G167" s="30">
        <v>3</v>
      </c>
      <c r="H167" s="30">
        <v>0</v>
      </c>
      <c r="I167" s="30">
        <v>2</v>
      </c>
      <c r="J167" s="28">
        <v>0</v>
      </c>
      <c r="K167" s="28">
        <v>0</v>
      </c>
      <c r="L167" s="30">
        <v>0</v>
      </c>
      <c r="M167" s="28" t="s">
        <v>2451</v>
      </c>
      <c r="N167" s="28">
        <v>0</v>
      </c>
      <c r="O167" s="30">
        <v>114</v>
      </c>
      <c r="P167" s="31" t="b">
        <v>0</v>
      </c>
      <c r="Q167" s="28" t="s">
        <v>2589</v>
      </c>
      <c r="R167" s="28" t="s">
        <v>4157</v>
      </c>
      <c r="S167" s="30">
        <v>42</v>
      </c>
      <c r="T167" s="28" t="s">
        <v>2452</v>
      </c>
      <c r="U167" s="28">
        <v>1.1000000000000001</v>
      </c>
      <c r="V167" s="28" t="s">
        <v>1565</v>
      </c>
      <c r="W167" s="28">
        <v>0.9</v>
      </c>
      <c r="X167" s="31" t="b">
        <v>0</v>
      </c>
      <c r="Y167" s="28"/>
      <c r="Z167" s="28" t="s">
        <v>2117</v>
      </c>
      <c r="AA167" s="30">
        <v>5</v>
      </c>
      <c r="AB167" s="30">
        <v>36</v>
      </c>
      <c r="AC167" s="30">
        <v>23</v>
      </c>
      <c r="AD167" s="30">
        <v>101028</v>
      </c>
      <c r="AE167" s="30">
        <v>13</v>
      </c>
      <c r="AF167" s="30">
        <v>260864</v>
      </c>
      <c r="AG167" s="30">
        <v>883</v>
      </c>
      <c r="AH167" s="28">
        <v>0</v>
      </c>
      <c r="AI167" s="28">
        <v>5.5</v>
      </c>
      <c r="AJ167" s="28" t="s">
        <v>1565</v>
      </c>
      <c r="AK167" s="30">
        <v>439</v>
      </c>
      <c r="AL167" s="30">
        <v>0</v>
      </c>
      <c r="AM167" s="30">
        <v>0</v>
      </c>
      <c r="AN167" s="30">
        <v>1</v>
      </c>
      <c r="AO167" s="30">
        <v>7</v>
      </c>
      <c r="AP167" s="30">
        <v>0</v>
      </c>
      <c r="AQ167" s="30">
        <v>0</v>
      </c>
      <c r="AR167" s="30">
        <v>0</v>
      </c>
      <c r="AS167" s="30">
        <v>1</v>
      </c>
      <c r="AT167" s="30">
        <v>0</v>
      </c>
      <c r="AU167" s="30">
        <v>0</v>
      </c>
      <c r="AV167" s="30">
        <v>0</v>
      </c>
      <c r="AW167" s="30">
        <v>91</v>
      </c>
      <c r="AX167" s="28">
        <v>70.599999999999994</v>
      </c>
      <c r="AY167" s="28">
        <v>87.2</v>
      </c>
      <c r="AZ167" s="28">
        <v>48</v>
      </c>
      <c r="BA167" s="28">
        <v>20.6</v>
      </c>
      <c r="BB167" s="30">
        <v>3</v>
      </c>
      <c r="BC167" s="28">
        <v>0.2</v>
      </c>
      <c r="BD167" s="28">
        <v>0.64</v>
      </c>
      <c r="BE167" s="28">
        <v>0.84</v>
      </c>
      <c r="BF167" s="28">
        <v>6.37</v>
      </c>
      <c r="BG167" s="30">
        <v>404</v>
      </c>
      <c r="BH167" s="30">
        <v>154</v>
      </c>
      <c r="BI167" s="30">
        <v>288</v>
      </c>
      <c r="BJ167" s="30">
        <v>89</v>
      </c>
      <c r="BK167" s="30">
        <v>356</v>
      </c>
      <c r="BL167" s="30">
        <v>123</v>
      </c>
      <c r="BM167" s="30">
        <v>393</v>
      </c>
      <c r="BN167" s="30">
        <v>143</v>
      </c>
      <c r="BO167" s="28"/>
      <c r="BP167" s="28"/>
      <c r="BQ167" s="28"/>
      <c r="BR167" s="28"/>
      <c r="BS167" s="28"/>
      <c r="BT167" s="28"/>
      <c r="BU167" s="30">
        <v>0.04</v>
      </c>
      <c r="BV167" s="30">
        <v>0</v>
      </c>
      <c r="BW167" s="30">
        <v>0.13</v>
      </c>
      <c r="BX167" s="30">
        <v>0.17</v>
      </c>
      <c r="BY167" s="30">
        <v>1.31</v>
      </c>
      <c r="BZ167" s="30">
        <v>1.44</v>
      </c>
      <c r="CA167" s="30">
        <v>604</v>
      </c>
      <c r="CB167" s="30">
        <v>173</v>
      </c>
      <c r="CC167" s="30">
        <v>521</v>
      </c>
      <c r="CD167" s="30">
        <v>206</v>
      </c>
      <c r="CE167" s="30">
        <v>449</v>
      </c>
      <c r="CF167" s="30">
        <v>158</v>
      </c>
      <c r="CG167" s="30">
        <v>191</v>
      </c>
      <c r="CH167" s="30">
        <v>68</v>
      </c>
      <c r="CI167" s="30">
        <v>0.62</v>
      </c>
      <c r="CJ167" s="30">
        <v>0.21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7.25" thickBot="1">
      <c r="A168" s="30">
        <v>0</v>
      </c>
      <c r="B168" s="30">
        <v>0</v>
      </c>
      <c r="C168" s="30">
        <v>235382</v>
      </c>
      <c r="D168" s="30">
        <v>0</v>
      </c>
      <c r="E168" s="30">
        <v>0</v>
      </c>
      <c r="F168" s="30">
        <v>-1</v>
      </c>
      <c r="G168" s="30">
        <v>1</v>
      </c>
      <c r="H168" s="30">
        <v>0</v>
      </c>
      <c r="I168" s="30">
        <v>3</v>
      </c>
      <c r="J168" s="28">
        <v>0</v>
      </c>
      <c r="K168" s="28">
        <v>0</v>
      </c>
      <c r="L168" s="30">
        <v>0</v>
      </c>
      <c r="M168" s="28" t="s">
        <v>2453</v>
      </c>
      <c r="N168" s="28">
        <v>0</v>
      </c>
      <c r="O168" s="30">
        <v>115</v>
      </c>
      <c r="P168" s="31" t="b">
        <v>0</v>
      </c>
      <c r="Q168" s="28" t="s">
        <v>2454</v>
      </c>
      <c r="R168" s="28" t="s">
        <v>2455</v>
      </c>
      <c r="S168" s="30">
        <v>44</v>
      </c>
      <c r="T168" s="28" t="s">
        <v>2456</v>
      </c>
      <c r="U168" s="28">
        <v>0</v>
      </c>
      <c r="V168" s="28" t="s">
        <v>1786</v>
      </c>
      <c r="W168" s="28">
        <v>0.1</v>
      </c>
      <c r="X168" s="31" t="b">
        <v>0</v>
      </c>
      <c r="Y168" s="28"/>
      <c r="Z168" s="28" t="s">
        <v>2077</v>
      </c>
      <c r="AA168" s="30">
        <v>5</v>
      </c>
      <c r="AB168" s="30">
        <v>36</v>
      </c>
      <c r="AC168" s="30">
        <v>0</v>
      </c>
      <c r="AD168" s="30">
        <v>10288</v>
      </c>
      <c r="AE168" s="30">
        <v>0</v>
      </c>
      <c r="AF168" s="30">
        <v>25522</v>
      </c>
      <c r="AG168" s="30">
        <v>10</v>
      </c>
      <c r="AH168" s="28">
        <v>0</v>
      </c>
      <c r="AI168" s="28">
        <v>0</v>
      </c>
      <c r="AJ168" s="28" t="s">
        <v>1786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28">
        <v>0</v>
      </c>
      <c r="AY168" s="28">
        <v>0</v>
      </c>
      <c r="AZ168" s="28">
        <v>0</v>
      </c>
      <c r="BA168" s="28">
        <v>0</v>
      </c>
      <c r="BB168" s="30">
        <v>0</v>
      </c>
      <c r="BC168" s="28">
        <v>0</v>
      </c>
      <c r="BD168" s="28">
        <v>0</v>
      </c>
      <c r="BE168" s="28">
        <v>0</v>
      </c>
      <c r="BF168" s="28">
        <v>0</v>
      </c>
      <c r="BG168" s="30">
        <v>646</v>
      </c>
      <c r="BH168" s="30">
        <v>253</v>
      </c>
      <c r="BI168" s="30">
        <v>640</v>
      </c>
      <c r="BJ168" s="30">
        <v>256</v>
      </c>
      <c r="BK168" s="30">
        <v>623</v>
      </c>
      <c r="BL168" s="30">
        <v>247</v>
      </c>
      <c r="BM168" s="30">
        <v>650</v>
      </c>
      <c r="BN168" s="30">
        <v>255</v>
      </c>
      <c r="BO168" s="28"/>
      <c r="BP168" s="28"/>
      <c r="BQ168" s="28"/>
      <c r="BR168" s="28"/>
      <c r="BS168" s="28"/>
      <c r="BT168" s="28"/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505</v>
      </c>
      <c r="CB168" s="30">
        <v>277</v>
      </c>
      <c r="CC168" s="30">
        <v>576</v>
      </c>
      <c r="CD168" s="30">
        <v>212</v>
      </c>
      <c r="CE168" s="30">
        <v>655</v>
      </c>
      <c r="CF168" s="30">
        <v>259</v>
      </c>
      <c r="CG168" s="30">
        <v>471</v>
      </c>
      <c r="CH168" s="30">
        <v>172</v>
      </c>
      <c r="CI168" s="30">
        <v>0</v>
      </c>
      <c r="CJ168" s="30">
        <v>0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17.25" thickBot="1">
      <c r="A169" s="30">
        <v>100</v>
      </c>
      <c r="B169" s="30">
        <v>100</v>
      </c>
      <c r="C169" s="30">
        <v>243016</v>
      </c>
      <c r="D169" s="30">
        <v>0</v>
      </c>
      <c r="E169" s="30">
        <v>0</v>
      </c>
      <c r="F169" s="30">
        <v>0</v>
      </c>
      <c r="G169" s="30">
        <v>0</v>
      </c>
      <c r="H169" s="30">
        <v>3</v>
      </c>
      <c r="I169" s="30">
        <v>3</v>
      </c>
      <c r="J169" s="28">
        <v>3.6</v>
      </c>
      <c r="K169" s="28">
        <v>7.2</v>
      </c>
      <c r="L169" s="30">
        <v>12</v>
      </c>
      <c r="M169" s="28" t="s">
        <v>2457</v>
      </c>
      <c r="N169" s="28">
        <v>3.6</v>
      </c>
      <c r="O169" s="30">
        <v>116</v>
      </c>
      <c r="P169" s="31" t="b">
        <v>0</v>
      </c>
      <c r="Q169" s="28"/>
      <c r="R169" s="28" t="s">
        <v>2458</v>
      </c>
      <c r="S169" s="30">
        <v>55</v>
      </c>
      <c r="T169" s="28" t="s">
        <v>2459</v>
      </c>
      <c r="U169" s="28">
        <v>4.2</v>
      </c>
      <c r="V169" s="28" t="s">
        <v>1548</v>
      </c>
      <c r="W169" s="28">
        <v>7.2</v>
      </c>
      <c r="X169" s="31" t="b">
        <v>0</v>
      </c>
      <c r="Y169" s="28"/>
      <c r="Z169" s="28" t="s">
        <v>2061</v>
      </c>
      <c r="AA169" s="30">
        <v>5</v>
      </c>
      <c r="AB169" s="30">
        <v>36</v>
      </c>
      <c r="AC169" s="30">
        <v>121</v>
      </c>
      <c r="AD169" s="30">
        <v>2473725</v>
      </c>
      <c r="AE169" s="30">
        <v>29105</v>
      </c>
      <c r="AF169" s="30">
        <v>1796565</v>
      </c>
      <c r="AG169" s="30">
        <v>18759</v>
      </c>
      <c r="AH169" s="28">
        <v>0.7</v>
      </c>
      <c r="AI169" s="28">
        <v>22</v>
      </c>
      <c r="AJ169" s="28" t="s">
        <v>1548</v>
      </c>
      <c r="AK169" s="30">
        <v>2450</v>
      </c>
      <c r="AL169" s="30">
        <v>9</v>
      </c>
      <c r="AM169" s="30">
        <v>1</v>
      </c>
      <c r="AN169" s="30">
        <v>9</v>
      </c>
      <c r="AO169" s="30">
        <v>35</v>
      </c>
      <c r="AP169" s="30">
        <v>1</v>
      </c>
      <c r="AQ169" s="30">
        <v>0</v>
      </c>
      <c r="AR169" s="30">
        <v>0</v>
      </c>
      <c r="AS169" s="30">
        <v>7</v>
      </c>
      <c r="AT169" s="30">
        <v>0</v>
      </c>
      <c r="AU169" s="30">
        <v>0</v>
      </c>
      <c r="AV169" s="30">
        <v>17</v>
      </c>
      <c r="AW169" s="30">
        <v>489</v>
      </c>
      <c r="AX169" s="28">
        <v>643.6</v>
      </c>
      <c r="AY169" s="28">
        <v>592.5</v>
      </c>
      <c r="AZ169" s="28">
        <v>627</v>
      </c>
      <c r="BA169" s="28">
        <v>186.4</v>
      </c>
      <c r="BB169" s="30">
        <v>27</v>
      </c>
      <c r="BC169" s="28">
        <v>10.72</v>
      </c>
      <c r="BD169" s="28">
        <v>3.59</v>
      </c>
      <c r="BE169" s="28">
        <v>14.31</v>
      </c>
      <c r="BF169" s="28">
        <v>32.4</v>
      </c>
      <c r="BG169" s="30">
        <v>42</v>
      </c>
      <c r="BH169" s="30">
        <v>17</v>
      </c>
      <c r="BI169" s="30">
        <v>34</v>
      </c>
      <c r="BJ169" s="30">
        <v>26</v>
      </c>
      <c r="BK169" s="30">
        <v>36</v>
      </c>
      <c r="BL169" s="30">
        <v>22</v>
      </c>
      <c r="BM169" s="30">
        <v>27</v>
      </c>
      <c r="BN169" s="30">
        <v>18</v>
      </c>
      <c r="BO169" s="28"/>
      <c r="BP169" s="28"/>
      <c r="BQ169" s="30">
        <v>1</v>
      </c>
      <c r="BR169" s="28"/>
      <c r="BS169" s="30">
        <v>1</v>
      </c>
      <c r="BT169" s="28"/>
      <c r="BU169" s="30">
        <v>0.39</v>
      </c>
      <c r="BV169" s="30">
        <v>0</v>
      </c>
      <c r="BW169" s="30">
        <v>0.13</v>
      </c>
      <c r="BX169" s="30">
        <v>0.52</v>
      </c>
      <c r="BY169" s="30">
        <v>1.19</v>
      </c>
      <c r="BZ169" s="30">
        <v>1.29</v>
      </c>
      <c r="CA169" s="30">
        <v>112</v>
      </c>
      <c r="CB169" s="30">
        <v>61</v>
      </c>
      <c r="CC169" s="30">
        <v>68</v>
      </c>
      <c r="CD169" s="30">
        <v>33</v>
      </c>
      <c r="CE169" s="30">
        <v>44</v>
      </c>
      <c r="CF169" s="30">
        <v>19</v>
      </c>
      <c r="CG169" s="30">
        <v>51</v>
      </c>
      <c r="CH169" s="30">
        <v>15</v>
      </c>
      <c r="CI169" s="30">
        <v>0.99</v>
      </c>
      <c r="CJ169" s="30">
        <v>0.33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17.25" thickBot="1">
      <c r="A170" s="30">
        <v>0</v>
      </c>
      <c r="B170" s="30">
        <v>0</v>
      </c>
      <c r="C170" s="30">
        <v>243505</v>
      </c>
      <c r="D170" s="30">
        <v>0</v>
      </c>
      <c r="E170" s="30">
        <v>0</v>
      </c>
      <c r="F170" s="30">
        <v>-1</v>
      </c>
      <c r="G170" s="30">
        <v>1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2460</v>
      </c>
      <c r="N170" s="28">
        <v>0</v>
      </c>
      <c r="O170" s="30">
        <v>117</v>
      </c>
      <c r="P170" s="31" t="b">
        <v>0</v>
      </c>
      <c r="Q170" s="28" t="s">
        <v>3917</v>
      </c>
      <c r="R170" s="28" t="s">
        <v>2461</v>
      </c>
      <c r="S170" s="30">
        <v>44</v>
      </c>
      <c r="T170" s="28" t="s">
        <v>2462</v>
      </c>
      <c r="U170" s="28">
        <v>0</v>
      </c>
      <c r="V170" s="28" t="s">
        <v>1783</v>
      </c>
      <c r="W170" s="28">
        <v>0</v>
      </c>
      <c r="X170" s="31" t="b">
        <v>0</v>
      </c>
      <c r="Y170" s="28"/>
      <c r="Z170" s="28" t="s">
        <v>2117</v>
      </c>
      <c r="AA170" s="30">
        <v>5</v>
      </c>
      <c r="AB170" s="30">
        <v>36</v>
      </c>
      <c r="AC170" s="30">
        <v>0</v>
      </c>
      <c r="AD170" s="30">
        <v>1813</v>
      </c>
      <c r="AE170" s="30">
        <v>8</v>
      </c>
      <c r="AF170" s="30">
        <v>4159</v>
      </c>
      <c r="AG170" s="30">
        <v>18</v>
      </c>
      <c r="AH170" s="28">
        <v>0</v>
      </c>
      <c r="AI170" s="28">
        <v>0</v>
      </c>
      <c r="AJ170" s="28" t="s">
        <v>1783</v>
      </c>
      <c r="AK170" s="30">
        <v>0</v>
      </c>
      <c r="AL170" s="30">
        <v>0</v>
      </c>
      <c r="AM170" s="30">
        <v>0</v>
      </c>
      <c r="AN170" s="30">
        <v>0</v>
      </c>
      <c r="AO170" s="30">
        <v>0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0</v>
      </c>
      <c r="AX170" s="28">
        <v>0</v>
      </c>
      <c r="AY170" s="28">
        <v>0</v>
      </c>
      <c r="AZ170" s="28">
        <v>0</v>
      </c>
      <c r="BA170" s="28">
        <v>0</v>
      </c>
      <c r="BB170" s="30">
        <v>0</v>
      </c>
      <c r="BC170" s="28">
        <v>0</v>
      </c>
      <c r="BD170" s="28">
        <v>0</v>
      </c>
      <c r="BE170" s="28">
        <v>0</v>
      </c>
      <c r="BF170" s="28">
        <v>0</v>
      </c>
      <c r="BG170" s="30">
        <v>647</v>
      </c>
      <c r="BH170" s="30">
        <v>254</v>
      </c>
      <c r="BI170" s="30">
        <v>641</v>
      </c>
      <c r="BJ170" s="30">
        <v>257</v>
      </c>
      <c r="BK170" s="30">
        <v>624</v>
      </c>
      <c r="BL170" s="30">
        <v>248</v>
      </c>
      <c r="BM170" s="30">
        <v>651</v>
      </c>
      <c r="BN170" s="30">
        <v>256</v>
      </c>
      <c r="BO170" s="28"/>
      <c r="BP170" s="28"/>
      <c r="BQ170" s="28"/>
      <c r="BR170" s="28"/>
      <c r="BS170" s="28"/>
      <c r="BT170" s="28"/>
      <c r="BU170" s="30">
        <v>0</v>
      </c>
      <c r="BV170" s="30">
        <v>0</v>
      </c>
      <c r="BW170" s="30">
        <v>0</v>
      </c>
      <c r="BX170" s="30">
        <v>0</v>
      </c>
      <c r="BY170" s="30">
        <v>0</v>
      </c>
      <c r="BZ170" s="30">
        <v>0</v>
      </c>
      <c r="CA170" s="30">
        <v>506</v>
      </c>
      <c r="CB170" s="30">
        <v>278</v>
      </c>
      <c r="CC170" s="30">
        <v>577</v>
      </c>
      <c r="CD170" s="30">
        <v>213</v>
      </c>
      <c r="CE170" s="30">
        <v>656</v>
      </c>
      <c r="CF170" s="30">
        <v>260</v>
      </c>
      <c r="CG170" s="30">
        <v>655</v>
      </c>
      <c r="CH170" s="30">
        <v>263</v>
      </c>
      <c r="CI170" s="30">
        <v>0</v>
      </c>
      <c r="CJ170" s="30">
        <v>0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7.25" thickBot="1">
      <c r="A171" s="30">
        <v>0</v>
      </c>
      <c r="B171" s="30">
        <v>0</v>
      </c>
      <c r="C171" s="30">
        <v>423649</v>
      </c>
      <c r="D171" s="30">
        <v>0</v>
      </c>
      <c r="E171" s="30">
        <v>0</v>
      </c>
      <c r="F171" s="30">
        <v>-2</v>
      </c>
      <c r="G171" s="30">
        <v>2</v>
      </c>
      <c r="H171" s="30">
        <v>0</v>
      </c>
      <c r="I171" s="30">
        <v>3</v>
      </c>
      <c r="J171" s="28">
        <v>0</v>
      </c>
      <c r="K171" s="28">
        <v>0</v>
      </c>
      <c r="L171" s="30">
        <v>0</v>
      </c>
      <c r="M171" s="28" t="s">
        <v>2463</v>
      </c>
      <c r="N171" s="28">
        <v>0</v>
      </c>
      <c r="O171" s="30">
        <v>118</v>
      </c>
      <c r="P171" s="31" t="b">
        <v>0</v>
      </c>
      <c r="Q171" s="28" t="s">
        <v>2464</v>
      </c>
      <c r="R171" s="28" t="s">
        <v>2465</v>
      </c>
      <c r="S171" s="30">
        <v>53</v>
      </c>
      <c r="T171" s="28" t="s">
        <v>2466</v>
      </c>
      <c r="U171" s="28">
        <v>1.8</v>
      </c>
      <c r="V171" s="28" t="s">
        <v>1647</v>
      </c>
      <c r="W171" s="28">
        <v>0</v>
      </c>
      <c r="X171" s="31" t="b">
        <v>0</v>
      </c>
      <c r="Y171" s="28"/>
      <c r="Z171" s="28" t="s">
        <v>2077</v>
      </c>
      <c r="AA171" s="30">
        <v>5</v>
      </c>
      <c r="AB171" s="30">
        <v>36</v>
      </c>
      <c r="AC171" s="30">
        <v>11</v>
      </c>
      <c r="AD171" s="30">
        <v>5979</v>
      </c>
      <c r="AE171" s="30">
        <v>0</v>
      </c>
      <c r="AF171" s="30">
        <v>16489</v>
      </c>
      <c r="AG171" s="30">
        <v>7</v>
      </c>
      <c r="AH171" s="28">
        <v>0</v>
      </c>
      <c r="AI171" s="28">
        <v>2.1</v>
      </c>
      <c r="AJ171" s="28" t="s">
        <v>1647</v>
      </c>
      <c r="AK171" s="30">
        <v>209</v>
      </c>
      <c r="AL171" s="30">
        <v>0</v>
      </c>
      <c r="AM171" s="30">
        <v>1</v>
      </c>
      <c r="AN171" s="30">
        <v>0</v>
      </c>
      <c r="AO171" s="30">
        <v>4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29</v>
      </c>
      <c r="AX171" s="28">
        <v>48.8</v>
      </c>
      <c r="AY171" s="28">
        <v>39</v>
      </c>
      <c r="AZ171" s="28">
        <v>34</v>
      </c>
      <c r="BA171" s="28">
        <v>12.2</v>
      </c>
      <c r="BB171" s="30">
        <v>2</v>
      </c>
      <c r="BC171" s="28">
        <v>0.22</v>
      </c>
      <c r="BD171" s="28">
        <v>0.24</v>
      </c>
      <c r="BE171" s="28">
        <v>0.46</v>
      </c>
      <c r="BF171" s="28">
        <v>2.77</v>
      </c>
      <c r="BG171" s="30">
        <v>428</v>
      </c>
      <c r="BH171" s="30">
        <v>187</v>
      </c>
      <c r="BI171" s="30">
        <v>375</v>
      </c>
      <c r="BJ171" s="30">
        <v>194</v>
      </c>
      <c r="BK171" s="30">
        <v>383</v>
      </c>
      <c r="BL171" s="30">
        <v>187</v>
      </c>
      <c r="BM171" s="30">
        <v>429</v>
      </c>
      <c r="BN171" s="30">
        <v>194</v>
      </c>
      <c r="BO171" s="28"/>
      <c r="BP171" s="28"/>
      <c r="BQ171" s="28"/>
      <c r="BR171" s="28"/>
      <c r="BS171" s="28"/>
      <c r="BT171" s="28"/>
      <c r="BU171" s="30">
        <v>0.09</v>
      </c>
      <c r="BV171" s="30">
        <v>0</v>
      </c>
      <c r="BW171" s="30">
        <v>0.1</v>
      </c>
      <c r="BX171" s="30">
        <v>0.19</v>
      </c>
      <c r="BY171" s="30">
        <v>1.19</v>
      </c>
      <c r="BZ171" s="30">
        <v>1.72</v>
      </c>
      <c r="CA171" s="30">
        <v>151</v>
      </c>
      <c r="CB171" s="30">
        <v>84</v>
      </c>
      <c r="CC171" s="30">
        <v>744</v>
      </c>
      <c r="CD171" s="30">
        <v>323</v>
      </c>
      <c r="CE171" s="30">
        <v>364</v>
      </c>
      <c r="CF171" s="30">
        <v>154</v>
      </c>
      <c r="CG171" s="30">
        <v>519</v>
      </c>
      <c r="CH171" s="30">
        <v>198</v>
      </c>
      <c r="CI171" s="30">
        <v>0.86</v>
      </c>
      <c r="CJ171" s="30">
        <v>0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17.25" thickBot="1">
      <c r="A172" s="30">
        <v>0</v>
      </c>
      <c r="B172" s="30">
        <v>0</v>
      </c>
      <c r="C172" s="30">
        <v>441192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0</v>
      </c>
      <c r="L172" s="30">
        <v>0</v>
      </c>
      <c r="M172" s="28" t="s">
        <v>2467</v>
      </c>
      <c r="N172" s="28">
        <v>0</v>
      </c>
      <c r="O172" s="30">
        <v>119</v>
      </c>
      <c r="P172" s="31" t="b">
        <v>0</v>
      </c>
      <c r="Q172" s="28" t="s">
        <v>4258</v>
      </c>
      <c r="R172" s="28" t="s">
        <v>4259</v>
      </c>
      <c r="S172" s="30">
        <v>45</v>
      </c>
      <c r="T172" s="28" t="s">
        <v>2468</v>
      </c>
      <c r="U172" s="28">
        <v>1.8</v>
      </c>
      <c r="V172" s="28" t="s">
        <v>2469</v>
      </c>
      <c r="W172" s="28">
        <v>0</v>
      </c>
      <c r="X172" s="31" t="b">
        <v>0</v>
      </c>
      <c r="Y172" s="28"/>
      <c r="Z172" s="28" t="s">
        <v>2117</v>
      </c>
      <c r="AA172" s="30">
        <v>5</v>
      </c>
      <c r="AB172" s="30">
        <v>36</v>
      </c>
      <c r="AC172" s="30">
        <v>16</v>
      </c>
      <c r="AD172" s="30">
        <v>6749</v>
      </c>
      <c r="AE172" s="30">
        <v>7</v>
      </c>
      <c r="AF172" s="30">
        <v>12797</v>
      </c>
      <c r="AG172" s="30">
        <v>35</v>
      </c>
      <c r="AH172" s="28">
        <v>0</v>
      </c>
      <c r="AI172" s="28">
        <v>3.6</v>
      </c>
      <c r="AJ172" s="28" t="s">
        <v>1778</v>
      </c>
      <c r="AK172" s="30">
        <v>168</v>
      </c>
      <c r="AL172" s="30">
        <v>0</v>
      </c>
      <c r="AM172" s="30">
        <v>2</v>
      </c>
      <c r="AN172" s="30">
        <v>1</v>
      </c>
      <c r="AO172" s="30">
        <v>2</v>
      </c>
      <c r="AP172" s="30">
        <v>0</v>
      </c>
      <c r="AQ172" s="30">
        <v>0</v>
      </c>
      <c r="AR172" s="30">
        <v>0</v>
      </c>
      <c r="AS172" s="30">
        <v>1</v>
      </c>
      <c r="AT172" s="30">
        <v>0</v>
      </c>
      <c r="AU172" s="30">
        <v>0</v>
      </c>
      <c r="AV172" s="30">
        <v>0</v>
      </c>
      <c r="AW172" s="30">
        <v>40</v>
      </c>
      <c r="AX172" s="28">
        <v>46.6</v>
      </c>
      <c r="AY172" s="28">
        <v>38.200000000000003</v>
      </c>
      <c r="AZ172" s="28">
        <v>50</v>
      </c>
      <c r="BA172" s="28">
        <v>12.9</v>
      </c>
      <c r="BB172" s="30">
        <v>1</v>
      </c>
      <c r="BC172" s="28">
        <v>0.33</v>
      </c>
      <c r="BD172" s="28">
        <v>0.27</v>
      </c>
      <c r="BE172" s="28">
        <v>0.6</v>
      </c>
      <c r="BF172" s="28">
        <v>2.76</v>
      </c>
      <c r="BG172" s="30">
        <v>432</v>
      </c>
      <c r="BH172" s="30">
        <v>190</v>
      </c>
      <c r="BI172" s="30">
        <v>378</v>
      </c>
      <c r="BJ172" s="30">
        <v>195</v>
      </c>
      <c r="BK172" s="30">
        <v>349</v>
      </c>
      <c r="BL172" s="30">
        <v>173</v>
      </c>
      <c r="BM172" s="30">
        <v>426</v>
      </c>
      <c r="BN172" s="30">
        <v>192</v>
      </c>
      <c r="BO172" s="28"/>
      <c r="BP172" s="28"/>
      <c r="BQ172" s="28"/>
      <c r="BR172" s="28"/>
      <c r="BS172" s="28"/>
      <c r="BT172" s="28"/>
      <c r="BU172" s="30">
        <v>0.18</v>
      </c>
      <c r="BV172" s="30">
        <v>0</v>
      </c>
      <c r="BW172" s="30">
        <v>0.14000000000000001</v>
      </c>
      <c r="BX172" s="30">
        <v>0.32</v>
      </c>
      <c r="BY172" s="30">
        <v>1.48</v>
      </c>
      <c r="BZ172" s="30">
        <v>1.07</v>
      </c>
      <c r="CA172" s="30">
        <v>393</v>
      </c>
      <c r="CB172" s="30">
        <v>221</v>
      </c>
      <c r="CC172" s="30">
        <v>618</v>
      </c>
      <c r="CD172" s="30">
        <v>238</v>
      </c>
      <c r="CE172" s="30">
        <v>356</v>
      </c>
      <c r="CF172" s="30">
        <v>148</v>
      </c>
      <c r="CG172" s="30">
        <v>546</v>
      </c>
      <c r="CH172" s="30">
        <v>214</v>
      </c>
      <c r="CI172" s="30">
        <v>0.54</v>
      </c>
      <c r="CJ172" s="30">
        <v>0.54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17.25" thickBot="1">
      <c r="A173" s="30">
        <v>100</v>
      </c>
      <c r="B173" s="30">
        <v>100</v>
      </c>
      <c r="C173" s="30">
        <v>486672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3</v>
      </c>
      <c r="J173" s="28">
        <v>1.8</v>
      </c>
      <c r="K173" s="28">
        <v>3.6</v>
      </c>
      <c r="L173" s="30">
        <v>3</v>
      </c>
      <c r="M173" s="28" t="s">
        <v>2470</v>
      </c>
      <c r="N173" s="28">
        <v>1.8</v>
      </c>
      <c r="O173" s="30">
        <v>120</v>
      </c>
      <c r="P173" s="31" t="b">
        <v>0</v>
      </c>
      <c r="Q173" s="28"/>
      <c r="R173" s="28" t="s">
        <v>2471</v>
      </c>
      <c r="S173" s="30">
        <v>50</v>
      </c>
      <c r="T173" s="28" t="s">
        <v>2472</v>
      </c>
      <c r="U173" s="28">
        <v>2.2000000000000002</v>
      </c>
      <c r="V173" s="28" t="s">
        <v>2473</v>
      </c>
      <c r="W173" s="28">
        <v>0.3</v>
      </c>
      <c r="X173" s="31" t="b">
        <v>0</v>
      </c>
      <c r="Y173" s="28"/>
      <c r="Z173" s="28" t="s">
        <v>2061</v>
      </c>
      <c r="AA173" s="30">
        <v>5</v>
      </c>
      <c r="AB173" s="30">
        <v>36</v>
      </c>
      <c r="AC173" s="30">
        <v>68</v>
      </c>
      <c r="AD173" s="30">
        <v>86967</v>
      </c>
      <c r="AE173" s="30">
        <v>1496</v>
      </c>
      <c r="AF173" s="30">
        <v>75967</v>
      </c>
      <c r="AG173" s="30">
        <v>744</v>
      </c>
      <c r="AH173" s="28">
        <v>0.4</v>
      </c>
      <c r="AI173" s="28">
        <v>13.6</v>
      </c>
      <c r="AJ173" s="28" t="s">
        <v>1677</v>
      </c>
      <c r="AK173" s="30">
        <v>2643</v>
      </c>
      <c r="AL173" s="30">
        <v>1</v>
      </c>
      <c r="AM173" s="30">
        <v>1</v>
      </c>
      <c r="AN173" s="30">
        <v>9</v>
      </c>
      <c r="AO173" s="30">
        <v>36</v>
      </c>
      <c r="AP173" s="30">
        <v>0</v>
      </c>
      <c r="AQ173" s="30">
        <v>0</v>
      </c>
      <c r="AR173" s="30">
        <v>0</v>
      </c>
      <c r="AS173" s="30">
        <v>9</v>
      </c>
      <c r="AT173" s="30">
        <v>0</v>
      </c>
      <c r="AU173" s="30">
        <v>0</v>
      </c>
      <c r="AV173" s="30">
        <v>0</v>
      </c>
      <c r="AW173" s="30">
        <v>430</v>
      </c>
      <c r="AX173" s="28">
        <v>513.4</v>
      </c>
      <c r="AY173" s="28">
        <v>566</v>
      </c>
      <c r="AZ173" s="28">
        <v>186</v>
      </c>
      <c r="BA173" s="28">
        <v>126.7</v>
      </c>
      <c r="BB173" s="30">
        <v>29</v>
      </c>
      <c r="BC173" s="28">
        <v>1.42</v>
      </c>
      <c r="BD173" s="28">
        <v>2.1</v>
      </c>
      <c r="BE173" s="28">
        <v>3.52</v>
      </c>
      <c r="BF173" s="28">
        <v>35.72</v>
      </c>
      <c r="BG173" s="30">
        <v>91</v>
      </c>
      <c r="BH173" s="30">
        <v>38</v>
      </c>
      <c r="BI173" s="30">
        <v>39</v>
      </c>
      <c r="BJ173" s="30">
        <v>31</v>
      </c>
      <c r="BK173" s="30">
        <v>178</v>
      </c>
      <c r="BL173" s="30">
        <v>103</v>
      </c>
      <c r="BM173" s="30">
        <v>73</v>
      </c>
      <c r="BN173" s="30">
        <v>52</v>
      </c>
      <c r="BO173" s="28"/>
      <c r="BP173" s="28"/>
      <c r="BQ173" s="28"/>
      <c r="BR173" s="28"/>
      <c r="BS173" s="28"/>
      <c r="BT173" s="28"/>
      <c r="BU173" s="30">
        <v>0.05</v>
      </c>
      <c r="BV173" s="30">
        <v>0</v>
      </c>
      <c r="BW173" s="30">
        <v>7.0000000000000007E-2</v>
      </c>
      <c r="BX173" s="30">
        <v>0.12</v>
      </c>
      <c r="BY173" s="30">
        <v>1.22</v>
      </c>
      <c r="BZ173" s="30">
        <v>1.23</v>
      </c>
      <c r="CA173" s="30">
        <v>218</v>
      </c>
      <c r="CB173" s="30">
        <v>123</v>
      </c>
      <c r="CC173" s="30">
        <v>180</v>
      </c>
      <c r="CD173" s="30">
        <v>86</v>
      </c>
      <c r="CE173" s="30">
        <v>281</v>
      </c>
      <c r="CF173" s="30">
        <v>110</v>
      </c>
      <c r="CG173" s="30">
        <v>302</v>
      </c>
      <c r="CH173" s="30">
        <v>101</v>
      </c>
      <c r="CI173" s="30">
        <v>0.99</v>
      </c>
      <c r="CJ173" s="30">
        <v>0.31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27.75" thickBot="1">
      <c r="A174" s="30">
        <v>0</v>
      </c>
      <c r="B174" s="30">
        <v>0</v>
      </c>
      <c r="C174" s="30">
        <v>209045</v>
      </c>
      <c r="D174" s="30">
        <v>0</v>
      </c>
      <c r="E174" s="30">
        <v>0</v>
      </c>
      <c r="F174" s="30">
        <v>0</v>
      </c>
      <c r="G174" s="30">
        <v>0</v>
      </c>
      <c r="H174" s="30">
        <v>0</v>
      </c>
      <c r="I174" s="30">
        <v>3</v>
      </c>
      <c r="J174" s="28">
        <v>0</v>
      </c>
      <c r="K174" s="28">
        <v>0</v>
      </c>
      <c r="L174" s="30">
        <v>0</v>
      </c>
      <c r="M174" s="28" t="s">
        <v>1899</v>
      </c>
      <c r="N174" s="28">
        <v>0</v>
      </c>
      <c r="O174" s="30">
        <v>121</v>
      </c>
      <c r="P174" s="31" t="b">
        <v>0</v>
      </c>
      <c r="Q174" s="28" t="s">
        <v>2474</v>
      </c>
      <c r="R174" s="28" t="s">
        <v>2475</v>
      </c>
      <c r="S174" s="30">
        <v>45</v>
      </c>
      <c r="T174" s="28" t="s">
        <v>2476</v>
      </c>
      <c r="U174" s="28">
        <v>0</v>
      </c>
      <c r="V174" s="28" t="s">
        <v>1551</v>
      </c>
      <c r="W174" s="28">
        <v>0</v>
      </c>
      <c r="X174" s="31" t="b">
        <v>0</v>
      </c>
      <c r="Y174" s="28"/>
      <c r="Z174" s="28" t="s">
        <v>2077</v>
      </c>
      <c r="AA174" s="30">
        <v>5</v>
      </c>
      <c r="AB174" s="30">
        <v>36</v>
      </c>
      <c r="AC174" s="30">
        <v>0</v>
      </c>
      <c r="AD174" s="30">
        <v>0</v>
      </c>
      <c r="AE174" s="30">
        <v>0</v>
      </c>
      <c r="AF174" s="30">
        <v>514</v>
      </c>
      <c r="AG174" s="30">
        <v>0</v>
      </c>
      <c r="AH174" s="28">
        <v>0</v>
      </c>
      <c r="AI174" s="28">
        <v>0</v>
      </c>
      <c r="AJ174" s="28" t="s">
        <v>1551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28">
        <v>0</v>
      </c>
      <c r="AY174" s="28">
        <v>0</v>
      </c>
      <c r="AZ174" s="28">
        <v>0</v>
      </c>
      <c r="BA174" s="28">
        <v>0</v>
      </c>
      <c r="BB174" s="30">
        <v>0</v>
      </c>
      <c r="BC174" s="28">
        <v>0</v>
      </c>
      <c r="BD174" s="28">
        <v>0</v>
      </c>
      <c r="BE174" s="28">
        <v>0</v>
      </c>
      <c r="BF174" s="28">
        <v>0</v>
      </c>
      <c r="BG174" s="30">
        <v>668</v>
      </c>
      <c r="BH174" s="30">
        <v>267</v>
      </c>
      <c r="BI174" s="30">
        <v>664</v>
      </c>
      <c r="BJ174" s="30">
        <v>270</v>
      </c>
      <c r="BK174" s="30">
        <v>650</v>
      </c>
      <c r="BL174" s="30">
        <v>263</v>
      </c>
      <c r="BM174" s="30">
        <v>672</v>
      </c>
      <c r="BN174" s="30">
        <v>269</v>
      </c>
      <c r="BO174" s="28"/>
      <c r="BP174" s="28"/>
      <c r="BQ174" s="28"/>
      <c r="BR174" s="28"/>
      <c r="BS174" s="28"/>
      <c r="BT174" s="28"/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370</v>
      </c>
      <c r="CB174" s="30">
        <v>210</v>
      </c>
      <c r="CC174" s="30">
        <v>604</v>
      </c>
      <c r="CD174" s="30">
        <v>230</v>
      </c>
      <c r="CE174" s="30">
        <v>677</v>
      </c>
      <c r="CF174" s="30">
        <v>273</v>
      </c>
      <c r="CG174" s="30">
        <v>734</v>
      </c>
      <c r="CH174" s="30">
        <v>306</v>
      </c>
      <c r="CI174" s="30">
        <v>0</v>
      </c>
      <c r="CJ174" s="30">
        <v>0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27.75" thickBot="1">
      <c r="A175" s="30">
        <v>0</v>
      </c>
      <c r="B175" s="30">
        <v>0</v>
      </c>
      <c r="C175" s="30">
        <v>433589</v>
      </c>
      <c r="D175" s="30">
        <v>0</v>
      </c>
      <c r="E175" s="30">
        <v>0</v>
      </c>
      <c r="F175" s="30">
        <v>0</v>
      </c>
      <c r="G175" s="30">
        <v>0</v>
      </c>
      <c r="H175" s="30">
        <v>0</v>
      </c>
      <c r="I175" s="30">
        <v>2</v>
      </c>
      <c r="J175" s="28">
        <v>0</v>
      </c>
      <c r="K175" s="28">
        <v>0</v>
      </c>
      <c r="L175" s="30">
        <v>0</v>
      </c>
      <c r="M175" s="28" t="s">
        <v>2477</v>
      </c>
      <c r="N175" s="28">
        <v>0</v>
      </c>
      <c r="O175" s="30">
        <v>122</v>
      </c>
      <c r="P175" s="31" t="b">
        <v>0</v>
      </c>
      <c r="Q175" s="28" t="s">
        <v>2478</v>
      </c>
      <c r="R175" s="28" t="s">
        <v>2479</v>
      </c>
      <c r="S175" s="30">
        <v>40</v>
      </c>
      <c r="T175" s="28" t="s">
        <v>2480</v>
      </c>
      <c r="U175" s="28">
        <v>0</v>
      </c>
      <c r="V175" s="28" t="s">
        <v>1763</v>
      </c>
      <c r="W175" s="28">
        <v>0</v>
      </c>
      <c r="X175" s="31" t="b">
        <v>0</v>
      </c>
      <c r="Y175" s="28"/>
      <c r="Z175" s="28" t="s">
        <v>2077</v>
      </c>
      <c r="AA175" s="30">
        <v>5</v>
      </c>
      <c r="AB175" s="30">
        <v>36</v>
      </c>
      <c r="AC175" s="30">
        <v>0</v>
      </c>
      <c r="AD175" s="30">
        <v>0</v>
      </c>
      <c r="AE175" s="30">
        <v>0</v>
      </c>
      <c r="AF175" s="30">
        <v>578</v>
      </c>
      <c r="AG175" s="30">
        <v>1</v>
      </c>
      <c r="AH175" s="28">
        <v>0</v>
      </c>
      <c r="AI175" s="28">
        <v>0</v>
      </c>
      <c r="AJ175" s="28" t="s">
        <v>1763</v>
      </c>
      <c r="AK175" s="30">
        <v>0</v>
      </c>
      <c r="AL175" s="30">
        <v>0</v>
      </c>
      <c r="AM175" s="30">
        <v>0</v>
      </c>
      <c r="AN175" s="30">
        <v>0</v>
      </c>
      <c r="AO175" s="30">
        <v>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0</v>
      </c>
      <c r="AX175" s="28">
        <v>0</v>
      </c>
      <c r="AY175" s="28">
        <v>0</v>
      </c>
      <c r="AZ175" s="28">
        <v>0</v>
      </c>
      <c r="BA175" s="28">
        <v>0</v>
      </c>
      <c r="BB175" s="30">
        <v>0</v>
      </c>
      <c r="BC175" s="28">
        <v>0</v>
      </c>
      <c r="BD175" s="28">
        <v>0</v>
      </c>
      <c r="BE175" s="28">
        <v>0</v>
      </c>
      <c r="BF175" s="28">
        <v>0</v>
      </c>
      <c r="BG175" s="30">
        <v>590</v>
      </c>
      <c r="BH175" s="30">
        <v>212</v>
      </c>
      <c r="BI175" s="30">
        <v>573</v>
      </c>
      <c r="BJ175" s="30">
        <v>208</v>
      </c>
      <c r="BK175" s="30">
        <v>541</v>
      </c>
      <c r="BL175" s="30">
        <v>201</v>
      </c>
      <c r="BM175" s="30">
        <v>592</v>
      </c>
      <c r="BN175" s="30">
        <v>210</v>
      </c>
      <c r="BO175" s="28"/>
      <c r="BP175" s="28"/>
      <c r="BQ175" s="28"/>
      <c r="BR175" s="28"/>
      <c r="BS175" s="28"/>
      <c r="BT175" s="28"/>
      <c r="BU175" s="30">
        <v>0</v>
      </c>
      <c r="BV175" s="30">
        <v>0</v>
      </c>
      <c r="BW175" s="30">
        <v>0</v>
      </c>
      <c r="BX175" s="30">
        <v>0</v>
      </c>
      <c r="BY175" s="30">
        <v>0</v>
      </c>
      <c r="BZ175" s="30">
        <v>0</v>
      </c>
      <c r="CA175" s="30">
        <v>667</v>
      </c>
      <c r="CB175" s="30">
        <v>197</v>
      </c>
      <c r="CC175" s="30">
        <v>464</v>
      </c>
      <c r="CD175" s="30">
        <v>168</v>
      </c>
      <c r="CE175" s="30">
        <v>601</v>
      </c>
      <c r="CF175" s="30">
        <v>213</v>
      </c>
      <c r="CG175" s="30">
        <v>724</v>
      </c>
      <c r="CH175" s="30">
        <v>255</v>
      </c>
      <c r="CI175" s="30">
        <v>0</v>
      </c>
      <c r="CJ175" s="30">
        <v>0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7.25" thickBot="1">
      <c r="A176" s="28"/>
      <c r="B176" s="28"/>
      <c r="C176" s="30">
        <v>450434</v>
      </c>
      <c r="D176" s="30">
        <v>0</v>
      </c>
      <c r="E176" s="30">
        <v>0</v>
      </c>
      <c r="F176" s="30">
        <v>-5</v>
      </c>
      <c r="G176" s="30">
        <v>5</v>
      </c>
      <c r="H176" s="30">
        <v>0</v>
      </c>
      <c r="I176" s="30">
        <v>4</v>
      </c>
      <c r="J176" s="28">
        <v>2.8</v>
      </c>
      <c r="K176" s="28">
        <v>5.6</v>
      </c>
      <c r="L176" s="30">
        <v>13</v>
      </c>
      <c r="M176" s="28" t="s">
        <v>2481</v>
      </c>
      <c r="N176" s="28">
        <v>2.8</v>
      </c>
      <c r="O176" s="30">
        <v>123</v>
      </c>
      <c r="P176" s="31" t="b">
        <v>0</v>
      </c>
      <c r="Q176" s="28"/>
      <c r="R176" s="28"/>
      <c r="S176" s="30">
        <v>50</v>
      </c>
      <c r="T176" s="28" t="s">
        <v>2482</v>
      </c>
      <c r="U176" s="28">
        <v>1.9</v>
      </c>
      <c r="V176" s="28" t="s">
        <v>1780</v>
      </c>
      <c r="W176" s="28">
        <v>0.3</v>
      </c>
      <c r="X176" s="31" t="b">
        <v>0</v>
      </c>
      <c r="Y176" s="28"/>
      <c r="Z176" s="28" t="s">
        <v>2061</v>
      </c>
      <c r="AA176" s="30">
        <v>5</v>
      </c>
      <c r="AB176" s="30">
        <v>36</v>
      </c>
      <c r="AC176" s="30">
        <v>31</v>
      </c>
      <c r="AD176" s="30">
        <v>43027</v>
      </c>
      <c r="AE176" s="30">
        <v>4439</v>
      </c>
      <c r="AF176" s="30">
        <v>94899</v>
      </c>
      <c r="AG176" s="30">
        <v>483</v>
      </c>
      <c r="AH176" s="28">
        <v>0.6</v>
      </c>
      <c r="AI176" s="28">
        <v>6.2</v>
      </c>
      <c r="AJ176" s="28" t="s">
        <v>1780</v>
      </c>
      <c r="AK176" s="30">
        <v>358</v>
      </c>
      <c r="AL176" s="30">
        <v>2</v>
      </c>
      <c r="AM176" s="30">
        <v>1</v>
      </c>
      <c r="AN176" s="30">
        <v>2</v>
      </c>
      <c r="AO176" s="30">
        <v>2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2</v>
      </c>
      <c r="AW176" s="30">
        <v>90</v>
      </c>
      <c r="AX176" s="28">
        <v>90</v>
      </c>
      <c r="AY176" s="28">
        <v>88.9</v>
      </c>
      <c r="AZ176" s="28">
        <v>274</v>
      </c>
      <c r="BA176" s="28">
        <v>45.2</v>
      </c>
      <c r="BB176" s="30">
        <v>3</v>
      </c>
      <c r="BC176" s="28">
        <v>3.33</v>
      </c>
      <c r="BD176" s="28">
        <v>1.01</v>
      </c>
      <c r="BE176" s="28">
        <v>4.34</v>
      </c>
      <c r="BF176" s="28">
        <v>2.75</v>
      </c>
      <c r="BG176" s="30">
        <v>379</v>
      </c>
      <c r="BH176" s="30">
        <v>45</v>
      </c>
      <c r="BI176" s="30">
        <v>286</v>
      </c>
      <c r="BJ176" s="30">
        <v>43</v>
      </c>
      <c r="BK176" s="30">
        <v>121</v>
      </c>
      <c r="BL176" s="30">
        <v>36</v>
      </c>
      <c r="BM176" s="30">
        <v>281</v>
      </c>
      <c r="BN176" s="30">
        <v>43</v>
      </c>
      <c r="BO176" s="28"/>
      <c r="BP176" s="28"/>
      <c r="BQ176" s="28"/>
      <c r="BR176" s="28"/>
      <c r="BS176" s="28"/>
      <c r="BT176" s="28"/>
      <c r="BU176" s="30">
        <v>0.84</v>
      </c>
      <c r="BV176" s="30">
        <v>0</v>
      </c>
      <c r="BW176" s="30">
        <v>0.25</v>
      </c>
      <c r="BX176" s="30">
        <v>1.0900000000000001</v>
      </c>
      <c r="BY176" s="30">
        <v>0.69</v>
      </c>
      <c r="BZ176" s="30">
        <v>0.5</v>
      </c>
      <c r="CA176" s="30">
        <v>217</v>
      </c>
      <c r="CB176" s="30">
        <v>58</v>
      </c>
      <c r="CC176" s="30">
        <v>103</v>
      </c>
      <c r="CD176" s="30">
        <v>18</v>
      </c>
      <c r="CE176" s="30">
        <v>344</v>
      </c>
      <c r="CF176" s="30">
        <v>45</v>
      </c>
      <c r="CG176" s="30">
        <v>326</v>
      </c>
      <c r="CH176" s="30">
        <v>52</v>
      </c>
      <c r="CI176" s="30">
        <v>0.75</v>
      </c>
      <c r="CJ176" s="30">
        <v>0.5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7.25" thickBot="1">
      <c r="A177" s="30">
        <v>100</v>
      </c>
      <c r="B177" s="30">
        <v>100</v>
      </c>
      <c r="C177" s="30">
        <v>451340</v>
      </c>
      <c r="D177" s="30">
        <v>0</v>
      </c>
      <c r="E177" s="30">
        <v>0</v>
      </c>
      <c r="F177" s="30">
        <v>6</v>
      </c>
      <c r="G177" s="30">
        <v>-6</v>
      </c>
      <c r="H177" s="30">
        <v>4</v>
      </c>
      <c r="I177" s="30">
        <v>3</v>
      </c>
      <c r="J177" s="28">
        <v>2</v>
      </c>
      <c r="K177" s="28">
        <v>4</v>
      </c>
      <c r="L177" s="30">
        <v>4</v>
      </c>
      <c r="M177" s="28" t="s">
        <v>2483</v>
      </c>
      <c r="N177" s="28">
        <v>2</v>
      </c>
      <c r="O177" s="30">
        <v>124</v>
      </c>
      <c r="P177" s="31" t="b">
        <v>0</v>
      </c>
      <c r="Q177" s="28"/>
      <c r="R177" s="28" t="s">
        <v>2484</v>
      </c>
      <c r="S177" s="30">
        <v>56</v>
      </c>
      <c r="T177" s="28" t="s">
        <v>2485</v>
      </c>
      <c r="U177" s="28">
        <v>4.4000000000000004</v>
      </c>
      <c r="V177" s="28" t="s">
        <v>1403</v>
      </c>
      <c r="W177" s="28">
        <v>27.7</v>
      </c>
      <c r="X177" s="31" t="b">
        <v>0</v>
      </c>
      <c r="Y177" s="28"/>
      <c r="Z177" s="28" t="s">
        <v>2061</v>
      </c>
      <c r="AA177" s="30">
        <v>5</v>
      </c>
      <c r="AB177" s="30">
        <v>36</v>
      </c>
      <c r="AC177" s="30">
        <v>120</v>
      </c>
      <c r="AD177" s="30">
        <v>4482978</v>
      </c>
      <c r="AE177" s="30">
        <v>37956</v>
      </c>
      <c r="AF177" s="30">
        <v>1402741</v>
      </c>
      <c r="AG177" s="30">
        <v>62032</v>
      </c>
      <c r="AH177" s="28">
        <v>0.4</v>
      </c>
      <c r="AI177" s="28">
        <v>21.4</v>
      </c>
      <c r="AJ177" s="28" t="s">
        <v>1403</v>
      </c>
      <c r="AK177" s="30">
        <v>1838</v>
      </c>
      <c r="AL177" s="30">
        <v>7</v>
      </c>
      <c r="AM177" s="30">
        <v>7</v>
      </c>
      <c r="AN177" s="30">
        <v>7</v>
      </c>
      <c r="AO177" s="30">
        <v>24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11</v>
      </c>
      <c r="AW177" s="30">
        <v>409</v>
      </c>
      <c r="AX177" s="28">
        <v>517.20000000000005</v>
      </c>
      <c r="AY177" s="28">
        <v>440.1</v>
      </c>
      <c r="AZ177" s="28">
        <v>705</v>
      </c>
      <c r="BA177" s="28">
        <v>166</v>
      </c>
      <c r="BB177" s="30">
        <v>19</v>
      </c>
      <c r="BC177" s="28">
        <v>5.56</v>
      </c>
      <c r="BD177" s="28">
        <v>4.3499999999999996</v>
      </c>
      <c r="BE177" s="28">
        <v>9.91</v>
      </c>
      <c r="BF177" s="28">
        <v>26.29</v>
      </c>
      <c r="BG177" s="30">
        <v>88</v>
      </c>
      <c r="BH177" s="30">
        <v>36</v>
      </c>
      <c r="BI177" s="30">
        <v>62</v>
      </c>
      <c r="BJ177" s="30">
        <v>51</v>
      </c>
      <c r="BK177" s="30">
        <v>30</v>
      </c>
      <c r="BL177" s="30">
        <v>16</v>
      </c>
      <c r="BM177" s="30">
        <v>40</v>
      </c>
      <c r="BN177" s="30">
        <v>27</v>
      </c>
      <c r="BO177" s="28"/>
      <c r="BP177" s="28"/>
      <c r="BQ177" s="28"/>
      <c r="BR177" s="28"/>
      <c r="BS177" s="28"/>
      <c r="BT177" s="28"/>
      <c r="BU177" s="30">
        <v>0.27</v>
      </c>
      <c r="BV177" s="30">
        <v>0</v>
      </c>
      <c r="BW177" s="30">
        <v>0.21</v>
      </c>
      <c r="BX177" s="30">
        <v>0.48</v>
      </c>
      <c r="BY177" s="30">
        <v>1.29</v>
      </c>
      <c r="BZ177" s="30">
        <v>1.18</v>
      </c>
      <c r="CA177" s="30">
        <v>101</v>
      </c>
      <c r="CB177" s="30">
        <v>52</v>
      </c>
      <c r="CC177" s="30">
        <v>165</v>
      </c>
      <c r="CD177" s="30">
        <v>78</v>
      </c>
      <c r="CE177" s="30">
        <v>29</v>
      </c>
      <c r="CF177" s="30">
        <v>14</v>
      </c>
      <c r="CG177" s="30">
        <v>11</v>
      </c>
      <c r="CH177" s="30">
        <v>6</v>
      </c>
      <c r="CI177" s="30">
        <v>0.93</v>
      </c>
      <c r="CJ177" s="30">
        <v>0.34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7.25" thickBot="1">
      <c r="A178" s="28"/>
      <c r="B178" s="28"/>
      <c r="C178" s="30">
        <v>474120</v>
      </c>
      <c r="D178" s="30">
        <v>0</v>
      </c>
      <c r="E178" s="30">
        <v>0</v>
      </c>
      <c r="F178" s="30">
        <v>-4</v>
      </c>
      <c r="G178" s="30">
        <v>4</v>
      </c>
      <c r="H178" s="30">
        <v>0</v>
      </c>
      <c r="I178" s="30">
        <v>4</v>
      </c>
      <c r="J178" s="28">
        <v>4.4000000000000004</v>
      </c>
      <c r="K178" s="28">
        <v>8.8000000000000007</v>
      </c>
      <c r="L178" s="30">
        <v>10</v>
      </c>
      <c r="M178" s="28" t="s">
        <v>2486</v>
      </c>
      <c r="N178" s="28">
        <v>4.4000000000000004</v>
      </c>
      <c r="O178" s="30">
        <v>125</v>
      </c>
      <c r="P178" s="31" t="b">
        <v>0</v>
      </c>
      <c r="Q178" s="28"/>
      <c r="R178" s="28"/>
      <c r="S178" s="30">
        <v>46</v>
      </c>
      <c r="T178" s="28" t="s">
        <v>2487</v>
      </c>
      <c r="U178" s="28">
        <v>2.8</v>
      </c>
      <c r="V178" s="28" t="s">
        <v>1781</v>
      </c>
      <c r="W178" s="28">
        <v>1.3</v>
      </c>
      <c r="X178" s="31" t="b">
        <v>0</v>
      </c>
      <c r="Y178" s="28"/>
      <c r="Z178" s="28" t="s">
        <v>2061</v>
      </c>
      <c r="AA178" s="30">
        <v>5</v>
      </c>
      <c r="AB178" s="30">
        <v>36</v>
      </c>
      <c r="AC178" s="30">
        <v>39</v>
      </c>
      <c r="AD178" s="30">
        <v>173825</v>
      </c>
      <c r="AE178" s="30">
        <v>20479</v>
      </c>
      <c r="AF178" s="30">
        <v>85468</v>
      </c>
      <c r="AG178" s="30">
        <v>3176</v>
      </c>
      <c r="AH178" s="28">
        <v>1</v>
      </c>
      <c r="AI178" s="28">
        <v>8.5</v>
      </c>
      <c r="AJ178" s="28" t="s">
        <v>1781</v>
      </c>
      <c r="AK178" s="30">
        <v>474</v>
      </c>
      <c r="AL178" s="30">
        <v>2</v>
      </c>
      <c r="AM178" s="30">
        <v>3</v>
      </c>
      <c r="AN178" s="30">
        <v>3</v>
      </c>
      <c r="AO178" s="30">
        <v>5</v>
      </c>
      <c r="AP178" s="30">
        <v>0</v>
      </c>
      <c r="AQ178" s="30">
        <v>0</v>
      </c>
      <c r="AR178" s="30">
        <v>0</v>
      </c>
      <c r="AS178" s="30">
        <v>1</v>
      </c>
      <c r="AT178" s="30">
        <v>0</v>
      </c>
      <c r="AU178" s="30">
        <v>0</v>
      </c>
      <c r="AV178" s="30">
        <v>5</v>
      </c>
      <c r="AW178" s="30">
        <v>116</v>
      </c>
      <c r="AX178" s="28">
        <v>166.2</v>
      </c>
      <c r="AY178" s="28">
        <v>122</v>
      </c>
      <c r="AZ178" s="28">
        <v>277</v>
      </c>
      <c r="BA178" s="28">
        <v>56.3</v>
      </c>
      <c r="BB178" s="30">
        <v>3</v>
      </c>
      <c r="BC178" s="28">
        <v>2.61</v>
      </c>
      <c r="BD178" s="28">
        <v>0.7</v>
      </c>
      <c r="BE178" s="28">
        <v>3.31</v>
      </c>
      <c r="BF178" s="28">
        <v>7.46</v>
      </c>
      <c r="BG178" s="30">
        <v>307</v>
      </c>
      <c r="BH178" s="30">
        <v>34</v>
      </c>
      <c r="BI178" s="30">
        <v>235</v>
      </c>
      <c r="BJ178" s="30">
        <v>34</v>
      </c>
      <c r="BK178" s="30">
        <v>118</v>
      </c>
      <c r="BL178" s="30">
        <v>35</v>
      </c>
      <c r="BM178" s="30">
        <v>238</v>
      </c>
      <c r="BN178" s="30">
        <v>36</v>
      </c>
      <c r="BO178" s="28"/>
      <c r="BP178" s="28"/>
      <c r="BQ178" s="28"/>
      <c r="BR178" s="28"/>
      <c r="BS178" s="28"/>
      <c r="BT178" s="28"/>
      <c r="BU178" s="30">
        <v>0.5</v>
      </c>
      <c r="BV178" s="30">
        <v>0</v>
      </c>
      <c r="BW178" s="30">
        <v>0.13</v>
      </c>
      <c r="BX178" s="30">
        <v>0.63</v>
      </c>
      <c r="BY178" s="30">
        <v>1.42</v>
      </c>
      <c r="BZ178" s="30">
        <v>0.95</v>
      </c>
      <c r="CA178" s="30">
        <v>339</v>
      </c>
      <c r="CB178" s="30">
        <v>64</v>
      </c>
      <c r="CC178" s="30">
        <v>43</v>
      </c>
      <c r="CD178" s="30">
        <v>10</v>
      </c>
      <c r="CE178" s="30">
        <v>179</v>
      </c>
      <c r="CF178" s="30">
        <v>23</v>
      </c>
      <c r="CG178" s="30">
        <v>168</v>
      </c>
      <c r="CH178" s="30">
        <v>30</v>
      </c>
      <c r="CI178" s="30">
        <v>0.56999999999999995</v>
      </c>
      <c r="CJ178" s="30">
        <v>0.56999999999999995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7.25" thickBot="1">
      <c r="A179" s="30">
        <v>0</v>
      </c>
      <c r="B179" s="30">
        <v>0</v>
      </c>
      <c r="C179" s="30">
        <v>484658</v>
      </c>
      <c r="D179" s="30">
        <v>0</v>
      </c>
      <c r="E179" s="30">
        <v>0</v>
      </c>
      <c r="F179" s="30">
        <v>0</v>
      </c>
      <c r="G179" s="30">
        <v>0</v>
      </c>
      <c r="H179" s="30">
        <v>0</v>
      </c>
      <c r="I179" s="30">
        <v>3</v>
      </c>
      <c r="J179" s="28">
        <v>0</v>
      </c>
      <c r="K179" s="28">
        <v>0</v>
      </c>
      <c r="L179" s="30">
        <v>0</v>
      </c>
      <c r="M179" s="28" t="s">
        <v>2488</v>
      </c>
      <c r="N179" s="28">
        <v>0</v>
      </c>
      <c r="O179" s="30">
        <v>126</v>
      </c>
      <c r="P179" s="31" t="b">
        <v>0</v>
      </c>
      <c r="Q179" s="28" t="s">
        <v>2489</v>
      </c>
      <c r="R179" s="28" t="s">
        <v>2490</v>
      </c>
      <c r="S179" s="30">
        <v>45</v>
      </c>
      <c r="T179" s="28" t="s">
        <v>2491</v>
      </c>
      <c r="U179" s="28">
        <v>0</v>
      </c>
      <c r="V179" s="28" t="s">
        <v>1787</v>
      </c>
      <c r="W179" s="28">
        <v>0</v>
      </c>
      <c r="X179" s="31" t="b">
        <v>0</v>
      </c>
      <c r="Y179" s="28"/>
      <c r="Z179" s="28" t="s">
        <v>2077</v>
      </c>
      <c r="AA179" s="30">
        <v>5</v>
      </c>
      <c r="AB179" s="30">
        <v>36</v>
      </c>
      <c r="AC179" s="30">
        <v>0</v>
      </c>
      <c r="AD179" s="30">
        <v>1670</v>
      </c>
      <c r="AE179" s="30">
        <v>0</v>
      </c>
      <c r="AF179" s="30">
        <v>7629</v>
      </c>
      <c r="AG179" s="30">
        <v>0</v>
      </c>
      <c r="AH179" s="28">
        <v>0</v>
      </c>
      <c r="AI179" s="28">
        <v>0</v>
      </c>
      <c r="AJ179" s="28" t="s">
        <v>1787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28">
        <v>0</v>
      </c>
      <c r="AY179" s="28">
        <v>0</v>
      </c>
      <c r="AZ179" s="28">
        <v>0</v>
      </c>
      <c r="BA179" s="28">
        <v>0</v>
      </c>
      <c r="BB179" s="30">
        <v>0</v>
      </c>
      <c r="BC179" s="28">
        <v>0</v>
      </c>
      <c r="BD179" s="28">
        <v>0</v>
      </c>
      <c r="BE179" s="28">
        <v>0</v>
      </c>
      <c r="BF179" s="28">
        <v>0</v>
      </c>
      <c r="BG179" s="30">
        <v>697</v>
      </c>
      <c r="BH179" s="30">
        <v>283</v>
      </c>
      <c r="BI179" s="30">
        <v>695</v>
      </c>
      <c r="BJ179" s="30">
        <v>286</v>
      </c>
      <c r="BK179" s="30">
        <v>681</v>
      </c>
      <c r="BL179" s="30">
        <v>279</v>
      </c>
      <c r="BM179" s="30">
        <v>700</v>
      </c>
      <c r="BN179" s="30">
        <v>285</v>
      </c>
      <c r="BO179" s="28"/>
      <c r="BP179" s="28"/>
      <c r="BQ179" s="28"/>
      <c r="BR179" s="28"/>
      <c r="BS179" s="28"/>
      <c r="BT179" s="28"/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418</v>
      </c>
      <c r="CB179" s="30">
        <v>233</v>
      </c>
      <c r="CC179" s="30">
        <v>639</v>
      </c>
      <c r="CD179" s="30">
        <v>249</v>
      </c>
      <c r="CE179" s="30">
        <v>705</v>
      </c>
      <c r="CF179" s="30">
        <v>289</v>
      </c>
      <c r="CG179" s="30">
        <v>614</v>
      </c>
      <c r="CH179" s="30">
        <v>248</v>
      </c>
      <c r="CI179" s="30">
        <v>0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7.25" thickBot="1">
      <c r="A180" s="30">
        <v>100</v>
      </c>
      <c r="B180" s="30">
        <v>100</v>
      </c>
      <c r="C180" s="30">
        <v>243568</v>
      </c>
      <c r="D180" s="30">
        <v>0</v>
      </c>
      <c r="E180" s="30">
        <v>0</v>
      </c>
      <c r="F180" s="30">
        <v>-3</v>
      </c>
      <c r="G180" s="30">
        <v>3</v>
      </c>
      <c r="H180" s="30">
        <v>0</v>
      </c>
      <c r="I180" s="30">
        <v>3</v>
      </c>
      <c r="J180" s="28">
        <v>1.2</v>
      </c>
      <c r="K180" s="28">
        <v>2.4</v>
      </c>
      <c r="L180" s="30">
        <v>6</v>
      </c>
      <c r="M180" s="28" t="s">
        <v>2492</v>
      </c>
      <c r="N180" s="28">
        <v>1.2</v>
      </c>
      <c r="O180" s="30">
        <v>149</v>
      </c>
      <c r="P180" s="31" t="b">
        <v>0</v>
      </c>
      <c r="Q180" s="28"/>
      <c r="R180" s="28" t="s">
        <v>4118</v>
      </c>
      <c r="S180" s="30">
        <v>42</v>
      </c>
      <c r="T180" s="28" t="s">
        <v>2493</v>
      </c>
      <c r="U180" s="28">
        <v>1.4</v>
      </c>
      <c r="V180" s="28" t="s">
        <v>1779</v>
      </c>
      <c r="W180" s="28">
        <v>0.3</v>
      </c>
      <c r="X180" s="31" t="b">
        <v>0</v>
      </c>
      <c r="Y180" s="28"/>
      <c r="Z180" s="28" t="s">
        <v>2061</v>
      </c>
      <c r="AA180" s="30">
        <v>5</v>
      </c>
      <c r="AB180" s="30">
        <v>36</v>
      </c>
      <c r="AC180" s="30">
        <v>13</v>
      </c>
      <c r="AD180" s="30">
        <v>71412</v>
      </c>
      <c r="AE180" s="30">
        <v>812</v>
      </c>
      <c r="AF180" s="30">
        <v>103824</v>
      </c>
      <c r="AG180" s="30">
        <v>196</v>
      </c>
      <c r="AH180" s="28">
        <v>0.3</v>
      </c>
      <c r="AI180" s="28">
        <v>3.1</v>
      </c>
      <c r="AJ180" s="28" t="s">
        <v>1779</v>
      </c>
      <c r="AK180" s="30">
        <v>324</v>
      </c>
      <c r="AL180" s="30">
        <v>0</v>
      </c>
      <c r="AM180" s="30">
        <v>0</v>
      </c>
      <c r="AN180" s="30">
        <v>2</v>
      </c>
      <c r="AO180" s="30">
        <v>4</v>
      </c>
      <c r="AP180" s="30">
        <v>0</v>
      </c>
      <c r="AQ180" s="30">
        <v>0</v>
      </c>
      <c r="AR180" s="30">
        <v>0</v>
      </c>
      <c r="AS180" s="30">
        <v>1</v>
      </c>
      <c r="AT180" s="30">
        <v>0</v>
      </c>
      <c r="AU180" s="30">
        <v>0</v>
      </c>
      <c r="AV180" s="30">
        <v>0</v>
      </c>
      <c r="AW180" s="30">
        <v>53</v>
      </c>
      <c r="AX180" s="28">
        <v>26.6</v>
      </c>
      <c r="AY180" s="28">
        <v>31.3</v>
      </c>
      <c r="AZ180" s="28">
        <v>12</v>
      </c>
      <c r="BA180" s="28">
        <v>7</v>
      </c>
      <c r="BB180" s="30">
        <v>4</v>
      </c>
      <c r="BC180" s="28">
        <v>0.27</v>
      </c>
      <c r="BD180" s="28">
        <v>0.55000000000000004</v>
      </c>
      <c r="BE180" s="28">
        <v>0.82</v>
      </c>
      <c r="BF180" s="28">
        <v>5.34</v>
      </c>
      <c r="BG180" s="30">
        <v>458</v>
      </c>
      <c r="BH180" s="30">
        <v>203</v>
      </c>
      <c r="BI180" s="30">
        <v>389</v>
      </c>
      <c r="BJ180" s="30">
        <v>198</v>
      </c>
      <c r="BK180" s="30">
        <v>430</v>
      </c>
      <c r="BL180" s="30">
        <v>210</v>
      </c>
      <c r="BM180" s="30">
        <v>452</v>
      </c>
      <c r="BN180" s="30">
        <v>206</v>
      </c>
      <c r="BO180" s="28"/>
      <c r="BP180" s="28"/>
      <c r="BQ180" s="28"/>
      <c r="BR180" s="28"/>
      <c r="BS180" s="28"/>
      <c r="BT180" s="28"/>
      <c r="BU180" s="30">
        <v>0.08</v>
      </c>
      <c r="BV180" s="30">
        <v>0</v>
      </c>
      <c r="BW180" s="30">
        <v>0.15</v>
      </c>
      <c r="BX180" s="30">
        <v>0.23</v>
      </c>
      <c r="BY180" s="30">
        <v>1.48</v>
      </c>
      <c r="BZ180" s="30">
        <v>1.1100000000000001</v>
      </c>
      <c r="CA180" s="30">
        <v>607</v>
      </c>
      <c r="CB180" s="30">
        <v>314</v>
      </c>
      <c r="CC180" s="30">
        <v>240</v>
      </c>
      <c r="CD180" s="30">
        <v>121</v>
      </c>
      <c r="CE180" s="30">
        <v>416</v>
      </c>
      <c r="CF180" s="30">
        <v>180</v>
      </c>
      <c r="CG180" s="30">
        <v>299</v>
      </c>
      <c r="CH180" s="30">
        <v>98</v>
      </c>
      <c r="CI180" s="30">
        <v>1.1100000000000001</v>
      </c>
      <c r="CJ180" s="30">
        <v>0.56000000000000005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7.25" thickBot="1">
      <c r="A181" s="30">
        <v>0</v>
      </c>
      <c r="B181" s="30">
        <v>0</v>
      </c>
      <c r="C181" s="30">
        <v>240514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1</v>
      </c>
      <c r="J181" s="28">
        <v>0</v>
      </c>
      <c r="K181" s="28">
        <v>0</v>
      </c>
      <c r="L181" s="30">
        <v>0</v>
      </c>
      <c r="M181" s="28" t="s">
        <v>2494</v>
      </c>
      <c r="N181" s="28">
        <v>0</v>
      </c>
      <c r="O181" s="30">
        <v>542</v>
      </c>
      <c r="P181" s="31" t="b">
        <v>0</v>
      </c>
      <c r="Q181" s="28" t="s">
        <v>2489</v>
      </c>
      <c r="R181" s="28" t="s">
        <v>2495</v>
      </c>
      <c r="S181" s="30">
        <v>40</v>
      </c>
      <c r="T181" s="28" t="s">
        <v>2496</v>
      </c>
      <c r="U181" s="28">
        <v>0</v>
      </c>
      <c r="V181" s="28" t="s">
        <v>1784</v>
      </c>
      <c r="W181" s="28">
        <v>0</v>
      </c>
      <c r="X181" s="31" t="b">
        <v>0</v>
      </c>
      <c r="Y181" s="28"/>
      <c r="Z181" s="28" t="s">
        <v>2077</v>
      </c>
      <c r="AA181" s="30">
        <v>5</v>
      </c>
      <c r="AB181" s="30">
        <v>36</v>
      </c>
      <c r="AC181" s="30">
        <v>0</v>
      </c>
      <c r="AD181" s="30">
        <v>1447</v>
      </c>
      <c r="AE181" s="30">
        <v>0</v>
      </c>
      <c r="AF181" s="30">
        <v>7184</v>
      </c>
      <c r="AG181" s="30">
        <v>7</v>
      </c>
      <c r="AH181" s="28">
        <v>0</v>
      </c>
      <c r="AI181" s="28">
        <v>0</v>
      </c>
      <c r="AJ181" s="28" t="s">
        <v>1784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28">
        <v>0</v>
      </c>
      <c r="AY181" s="28">
        <v>0</v>
      </c>
      <c r="AZ181" s="28">
        <v>0</v>
      </c>
      <c r="BA181" s="28">
        <v>0</v>
      </c>
      <c r="BB181" s="30">
        <v>0</v>
      </c>
      <c r="BC181" s="28">
        <v>0</v>
      </c>
      <c r="BD181" s="28">
        <v>0</v>
      </c>
      <c r="BE181" s="28">
        <v>0</v>
      </c>
      <c r="BF181" s="28">
        <v>0</v>
      </c>
      <c r="BG181" s="30">
        <v>586</v>
      </c>
      <c r="BH181" s="30">
        <v>68</v>
      </c>
      <c r="BI181" s="30">
        <v>569</v>
      </c>
      <c r="BJ181" s="30">
        <v>51</v>
      </c>
      <c r="BK181" s="30">
        <v>537</v>
      </c>
      <c r="BL181" s="30">
        <v>42</v>
      </c>
      <c r="BM181" s="30">
        <v>588</v>
      </c>
      <c r="BN181" s="30">
        <v>68</v>
      </c>
      <c r="BO181" s="28"/>
      <c r="BP181" s="28"/>
      <c r="BQ181" s="28"/>
      <c r="BR181" s="28"/>
      <c r="BS181" s="28"/>
      <c r="BT181" s="28"/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662</v>
      </c>
      <c r="CB181" s="30">
        <v>48</v>
      </c>
      <c r="CC181" s="30">
        <v>459</v>
      </c>
      <c r="CD181" s="30">
        <v>60</v>
      </c>
      <c r="CE181" s="30">
        <v>597</v>
      </c>
      <c r="CF181" s="30">
        <v>68</v>
      </c>
      <c r="CG181" s="30">
        <v>545</v>
      </c>
      <c r="CH181" s="30">
        <v>60</v>
      </c>
      <c r="CI181" s="30">
        <v>0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17.25" thickBot="1">
      <c r="A182" s="30">
        <v>0</v>
      </c>
      <c r="B182" s="30">
        <v>0</v>
      </c>
      <c r="C182" s="30">
        <v>178173</v>
      </c>
      <c r="D182" s="30">
        <v>0</v>
      </c>
      <c r="E182" s="30">
        <v>0</v>
      </c>
      <c r="F182" s="30">
        <v>0</v>
      </c>
      <c r="G182" s="30">
        <v>0</v>
      </c>
      <c r="H182" s="30">
        <v>0</v>
      </c>
      <c r="I182" s="30">
        <v>2</v>
      </c>
      <c r="J182" s="28">
        <v>0</v>
      </c>
      <c r="K182" s="28">
        <v>0</v>
      </c>
      <c r="L182" s="30">
        <v>0</v>
      </c>
      <c r="M182" s="28" t="s">
        <v>2118</v>
      </c>
      <c r="N182" s="28">
        <v>0</v>
      </c>
      <c r="O182" s="30">
        <v>543</v>
      </c>
      <c r="P182" s="31" t="b">
        <v>0</v>
      </c>
      <c r="Q182" s="28" t="s">
        <v>2392</v>
      </c>
      <c r="R182" s="28" t="s">
        <v>2497</v>
      </c>
      <c r="S182" s="30">
        <v>40</v>
      </c>
      <c r="T182" s="28" t="s">
        <v>2498</v>
      </c>
      <c r="U182" s="28">
        <v>0</v>
      </c>
      <c r="V182" s="28" t="s">
        <v>1785</v>
      </c>
      <c r="W182" s="28">
        <v>0.1</v>
      </c>
      <c r="X182" s="31" t="b">
        <v>0</v>
      </c>
      <c r="Y182" s="28"/>
      <c r="Z182" s="28" t="s">
        <v>2077</v>
      </c>
      <c r="AA182" s="30">
        <v>5</v>
      </c>
      <c r="AB182" s="30">
        <v>36</v>
      </c>
      <c r="AC182" s="30">
        <v>0</v>
      </c>
      <c r="AD182" s="30">
        <v>10007</v>
      </c>
      <c r="AE182" s="30">
        <v>0</v>
      </c>
      <c r="AF182" s="30">
        <v>25974</v>
      </c>
      <c r="AG182" s="30">
        <v>18</v>
      </c>
      <c r="AH182" s="28">
        <v>0</v>
      </c>
      <c r="AI182" s="28">
        <v>0</v>
      </c>
      <c r="AJ182" s="28" t="s">
        <v>1785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28">
        <v>0</v>
      </c>
      <c r="AY182" s="28">
        <v>0</v>
      </c>
      <c r="AZ182" s="28">
        <v>0</v>
      </c>
      <c r="BA182" s="28">
        <v>0</v>
      </c>
      <c r="BB182" s="30">
        <v>0</v>
      </c>
      <c r="BC182" s="28">
        <v>0</v>
      </c>
      <c r="BD182" s="28">
        <v>0</v>
      </c>
      <c r="BE182" s="28">
        <v>0</v>
      </c>
      <c r="BF182" s="28">
        <v>0</v>
      </c>
      <c r="BG182" s="30">
        <v>574</v>
      </c>
      <c r="BH182" s="30">
        <v>205</v>
      </c>
      <c r="BI182" s="30">
        <v>557</v>
      </c>
      <c r="BJ182" s="30">
        <v>201</v>
      </c>
      <c r="BK182" s="30">
        <v>524</v>
      </c>
      <c r="BL182" s="30">
        <v>193</v>
      </c>
      <c r="BM182" s="30">
        <v>576</v>
      </c>
      <c r="BN182" s="30">
        <v>203</v>
      </c>
      <c r="BO182" s="28"/>
      <c r="BP182" s="28"/>
      <c r="BQ182" s="28"/>
      <c r="BR182" s="28"/>
      <c r="BS182" s="28"/>
      <c r="BT182" s="28"/>
      <c r="BU182" s="30">
        <v>0</v>
      </c>
      <c r="BV182" s="30">
        <v>0</v>
      </c>
      <c r="BW182" s="30">
        <v>0</v>
      </c>
      <c r="BX182" s="30">
        <v>0</v>
      </c>
      <c r="BY182" s="30">
        <v>0</v>
      </c>
      <c r="BZ182" s="30">
        <v>0</v>
      </c>
      <c r="CA182" s="30">
        <v>649</v>
      </c>
      <c r="CB182" s="30">
        <v>189</v>
      </c>
      <c r="CC182" s="30">
        <v>446</v>
      </c>
      <c r="CD182" s="30">
        <v>160</v>
      </c>
      <c r="CE182" s="30">
        <v>584</v>
      </c>
      <c r="CF182" s="30">
        <v>205</v>
      </c>
      <c r="CG182" s="30">
        <v>442</v>
      </c>
      <c r="CH182" s="30">
        <v>165</v>
      </c>
      <c r="CI182" s="30">
        <v>0</v>
      </c>
      <c r="CJ182" s="30">
        <v>0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7.25" thickBot="1">
      <c r="A183" s="30">
        <v>100</v>
      </c>
      <c r="B183" s="30">
        <v>100</v>
      </c>
      <c r="C183" s="30">
        <v>469142</v>
      </c>
      <c r="D183" s="30">
        <v>0</v>
      </c>
      <c r="E183" s="30">
        <v>0</v>
      </c>
      <c r="F183" s="30">
        <v>0</v>
      </c>
      <c r="G183" s="30">
        <v>0</v>
      </c>
      <c r="H183" s="30">
        <v>0</v>
      </c>
      <c r="I183" s="30">
        <v>2</v>
      </c>
      <c r="J183" s="28">
        <v>0.2</v>
      </c>
      <c r="K183" s="28">
        <v>0.4</v>
      </c>
      <c r="L183" s="30">
        <v>0</v>
      </c>
      <c r="M183" s="28" t="s">
        <v>2499</v>
      </c>
      <c r="N183" s="28">
        <v>0.2</v>
      </c>
      <c r="O183" s="30">
        <v>544</v>
      </c>
      <c r="P183" s="31" t="b">
        <v>0</v>
      </c>
      <c r="Q183" s="28"/>
      <c r="R183" s="28" t="s">
        <v>2500</v>
      </c>
      <c r="S183" s="30">
        <v>40</v>
      </c>
      <c r="T183" s="28" t="s">
        <v>2501</v>
      </c>
      <c r="U183" s="28">
        <v>1</v>
      </c>
      <c r="V183" s="28" t="s">
        <v>2502</v>
      </c>
      <c r="W183" s="28">
        <v>0.3</v>
      </c>
      <c r="X183" s="31" t="b">
        <v>0</v>
      </c>
      <c r="Y183" s="28"/>
      <c r="Z183" s="28" t="s">
        <v>2061</v>
      </c>
      <c r="AA183" s="30">
        <v>5</v>
      </c>
      <c r="AB183" s="30">
        <v>36</v>
      </c>
      <c r="AC183" s="30">
        <v>4</v>
      </c>
      <c r="AD183" s="30">
        <v>32025</v>
      </c>
      <c r="AE183" s="30">
        <v>214</v>
      </c>
      <c r="AF183" s="30">
        <v>37873</v>
      </c>
      <c r="AG183" s="30">
        <v>224</v>
      </c>
      <c r="AH183" s="28">
        <v>0</v>
      </c>
      <c r="AI183" s="28">
        <v>1</v>
      </c>
      <c r="AJ183" s="28" t="s">
        <v>1777</v>
      </c>
      <c r="AK183" s="30">
        <v>85</v>
      </c>
      <c r="AL183" s="30">
        <v>0</v>
      </c>
      <c r="AM183" s="30">
        <v>0</v>
      </c>
      <c r="AN183" s="30">
        <v>0</v>
      </c>
      <c r="AO183" s="30">
        <v>2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20</v>
      </c>
      <c r="AX183" s="28">
        <v>15.8</v>
      </c>
      <c r="AY183" s="28">
        <v>3.7</v>
      </c>
      <c r="AZ183" s="28">
        <v>10</v>
      </c>
      <c r="BA183" s="28">
        <v>3</v>
      </c>
      <c r="BB183" s="30">
        <v>1</v>
      </c>
      <c r="BC183" s="28">
        <v>0.55000000000000004</v>
      </c>
      <c r="BD183" s="28">
        <v>0.02</v>
      </c>
      <c r="BE183" s="28">
        <v>0.56999999999999995</v>
      </c>
      <c r="BF183" s="28">
        <v>1.26</v>
      </c>
      <c r="BG183" s="30">
        <v>471</v>
      </c>
      <c r="BH183" s="30">
        <v>167</v>
      </c>
      <c r="BI183" s="30">
        <v>458</v>
      </c>
      <c r="BJ183" s="30">
        <v>165</v>
      </c>
      <c r="BK183" s="30">
        <v>434</v>
      </c>
      <c r="BL183" s="30">
        <v>158</v>
      </c>
      <c r="BM183" s="30">
        <v>478</v>
      </c>
      <c r="BN183" s="30">
        <v>167</v>
      </c>
      <c r="BO183" s="28"/>
      <c r="BP183" s="28"/>
      <c r="BQ183" s="28"/>
      <c r="BR183" s="28"/>
      <c r="BS183" s="28"/>
      <c r="BT183" s="28"/>
      <c r="BU183" s="30">
        <v>0.57999999999999996</v>
      </c>
      <c r="BV183" s="30">
        <v>0</v>
      </c>
      <c r="BW183" s="30">
        <v>0.02</v>
      </c>
      <c r="BX183" s="30">
        <v>0.6</v>
      </c>
      <c r="BY183" s="30">
        <v>1.33</v>
      </c>
      <c r="BZ183" s="30">
        <v>2.12</v>
      </c>
      <c r="CA183" s="30">
        <v>682</v>
      </c>
      <c r="CB183" s="30">
        <v>206</v>
      </c>
      <c r="CC183" s="30">
        <v>367</v>
      </c>
      <c r="CD183" s="30">
        <v>123</v>
      </c>
      <c r="CE183" s="30">
        <v>463</v>
      </c>
      <c r="CF183" s="30">
        <v>165</v>
      </c>
      <c r="CG183" s="30">
        <v>325</v>
      </c>
      <c r="CH183" s="30">
        <v>121</v>
      </c>
      <c r="CI183" s="30">
        <v>1.06</v>
      </c>
      <c r="CJ183" s="30">
        <v>0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7.25" thickBot="1">
      <c r="A184" s="30">
        <v>100</v>
      </c>
      <c r="B184" s="30">
        <v>100</v>
      </c>
      <c r="C184" s="30">
        <v>460028</v>
      </c>
      <c r="D184" s="30">
        <v>0</v>
      </c>
      <c r="E184" s="30">
        <v>0</v>
      </c>
      <c r="F184" s="30">
        <v>-1</v>
      </c>
      <c r="G184" s="30">
        <v>1</v>
      </c>
      <c r="H184" s="30">
        <v>0</v>
      </c>
      <c r="I184" s="30">
        <v>2</v>
      </c>
      <c r="J184" s="28">
        <v>0.6</v>
      </c>
      <c r="K184" s="28">
        <v>1.2</v>
      </c>
      <c r="L184" s="30">
        <v>0</v>
      </c>
      <c r="M184" s="28" t="s">
        <v>2503</v>
      </c>
      <c r="N184" s="28">
        <v>0.6</v>
      </c>
      <c r="O184" s="30">
        <v>559</v>
      </c>
      <c r="P184" s="31" t="b">
        <v>0</v>
      </c>
      <c r="Q184" s="28"/>
      <c r="R184" s="28" t="s">
        <v>4308</v>
      </c>
      <c r="S184" s="30">
        <v>44</v>
      </c>
      <c r="T184" s="28" t="s">
        <v>2504</v>
      </c>
      <c r="U184" s="28">
        <v>2.2000000000000002</v>
      </c>
      <c r="V184" s="28" t="s">
        <v>1512</v>
      </c>
      <c r="W184" s="28">
        <v>0.1</v>
      </c>
      <c r="X184" s="31" t="b">
        <v>0</v>
      </c>
      <c r="Y184" s="28"/>
      <c r="Z184" s="28" t="s">
        <v>2061</v>
      </c>
      <c r="AA184" s="30">
        <v>5</v>
      </c>
      <c r="AB184" s="30">
        <v>36</v>
      </c>
      <c r="AC184" s="30">
        <v>26</v>
      </c>
      <c r="AD184" s="30">
        <v>23098</v>
      </c>
      <c r="AE184" s="30">
        <v>363</v>
      </c>
      <c r="AF184" s="30">
        <v>22404</v>
      </c>
      <c r="AG184" s="30">
        <v>322</v>
      </c>
      <c r="AH184" s="28">
        <v>0.1</v>
      </c>
      <c r="AI184" s="28">
        <v>5.9</v>
      </c>
      <c r="AJ184" s="28" t="s">
        <v>1512</v>
      </c>
      <c r="AK184" s="30">
        <v>815</v>
      </c>
      <c r="AL184" s="30">
        <v>0</v>
      </c>
      <c r="AM184" s="30">
        <v>0</v>
      </c>
      <c r="AN184" s="30">
        <v>2</v>
      </c>
      <c r="AO184" s="30">
        <v>15</v>
      </c>
      <c r="AP184" s="30">
        <v>0</v>
      </c>
      <c r="AQ184" s="30">
        <v>0</v>
      </c>
      <c r="AR184" s="30">
        <v>0</v>
      </c>
      <c r="AS184" s="30">
        <v>1</v>
      </c>
      <c r="AT184" s="30">
        <v>0</v>
      </c>
      <c r="AU184" s="30">
        <v>0</v>
      </c>
      <c r="AV184" s="30">
        <v>3</v>
      </c>
      <c r="AW184" s="30">
        <v>153</v>
      </c>
      <c r="AX184" s="28">
        <v>132.19999999999999</v>
      </c>
      <c r="AY184" s="28">
        <v>54.1</v>
      </c>
      <c r="AZ184" s="28">
        <v>23</v>
      </c>
      <c r="BA184" s="28">
        <v>21.1</v>
      </c>
      <c r="BB184" s="30">
        <v>9</v>
      </c>
      <c r="BC184" s="28">
        <v>0.65</v>
      </c>
      <c r="BD184" s="28">
        <v>0.22</v>
      </c>
      <c r="BE184" s="28">
        <v>0.87</v>
      </c>
      <c r="BF184" s="28">
        <v>15.02</v>
      </c>
      <c r="BG184" s="30">
        <v>344</v>
      </c>
      <c r="BH184" s="30">
        <v>141</v>
      </c>
      <c r="BI184" s="30">
        <v>350</v>
      </c>
      <c r="BJ184" s="30">
        <v>117</v>
      </c>
      <c r="BK184" s="30">
        <v>407</v>
      </c>
      <c r="BL184" s="30">
        <v>148</v>
      </c>
      <c r="BM184" s="30">
        <v>390</v>
      </c>
      <c r="BN184" s="30">
        <v>141</v>
      </c>
      <c r="BO184" s="28"/>
      <c r="BP184" s="28"/>
      <c r="BQ184" s="28"/>
      <c r="BR184" s="28"/>
      <c r="BS184" s="28"/>
      <c r="BT184" s="28"/>
      <c r="BU184" s="30">
        <v>7.0000000000000007E-2</v>
      </c>
      <c r="BV184" s="30">
        <v>0</v>
      </c>
      <c r="BW184" s="30">
        <v>0.02</v>
      </c>
      <c r="BX184" s="30">
        <v>0.09</v>
      </c>
      <c r="BY184" s="30">
        <v>1.66</v>
      </c>
      <c r="BZ184" s="30">
        <v>1.66</v>
      </c>
      <c r="CA184" s="30">
        <v>517</v>
      </c>
      <c r="CB184" s="30">
        <v>121</v>
      </c>
      <c r="CC184" s="30">
        <v>315</v>
      </c>
      <c r="CD184" s="30">
        <v>99</v>
      </c>
      <c r="CE184" s="30">
        <v>270</v>
      </c>
      <c r="CF184" s="30">
        <v>101</v>
      </c>
      <c r="CG184" s="30">
        <v>441</v>
      </c>
      <c r="CH184" s="30">
        <v>164</v>
      </c>
      <c r="CI184" s="30">
        <v>0.99</v>
      </c>
      <c r="CJ184" s="30">
        <v>0.22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7.25" thickBot="1">
      <c r="A185" s="30">
        <v>100</v>
      </c>
      <c r="B185" s="30">
        <v>100</v>
      </c>
      <c r="C185" s="30">
        <v>204214</v>
      </c>
      <c r="D185" s="30">
        <v>1</v>
      </c>
      <c r="E185" s="30">
        <v>-1</v>
      </c>
      <c r="F185" s="30">
        <v>4</v>
      </c>
      <c r="G185" s="30">
        <v>-4</v>
      </c>
      <c r="H185" s="30">
        <v>2</v>
      </c>
      <c r="I185" s="30">
        <v>2</v>
      </c>
      <c r="J185" s="28">
        <v>4</v>
      </c>
      <c r="K185" s="28">
        <v>8</v>
      </c>
      <c r="L185" s="30">
        <v>16</v>
      </c>
      <c r="M185" s="28" t="s">
        <v>2505</v>
      </c>
      <c r="N185" s="28">
        <v>4</v>
      </c>
      <c r="O185" s="30">
        <v>586</v>
      </c>
      <c r="P185" s="31" t="b">
        <v>0</v>
      </c>
      <c r="Q185" s="28"/>
      <c r="R185" s="28" t="s">
        <v>4138</v>
      </c>
      <c r="S185" s="30">
        <v>49</v>
      </c>
      <c r="T185" s="28" t="s">
        <v>2506</v>
      </c>
      <c r="U185" s="28">
        <v>3.7</v>
      </c>
      <c r="V185" s="28" t="s">
        <v>1477</v>
      </c>
      <c r="W185" s="28">
        <v>14.6</v>
      </c>
      <c r="X185" s="31" t="b">
        <v>0</v>
      </c>
      <c r="Y185" s="28"/>
      <c r="Z185" s="28" t="s">
        <v>2061</v>
      </c>
      <c r="AA185" s="30">
        <v>5</v>
      </c>
      <c r="AB185" s="30">
        <v>36</v>
      </c>
      <c r="AC185" s="30">
        <v>106</v>
      </c>
      <c r="AD185" s="30">
        <v>2580599</v>
      </c>
      <c r="AE185" s="30">
        <v>113703</v>
      </c>
      <c r="AF185" s="30">
        <v>963280</v>
      </c>
      <c r="AG185" s="30">
        <v>7780</v>
      </c>
      <c r="AH185" s="28">
        <v>0.8</v>
      </c>
      <c r="AI185" s="28">
        <v>21.6</v>
      </c>
      <c r="AJ185" s="28" t="s">
        <v>1477</v>
      </c>
      <c r="AK185" s="30">
        <v>2179</v>
      </c>
      <c r="AL185" s="30">
        <v>0</v>
      </c>
      <c r="AM185" s="30">
        <v>6</v>
      </c>
      <c r="AN185" s="30">
        <v>9</v>
      </c>
      <c r="AO185" s="30">
        <v>32</v>
      </c>
      <c r="AP185" s="30">
        <v>0</v>
      </c>
      <c r="AQ185" s="30">
        <v>0</v>
      </c>
      <c r="AR185" s="30">
        <v>0</v>
      </c>
      <c r="AS185" s="30">
        <v>3</v>
      </c>
      <c r="AT185" s="30">
        <v>0</v>
      </c>
      <c r="AU185" s="30">
        <v>0</v>
      </c>
      <c r="AV185" s="30">
        <v>12</v>
      </c>
      <c r="AW185" s="30">
        <v>493</v>
      </c>
      <c r="AX185" s="28">
        <v>460.8</v>
      </c>
      <c r="AY185" s="28">
        <v>613.9</v>
      </c>
      <c r="AZ185" s="28">
        <v>232</v>
      </c>
      <c r="BA185" s="28">
        <v>130.19999999999999</v>
      </c>
      <c r="BB185" s="30">
        <v>26</v>
      </c>
      <c r="BC185" s="28">
        <v>1.39</v>
      </c>
      <c r="BD185" s="28">
        <v>2.92</v>
      </c>
      <c r="BE185" s="28">
        <v>4.3099999999999996</v>
      </c>
      <c r="BF185" s="28">
        <v>31.42</v>
      </c>
      <c r="BG185" s="30">
        <v>116</v>
      </c>
      <c r="BH185" s="30">
        <v>39</v>
      </c>
      <c r="BI185" s="30">
        <v>32</v>
      </c>
      <c r="BJ185" s="30">
        <v>6</v>
      </c>
      <c r="BK185" s="30">
        <v>147</v>
      </c>
      <c r="BL185" s="30">
        <v>18</v>
      </c>
      <c r="BM185" s="30">
        <v>69</v>
      </c>
      <c r="BN185" s="30">
        <v>6</v>
      </c>
      <c r="BO185" s="28"/>
      <c r="BP185" s="28"/>
      <c r="BQ185" s="28"/>
      <c r="BR185" s="28"/>
      <c r="BS185" s="28"/>
      <c r="BT185" s="28"/>
      <c r="BU185" s="30">
        <v>0.06</v>
      </c>
      <c r="BV185" s="30">
        <v>0</v>
      </c>
      <c r="BW185" s="30">
        <v>0.12</v>
      </c>
      <c r="BX185" s="30">
        <v>0.18</v>
      </c>
      <c r="BY185" s="30">
        <v>1.3</v>
      </c>
      <c r="BZ185" s="30">
        <v>1.32</v>
      </c>
      <c r="CA185" s="30">
        <v>244</v>
      </c>
      <c r="CB185" s="30">
        <v>32</v>
      </c>
      <c r="CC185" s="30">
        <v>55</v>
      </c>
      <c r="CD185" s="30">
        <v>12</v>
      </c>
      <c r="CE185" s="30">
        <v>74</v>
      </c>
      <c r="CF185" s="30">
        <v>16</v>
      </c>
      <c r="CG185" s="30">
        <v>27</v>
      </c>
      <c r="CH185" s="30">
        <v>9</v>
      </c>
      <c r="CI185" s="30">
        <v>1.07</v>
      </c>
      <c r="CJ185" s="30">
        <v>0.37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7.25" thickBot="1">
      <c r="A186" s="30">
        <v>75</v>
      </c>
      <c r="B186" s="30">
        <v>75</v>
      </c>
      <c r="C186" s="30">
        <v>487117</v>
      </c>
      <c r="D186" s="30">
        <v>0</v>
      </c>
      <c r="E186" s="30">
        <v>0</v>
      </c>
      <c r="F186" s="30">
        <v>1</v>
      </c>
      <c r="G186" s="30">
        <v>-1</v>
      </c>
      <c r="H186" s="30">
        <v>1</v>
      </c>
      <c r="I186" s="30">
        <v>4</v>
      </c>
      <c r="J186" s="28">
        <v>0.3</v>
      </c>
      <c r="K186" s="28">
        <v>0.6</v>
      </c>
      <c r="L186" s="30">
        <v>0</v>
      </c>
      <c r="M186" s="28" t="s">
        <v>2507</v>
      </c>
      <c r="N186" s="28">
        <v>0.4</v>
      </c>
      <c r="O186" s="30">
        <v>596</v>
      </c>
      <c r="P186" s="31" t="b">
        <v>0</v>
      </c>
      <c r="Q186" s="28" t="s">
        <v>4411</v>
      </c>
      <c r="R186" s="28" t="s">
        <v>4327</v>
      </c>
      <c r="S186" s="30">
        <v>46</v>
      </c>
      <c r="T186" s="28" t="s">
        <v>2508</v>
      </c>
      <c r="U186" s="28">
        <v>3.5</v>
      </c>
      <c r="V186" s="28" t="s">
        <v>1837</v>
      </c>
      <c r="W186" s="28">
        <v>1.3</v>
      </c>
      <c r="X186" s="31" t="b">
        <v>0</v>
      </c>
      <c r="Y186" s="28"/>
      <c r="Z186" s="28" t="s">
        <v>2176</v>
      </c>
      <c r="AA186" s="30">
        <v>5</v>
      </c>
      <c r="AB186" s="30">
        <v>36</v>
      </c>
      <c r="AC186" s="30">
        <v>45</v>
      </c>
      <c r="AD186" s="30">
        <v>561747</v>
      </c>
      <c r="AE186" s="30">
        <v>903</v>
      </c>
      <c r="AF186" s="30">
        <v>441451</v>
      </c>
      <c r="AG186" s="30">
        <v>7183</v>
      </c>
      <c r="AH186" s="28">
        <v>0.1</v>
      </c>
      <c r="AI186" s="28">
        <v>9.8000000000000007</v>
      </c>
      <c r="AJ186" s="28" t="s">
        <v>1837</v>
      </c>
      <c r="AK186" s="30">
        <v>595</v>
      </c>
      <c r="AL186" s="30">
        <v>4</v>
      </c>
      <c r="AM186" s="30">
        <v>2</v>
      </c>
      <c r="AN186" s="30">
        <v>5</v>
      </c>
      <c r="AO186" s="30">
        <v>5</v>
      </c>
      <c r="AP186" s="30">
        <v>0</v>
      </c>
      <c r="AQ186" s="30">
        <v>0</v>
      </c>
      <c r="AR186" s="30">
        <v>0</v>
      </c>
      <c r="AS186" s="30">
        <v>1</v>
      </c>
      <c r="AT186" s="30">
        <v>0</v>
      </c>
      <c r="AU186" s="30">
        <v>0</v>
      </c>
      <c r="AV186" s="30">
        <v>5</v>
      </c>
      <c r="AW186" s="30">
        <v>152</v>
      </c>
      <c r="AX186" s="28">
        <v>203.2</v>
      </c>
      <c r="AY186" s="28">
        <v>81.2</v>
      </c>
      <c r="AZ186" s="28">
        <v>230</v>
      </c>
      <c r="BA186" s="28">
        <v>51.6</v>
      </c>
      <c r="BB186" s="30">
        <v>7</v>
      </c>
      <c r="BC186" s="28">
        <v>3.52</v>
      </c>
      <c r="BD186" s="28">
        <v>0.44</v>
      </c>
      <c r="BE186" s="28">
        <v>3.96</v>
      </c>
      <c r="BF186" s="28">
        <v>6.82</v>
      </c>
      <c r="BG186" s="30">
        <v>281</v>
      </c>
      <c r="BH186" s="30">
        <v>31</v>
      </c>
      <c r="BI186" s="30">
        <v>301</v>
      </c>
      <c r="BJ186" s="30">
        <v>47</v>
      </c>
      <c r="BK186" s="30">
        <v>150</v>
      </c>
      <c r="BL186" s="30">
        <v>44</v>
      </c>
      <c r="BM186" s="30">
        <v>254</v>
      </c>
      <c r="BN186" s="30">
        <v>40</v>
      </c>
      <c r="BO186" s="28"/>
      <c r="BP186" s="28"/>
      <c r="BQ186" s="28"/>
      <c r="BR186" s="28"/>
      <c r="BS186" s="28"/>
      <c r="BT186" s="28"/>
      <c r="BU186" s="30">
        <v>0.53</v>
      </c>
      <c r="BV186" s="30">
        <v>0</v>
      </c>
      <c r="BW186" s="30">
        <v>7.0000000000000007E-2</v>
      </c>
      <c r="BX186" s="30">
        <v>0.6</v>
      </c>
      <c r="BY186" s="30">
        <v>1.03</v>
      </c>
      <c r="BZ186" s="30">
        <v>0.76</v>
      </c>
      <c r="CA186" s="30">
        <v>341</v>
      </c>
      <c r="CB186" s="30">
        <v>65</v>
      </c>
      <c r="CC186" s="30">
        <v>348</v>
      </c>
      <c r="CD186" s="30">
        <v>45</v>
      </c>
      <c r="CE186" s="30">
        <v>95</v>
      </c>
      <c r="CF186" s="30">
        <v>12</v>
      </c>
      <c r="CG186" s="30">
        <v>163</v>
      </c>
      <c r="CH186" s="30">
        <v>29</v>
      </c>
      <c r="CI186" s="30">
        <v>1.06</v>
      </c>
      <c r="CJ186" s="30">
        <v>0.76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7.25" thickBot="1">
      <c r="A187" s="30">
        <v>0</v>
      </c>
      <c r="B187" s="30">
        <v>0</v>
      </c>
      <c r="C187" s="30">
        <v>448496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2</v>
      </c>
      <c r="J187" s="28">
        <v>0</v>
      </c>
      <c r="K187" s="28">
        <v>0</v>
      </c>
      <c r="L187" s="30">
        <v>0</v>
      </c>
      <c r="M187" s="28" t="s">
        <v>2509</v>
      </c>
      <c r="N187" s="28">
        <v>0</v>
      </c>
      <c r="O187" s="30">
        <v>640</v>
      </c>
      <c r="P187" s="31" t="b">
        <v>0</v>
      </c>
      <c r="Q187" s="28" t="s">
        <v>2510</v>
      </c>
      <c r="R187" s="28" t="s">
        <v>2511</v>
      </c>
      <c r="S187" s="30">
        <v>40</v>
      </c>
      <c r="T187" s="28" t="s">
        <v>2512</v>
      </c>
      <c r="U187" s="28">
        <v>0</v>
      </c>
      <c r="V187" s="28" t="s">
        <v>2513</v>
      </c>
      <c r="W187" s="28">
        <v>0</v>
      </c>
      <c r="X187" s="31" t="b">
        <v>0</v>
      </c>
      <c r="Y187" s="28"/>
      <c r="Z187" s="28" t="s">
        <v>2077</v>
      </c>
      <c r="AA187" s="30">
        <v>5</v>
      </c>
      <c r="AB187" s="30">
        <v>36</v>
      </c>
      <c r="AC187" s="30">
        <v>0</v>
      </c>
      <c r="AD187" s="30">
        <v>3677</v>
      </c>
      <c r="AE187" s="30">
        <v>0</v>
      </c>
      <c r="AF187" s="30">
        <v>3745</v>
      </c>
      <c r="AG187" s="30">
        <v>11</v>
      </c>
      <c r="AH187" s="28">
        <v>0</v>
      </c>
      <c r="AI187" s="28">
        <v>0</v>
      </c>
      <c r="AJ187" s="28" t="s">
        <v>2513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</v>
      </c>
      <c r="BG187" s="30">
        <v>595</v>
      </c>
      <c r="BH187" s="30">
        <v>215</v>
      </c>
      <c r="BI187" s="30">
        <v>578</v>
      </c>
      <c r="BJ187" s="30">
        <v>211</v>
      </c>
      <c r="BK187" s="30">
        <v>548</v>
      </c>
      <c r="BL187" s="30">
        <v>206</v>
      </c>
      <c r="BM187" s="30">
        <v>597</v>
      </c>
      <c r="BN187" s="30">
        <v>213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675</v>
      </c>
      <c r="CB187" s="30">
        <v>203</v>
      </c>
      <c r="CC187" s="30">
        <v>470</v>
      </c>
      <c r="CD187" s="30">
        <v>172</v>
      </c>
      <c r="CE187" s="30">
        <v>606</v>
      </c>
      <c r="CF187" s="30">
        <v>216</v>
      </c>
      <c r="CG187" s="30">
        <v>615</v>
      </c>
      <c r="CH187" s="30">
        <v>224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7.25" thickBot="1">
      <c r="A188" s="28"/>
      <c r="B188" s="28"/>
      <c r="C188" s="30">
        <v>513834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3</v>
      </c>
      <c r="J188" s="28">
        <v>0</v>
      </c>
      <c r="K188" s="28">
        <v>0</v>
      </c>
      <c r="L188" s="30">
        <v>0</v>
      </c>
      <c r="M188" s="28" t="s">
        <v>2514</v>
      </c>
      <c r="N188" s="28">
        <v>0</v>
      </c>
      <c r="O188" s="30">
        <v>651</v>
      </c>
      <c r="P188" s="31" t="b">
        <v>0</v>
      </c>
      <c r="Q188" s="28"/>
      <c r="R188" s="28"/>
      <c r="S188" s="30">
        <v>45</v>
      </c>
      <c r="T188" s="28" t="s">
        <v>2515</v>
      </c>
      <c r="U188" s="28">
        <v>1</v>
      </c>
      <c r="V188" s="28" t="s">
        <v>2516</v>
      </c>
      <c r="W188" s="28">
        <v>0</v>
      </c>
      <c r="X188" s="31" t="b">
        <v>0</v>
      </c>
      <c r="Y188" s="28"/>
      <c r="Z188" s="28" t="s">
        <v>2061</v>
      </c>
      <c r="AA188" s="30">
        <v>5</v>
      </c>
      <c r="AB188" s="30">
        <v>36</v>
      </c>
      <c r="AC188" s="30">
        <v>1</v>
      </c>
      <c r="AD188" s="30">
        <v>1609</v>
      </c>
      <c r="AE188" s="30">
        <v>54</v>
      </c>
      <c r="AF188" s="30">
        <v>1180</v>
      </c>
      <c r="AG188" s="30">
        <v>40</v>
      </c>
      <c r="AH188" s="28">
        <v>0</v>
      </c>
      <c r="AI188" s="28">
        <v>0.2</v>
      </c>
      <c r="AJ188" s="28" t="s">
        <v>2516</v>
      </c>
      <c r="AK188" s="30">
        <v>11</v>
      </c>
      <c r="AL188" s="30">
        <v>0</v>
      </c>
      <c r="AM188" s="30">
        <v>0</v>
      </c>
      <c r="AN188" s="30">
        <v>0</v>
      </c>
      <c r="AO188" s="30">
        <v>1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3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0.82</v>
      </c>
      <c r="BG188" s="30">
        <v>710</v>
      </c>
      <c r="BH188" s="30">
        <v>291</v>
      </c>
      <c r="BI188" s="30">
        <v>706</v>
      </c>
      <c r="BJ188" s="30">
        <v>293</v>
      </c>
      <c r="BK188" s="30">
        <v>694</v>
      </c>
      <c r="BL188" s="30">
        <v>287</v>
      </c>
      <c r="BM188" s="30">
        <v>712</v>
      </c>
      <c r="BN188" s="30">
        <v>292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6.71</v>
      </c>
      <c r="BZ188" s="30">
        <v>8.18</v>
      </c>
      <c r="CA188" s="30">
        <v>436</v>
      </c>
      <c r="CB188" s="30">
        <v>245</v>
      </c>
      <c r="CC188" s="30">
        <v>655</v>
      </c>
      <c r="CD188" s="30">
        <v>259</v>
      </c>
      <c r="CE188" s="30">
        <v>501</v>
      </c>
      <c r="CF188" s="30">
        <v>224</v>
      </c>
      <c r="CG188" s="30">
        <v>686</v>
      </c>
      <c r="CH188" s="30">
        <v>277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7.25" thickBot="1">
      <c r="A189" s="30">
        <v>0</v>
      </c>
      <c r="B189" s="30">
        <v>0</v>
      </c>
      <c r="C189" s="30">
        <v>440123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2</v>
      </c>
      <c r="J189" s="28">
        <v>0</v>
      </c>
      <c r="K189" s="28">
        <v>0</v>
      </c>
      <c r="L189" s="30">
        <v>0</v>
      </c>
      <c r="M189" s="28" t="s">
        <v>1521</v>
      </c>
      <c r="N189" s="28">
        <v>0</v>
      </c>
      <c r="O189" s="30">
        <v>652</v>
      </c>
      <c r="P189" s="31" t="b">
        <v>0</v>
      </c>
      <c r="Q189" s="28" t="s">
        <v>3847</v>
      </c>
      <c r="R189" s="28" t="s">
        <v>3848</v>
      </c>
      <c r="S189" s="30">
        <v>40</v>
      </c>
      <c r="T189" s="28" t="s">
        <v>2517</v>
      </c>
      <c r="U189" s="28">
        <v>0</v>
      </c>
      <c r="V189" s="28" t="s">
        <v>2518</v>
      </c>
      <c r="W189" s="28">
        <v>0</v>
      </c>
      <c r="X189" s="31" t="b">
        <v>0</v>
      </c>
      <c r="Y189" s="28"/>
      <c r="Z189" s="28" t="s">
        <v>2077</v>
      </c>
      <c r="AA189" s="30">
        <v>5</v>
      </c>
      <c r="AB189" s="30">
        <v>36</v>
      </c>
      <c r="AC189" s="30">
        <v>0</v>
      </c>
      <c r="AD189" s="30">
        <v>2100</v>
      </c>
      <c r="AE189" s="30">
        <v>0</v>
      </c>
      <c r="AF189" s="30">
        <v>2049</v>
      </c>
      <c r="AG189" s="30">
        <v>9</v>
      </c>
      <c r="AH189" s="28">
        <v>0</v>
      </c>
      <c r="AI189" s="28">
        <v>0</v>
      </c>
      <c r="AJ189" s="28" t="s">
        <v>2518</v>
      </c>
      <c r="AK189" s="30">
        <v>0</v>
      </c>
      <c r="AL189" s="30">
        <v>0</v>
      </c>
      <c r="AM189" s="30">
        <v>0</v>
      </c>
      <c r="AN189" s="30">
        <v>0</v>
      </c>
      <c r="AO189" s="30">
        <v>0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28">
        <v>0</v>
      </c>
      <c r="AY189" s="28">
        <v>0</v>
      </c>
      <c r="AZ189" s="28">
        <v>0</v>
      </c>
      <c r="BA189" s="28">
        <v>0</v>
      </c>
      <c r="BB189" s="30">
        <v>0</v>
      </c>
      <c r="BC189" s="28">
        <v>0</v>
      </c>
      <c r="BD189" s="28">
        <v>0</v>
      </c>
      <c r="BE189" s="28">
        <v>0</v>
      </c>
      <c r="BF189" s="28">
        <v>0</v>
      </c>
      <c r="BG189" s="30">
        <v>591</v>
      </c>
      <c r="BH189" s="30">
        <v>213</v>
      </c>
      <c r="BI189" s="30">
        <v>574</v>
      </c>
      <c r="BJ189" s="30">
        <v>209</v>
      </c>
      <c r="BK189" s="30">
        <v>543</v>
      </c>
      <c r="BL189" s="30">
        <v>203</v>
      </c>
      <c r="BM189" s="30">
        <v>593</v>
      </c>
      <c r="BN189" s="30">
        <v>211</v>
      </c>
      <c r="BO189" s="28"/>
      <c r="BP189" s="28"/>
      <c r="BQ189" s="28"/>
      <c r="BR189" s="28"/>
      <c r="BS189" s="28"/>
      <c r="BT189" s="28"/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669</v>
      </c>
      <c r="CB189" s="30">
        <v>199</v>
      </c>
      <c r="CC189" s="30">
        <v>466</v>
      </c>
      <c r="CD189" s="30">
        <v>170</v>
      </c>
      <c r="CE189" s="30">
        <v>602</v>
      </c>
      <c r="CF189" s="30">
        <v>214</v>
      </c>
      <c r="CG189" s="30">
        <v>652</v>
      </c>
      <c r="CH189" s="30">
        <v>236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7.25" thickBot="1">
      <c r="A190" s="28"/>
      <c r="B190" s="28"/>
      <c r="C190" s="30">
        <v>532529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0</v>
      </c>
      <c r="K190" s="28">
        <v>0</v>
      </c>
      <c r="L190" s="30">
        <v>0</v>
      </c>
      <c r="M190" s="28" t="s">
        <v>2279</v>
      </c>
      <c r="N190" s="28">
        <v>0</v>
      </c>
      <c r="O190" s="30">
        <v>677</v>
      </c>
      <c r="P190" s="31" t="b">
        <v>0</v>
      </c>
      <c r="Q190" s="28"/>
      <c r="R190" s="28"/>
      <c r="S190" s="30">
        <v>45</v>
      </c>
      <c r="T190" s="28" t="s">
        <v>2519</v>
      </c>
      <c r="U190" s="28">
        <v>0</v>
      </c>
      <c r="V190" s="28" t="s">
        <v>2520</v>
      </c>
      <c r="W190" s="28">
        <v>0</v>
      </c>
      <c r="X190" s="31" t="b">
        <v>0</v>
      </c>
      <c r="Y190" s="28"/>
      <c r="Z190" s="28" t="s">
        <v>2061</v>
      </c>
      <c r="AA190" s="30">
        <v>5</v>
      </c>
      <c r="AB190" s="30">
        <v>36</v>
      </c>
      <c r="AC190" s="30">
        <v>0</v>
      </c>
      <c r="AD190" s="30">
        <v>285</v>
      </c>
      <c r="AE190" s="30">
        <v>15</v>
      </c>
      <c r="AF190" s="30">
        <v>206</v>
      </c>
      <c r="AG190" s="30">
        <v>6</v>
      </c>
      <c r="AH190" s="28">
        <v>0</v>
      </c>
      <c r="AI190" s="28">
        <v>0</v>
      </c>
      <c r="AJ190" s="28" t="s">
        <v>2520</v>
      </c>
      <c r="AK190" s="30">
        <v>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0</v>
      </c>
      <c r="AX190" s="28">
        <v>0</v>
      </c>
      <c r="AY190" s="28">
        <v>0</v>
      </c>
      <c r="AZ190" s="28">
        <v>0</v>
      </c>
      <c r="BA190" s="28">
        <v>0</v>
      </c>
      <c r="BB190" s="30">
        <v>0</v>
      </c>
      <c r="BC190" s="28">
        <v>0</v>
      </c>
      <c r="BD190" s="28">
        <v>0</v>
      </c>
      <c r="BE190" s="28">
        <v>0</v>
      </c>
      <c r="BF190" s="28">
        <v>0</v>
      </c>
      <c r="BG190" s="30">
        <v>721</v>
      </c>
      <c r="BH190" s="30">
        <v>300</v>
      </c>
      <c r="BI190" s="30">
        <v>716</v>
      </c>
      <c r="BJ190" s="30">
        <v>301</v>
      </c>
      <c r="BK190" s="30">
        <v>705</v>
      </c>
      <c r="BL190" s="30">
        <v>296</v>
      </c>
      <c r="BM190" s="30">
        <v>722</v>
      </c>
      <c r="BN190" s="30">
        <v>300</v>
      </c>
      <c r="BO190" s="28"/>
      <c r="BP190" s="28"/>
      <c r="BQ190" s="28"/>
      <c r="BR190" s="28"/>
      <c r="BS190" s="28"/>
      <c r="BT190" s="28"/>
      <c r="BU190" s="30">
        <v>0</v>
      </c>
      <c r="BV190" s="30">
        <v>0</v>
      </c>
      <c r="BW190" s="30">
        <v>0</v>
      </c>
      <c r="BX190" s="30">
        <v>0</v>
      </c>
      <c r="BY190" s="30">
        <v>0</v>
      </c>
      <c r="BZ190" s="30">
        <v>0</v>
      </c>
      <c r="CA190" s="30">
        <v>449</v>
      </c>
      <c r="CB190" s="30">
        <v>256</v>
      </c>
      <c r="CC190" s="30">
        <v>667</v>
      </c>
      <c r="CD190" s="30">
        <v>269</v>
      </c>
      <c r="CE190" s="30">
        <v>725</v>
      </c>
      <c r="CF190" s="30">
        <v>303</v>
      </c>
      <c r="CG190" s="30">
        <v>738</v>
      </c>
      <c r="CH190" s="30">
        <v>308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7.25" thickBot="1">
      <c r="A191" s="30">
        <v>100</v>
      </c>
      <c r="B191" s="30">
        <v>100</v>
      </c>
      <c r="C191" s="30">
        <v>536916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3</v>
      </c>
      <c r="J191" s="28">
        <v>2.6</v>
      </c>
      <c r="K191" s="28">
        <v>5.2</v>
      </c>
      <c r="L191" s="30">
        <v>4</v>
      </c>
      <c r="M191" s="28" t="s">
        <v>2521</v>
      </c>
      <c r="N191" s="28">
        <v>2.6</v>
      </c>
      <c r="O191" s="30">
        <v>679</v>
      </c>
      <c r="P191" s="31" t="b">
        <v>0</v>
      </c>
      <c r="Q191" s="28"/>
      <c r="R191" s="28" t="s">
        <v>3849</v>
      </c>
      <c r="S191" s="30">
        <v>45</v>
      </c>
      <c r="T191" s="28" t="s">
        <v>2522</v>
      </c>
      <c r="U191" s="28">
        <v>2.9</v>
      </c>
      <c r="V191" s="28" t="s">
        <v>2523</v>
      </c>
      <c r="W191" s="28">
        <v>0</v>
      </c>
      <c r="X191" s="31" t="b">
        <v>0</v>
      </c>
      <c r="Y191" s="28"/>
      <c r="Z191" s="28" t="s">
        <v>2061</v>
      </c>
      <c r="AA191" s="30">
        <v>5</v>
      </c>
      <c r="AB191" s="30">
        <v>36</v>
      </c>
      <c r="AC191" s="30">
        <v>20</v>
      </c>
      <c r="AD191" s="30">
        <v>5365</v>
      </c>
      <c r="AE191" s="30">
        <v>542</v>
      </c>
      <c r="AF191" s="30">
        <v>1773</v>
      </c>
      <c r="AG191" s="30">
        <v>465</v>
      </c>
      <c r="AH191" s="28">
        <v>0.6</v>
      </c>
      <c r="AI191" s="28">
        <v>4.4000000000000004</v>
      </c>
      <c r="AJ191" s="28" t="s">
        <v>2523</v>
      </c>
      <c r="AK191" s="30">
        <v>236</v>
      </c>
      <c r="AL191" s="30">
        <v>1</v>
      </c>
      <c r="AM191" s="30">
        <v>1</v>
      </c>
      <c r="AN191" s="30">
        <v>1</v>
      </c>
      <c r="AO191" s="30">
        <v>3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2</v>
      </c>
      <c r="AW191" s="30">
        <v>58</v>
      </c>
      <c r="AX191" s="28">
        <v>64.599999999999994</v>
      </c>
      <c r="AY191" s="28">
        <v>71</v>
      </c>
      <c r="AZ191" s="28">
        <v>49</v>
      </c>
      <c r="BA191" s="28">
        <v>18</v>
      </c>
      <c r="BB191" s="30">
        <v>2</v>
      </c>
      <c r="BC191" s="28">
        <v>0.96</v>
      </c>
      <c r="BD191" s="28">
        <v>0.14000000000000001</v>
      </c>
      <c r="BE191" s="28">
        <v>1.1000000000000001</v>
      </c>
      <c r="BF191" s="28">
        <v>3.88</v>
      </c>
      <c r="BG191" s="30">
        <v>410</v>
      </c>
      <c r="BH191" s="30">
        <v>177</v>
      </c>
      <c r="BI191" s="30">
        <v>319</v>
      </c>
      <c r="BJ191" s="30">
        <v>168</v>
      </c>
      <c r="BK191" s="30">
        <v>352</v>
      </c>
      <c r="BL191" s="30">
        <v>176</v>
      </c>
      <c r="BM191" s="30">
        <v>404</v>
      </c>
      <c r="BN191" s="30">
        <v>178</v>
      </c>
      <c r="BO191" s="28"/>
      <c r="BP191" s="28"/>
      <c r="BQ191" s="28"/>
      <c r="BR191" s="28"/>
      <c r="BS191" s="28"/>
      <c r="BT191" s="28"/>
      <c r="BU191" s="30">
        <v>0.37</v>
      </c>
      <c r="BV191" s="30">
        <v>0</v>
      </c>
      <c r="BW191" s="30">
        <v>0.05</v>
      </c>
      <c r="BX191" s="30">
        <v>0.42</v>
      </c>
      <c r="BY191" s="30">
        <v>1.48</v>
      </c>
      <c r="BZ191" s="30">
        <v>1.1399999999999999</v>
      </c>
      <c r="CA191" s="30">
        <v>452</v>
      </c>
      <c r="CB191" s="30">
        <v>259</v>
      </c>
      <c r="CC191" s="30">
        <v>116</v>
      </c>
      <c r="CD191" s="30">
        <v>54</v>
      </c>
      <c r="CE191" s="30">
        <v>163</v>
      </c>
      <c r="CF191" s="30">
        <v>63</v>
      </c>
      <c r="CG191" s="30">
        <v>560</v>
      </c>
      <c r="CH191" s="30">
        <v>222</v>
      </c>
      <c r="CI191" s="30">
        <v>0.76</v>
      </c>
      <c r="CJ191" s="30">
        <v>0.38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7.25" thickBot="1">
      <c r="A192" s="30">
        <v>100</v>
      </c>
      <c r="B192" s="30">
        <v>100</v>
      </c>
      <c r="C192" s="30">
        <v>509416</v>
      </c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3</v>
      </c>
      <c r="J192" s="28">
        <v>0.2</v>
      </c>
      <c r="K192" s="28">
        <v>0.4</v>
      </c>
      <c r="L192" s="30">
        <v>1</v>
      </c>
      <c r="M192" s="28" t="s">
        <v>3850</v>
      </c>
      <c r="N192" s="28">
        <v>0.2</v>
      </c>
      <c r="O192" s="30">
        <v>719</v>
      </c>
      <c r="P192" s="31" t="b">
        <v>0</v>
      </c>
      <c r="Q192" s="28"/>
      <c r="R192" s="28" t="s">
        <v>4158</v>
      </c>
      <c r="S192" s="30">
        <v>45</v>
      </c>
      <c r="T192" s="28" t="s">
        <v>3851</v>
      </c>
      <c r="U192" s="28">
        <v>1</v>
      </c>
      <c r="V192" s="28" t="s">
        <v>3852</v>
      </c>
      <c r="W192" s="28">
        <v>0</v>
      </c>
      <c r="X192" s="31" t="b">
        <v>0</v>
      </c>
      <c r="Y192" s="28"/>
      <c r="Z192" s="28" t="s">
        <v>2061</v>
      </c>
      <c r="AA192" s="30">
        <v>5</v>
      </c>
      <c r="AB192" s="30">
        <v>36</v>
      </c>
      <c r="AC192" s="30">
        <v>2</v>
      </c>
      <c r="AD192" s="30">
        <v>745</v>
      </c>
      <c r="AE192" s="30">
        <v>48</v>
      </c>
      <c r="AF192" s="30">
        <v>404</v>
      </c>
      <c r="AG192" s="30">
        <v>23</v>
      </c>
      <c r="AH192" s="28">
        <v>0</v>
      </c>
      <c r="AI192" s="28">
        <v>0.4</v>
      </c>
      <c r="AJ192" s="28" t="s">
        <v>3852</v>
      </c>
      <c r="AK192" s="30">
        <v>20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9</v>
      </c>
      <c r="AX192" s="28">
        <v>5.4</v>
      </c>
      <c r="AY192" s="28">
        <v>25.3</v>
      </c>
      <c r="AZ192" s="28">
        <v>3</v>
      </c>
      <c r="BA192" s="28">
        <v>3.3</v>
      </c>
      <c r="BB192" s="30">
        <v>0</v>
      </c>
      <c r="BC192" s="28">
        <v>0.02</v>
      </c>
      <c r="BD192" s="28">
        <v>0.3</v>
      </c>
      <c r="BE192" s="28">
        <v>0.32</v>
      </c>
      <c r="BF192" s="28">
        <v>0.1</v>
      </c>
      <c r="BG192" s="30">
        <v>496</v>
      </c>
      <c r="BH192" s="30">
        <v>223</v>
      </c>
      <c r="BI192" s="30">
        <v>398</v>
      </c>
      <c r="BJ192" s="30">
        <v>201</v>
      </c>
      <c r="BK192" s="30">
        <v>462</v>
      </c>
      <c r="BL192" s="30">
        <v>225</v>
      </c>
      <c r="BM192" s="30">
        <v>477</v>
      </c>
      <c r="BN192" s="30">
        <v>215</v>
      </c>
      <c r="BO192" s="28"/>
      <c r="BP192" s="28"/>
      <c r="BQ192" s="28"/>
      <c r="BR192" s="28"/>
      <c r="BS192" s="28"/>
      <c r="BT192" s="28"/>
      <c r="BU192" s="30">
        <v>0.09</v>
      </c>
      <c r="BV192" s="30">
        <v>0</v>
      </c>
      <c r="BW192" s="30">
        <v>1.35</v>
      </c>
      <c r="BX192" s="30">
        <v>1.44</v>
      </c>
      <c r="BY192" s="30">
        <v>0.45</v>
      </c>
      <c r="BZ192" s="30">
        <v>0</v>
      </c>
      <c r="CA192" s="30">
        <v>433</v>
      </c>
      <c r="CB192" s="30">
        <v>242</v>
      </c>
      <c r="CC192" s="30">
        <v>382</v>
      </c>
      <c r="CD192" s="30">
        <v>174</v>
      </c>
      <c r="CE192" s="30">
        <v>500</v>
      </c>
      <c r="CF192" s="30">
        <v>223</v>
      </c>
      <c r="CG192" s="30">
        <v>713</v>
      </c>
      <c r="CH192" s="30">
        <v>292</v>
      </c>
      <c r="CI192" s="30">
        <v>0</v>
      </c>
      <c r="CJ192" s="30">
        <v>0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7.25" thickBot="1">
      <c r="A193" s="28"/>
      <c r="B193" s="28"/>
      <c r="C193" s="30">
        <v>445548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2</v>
      </c>
      <c r="J193" s="28">
        <v>0.2</v>
      </c>
      <c r="K193" s="28">
        <v>0.4</v>
      </c>
      <c r="L193" s="30">
        <v>0</v>
      </c>
      <c r="M193" s="28" t="s">
        <v>3853</v>
      </c>
      <c r="N193" s="28">
        <v>0.2</v>
      </c>
      <c r="O193" s="30">
        <v>736</v>
      </c>
      <c r="P193" s="31" t="b">
        <v>0</v>
      </c>
      <c r="Q193" s="28"/>
      <c r="R193" s="28"/>
      <c r="S193" s="30">
        <v>40</v>
      </c>
      <c r="T193" s="28" t="s">
        <v>3854</v>
      </c>
      <c r="U193" s="28">
        <v>1</v>
      </c>
      <c r="V193" s="28" t="s">
        <v>3855</v>
      </c>
      <c r="W193" s="28">
        <v>0</v>
      </c>
      <c r="X193" s="31" t="b">
        <v>0</v>
      </c>
      <c r="Y193" s="28"/>
      <c r="Z193" s="28" t="s">
        <v>2061</v>
      </c>
      <c r="AA193" s="30">
        <v>5</v>
      </c>
      <c r="AB193" s="30">
        <v>36</v>
      </c>
      <c r="AC193" s="30">
        <v>1</v>
      </c>
      <c r="AD193" s="30">
        <v>1271</v>
      </c>
      <c r="AE193" s="30">
        <v>83</v>
      </c>
      <c r="AF193" s="30">
        <v>692</v>
      </c>
      <c r="AG193" s="30">
        <v>60</v>
      </c>
      <c r="AH193" s="28">
        <v>0</v>
      </c>
      <c r="AI193" s="28">
        <v>0.2</v>
      </c>
      <c r="AJ193" s="28" t="s">
        <v>3855</v>
      </c>
      <c r="AK193" s="30">
        <v>2</v>
      </c>
      <c r="AL193" s="30">
        <v>0</v>
      </c>
      <c r="AM193" s="30">
        <v>0</v>
      </c>
      <c r="AN193" s="30">
        <v>0</v>
      </c>
      <c r="AO193" s="30">
        <v>1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3</v>
      </c>
      <c r="AX193" s="28">
        <v>0.2</v>
      </c>
      <c r="AY193" s="28">
        <v>0.3</v>
      </c>
      <c r="AZ193" s="28">
        <v>0</v>
      </c>
      <c r="BA193" s="28">
        <v>0.1</v>
      </c>
      <c r="BB193" s="30">
        <v>0</v>
      </c>
      <c r="BC193" s="28">
        <v>0</v>
      </c>
      <c r="BD193" s="28">
        <v>0.02</v>
      </c>
      <c r="BE193" s="28">
        <v>0.02</v>
      </c>
      <c r="BF193" s="28">
        <v>0.79</v>
      </c>
      <c r="BG193" s="30">
        <v>525</v>
      </c>
      <c r="BH193" s="30">
        <v>182</v>
      </c>
      <c r="BI193" s="30">
        <v>492</v>
      </c>
      <c r="BJ193" s="30">
        <v>180</v>
      </c>
      <c r="BK193" s="30">
        <v>545</v>
      </c>
      <c r="BL193" s="30">
        <v>205</v>
      </c>
      <c r="BM193" s="30">
        <v>526</v>
      </c>
      <c r="BN193" s="30">
        <v>183</v>
      </c>
      <c r="BO193" s="28"/>
      <c r="BP193" s="28"/>
      <c r="BQ193" s="28"/>
      <c r="BR193" s="28"/>
      <c r="BS193" s="28"/>
      <c r="BT193" s="28"/>
      <c r="BU193" s="30">
        <v>0</v>
      </c>
      <c r="BV193" s="30">
        <v>0</v>
      </c>
      <c r="BW193" s="30">
        <v>0.9</v>
      </c>
      <c r="BX193" s="30">
        <v>0.9</v>
      </c>
      <c r="BY193" s="30">
        <v>35.549999999999997</v>
      </c>
      <c r="BZ193" s="30">
        <v>45</v>
      </c>
      <c r="CA193" s="30">
        <v>672</v>
      </c>
      <c r="CB193" s="30">
        <v>202</v>
      </c>
      <c r="CC193" s="30">
        <v>366</v>
      </c>
      <c r="CD193" s="30">
        <v>122</v>
      </c>
      <c r="CE193" s="30">
        <v>462</v>
      </c>
      <c r="CF193" s="30">
        <v>164</v>
      </c>
      <c r="CG193" s="30">
        <v>648</v>
      </c>
      <c r="CH193" s="30">
        <v>235</v>
      </c>
      <c r="CI193" s="30">
        <v>0</v>
      </c>
      <c r="CJ193" s="30">
        <v>0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17.25" thickBot="1">
      <c r="A194" s="28"/>
      <c r="B194" s="28"/>
      <c r="C194" s="30">
        <v>209288</v>
      </c>
      <c r="D194" s="30">
        <v>0</v>
      </c>
      <c r="E194" s="30">
        <v>0</v>
      </c>
      <c r="F194" s="30">
        <v>0</v>
      </c>
      <c r="G194" s="30">
        <v>0</v>
      </c>
      <c r="H194" s="30">
        <v>0</v>
      </c>
      <c r="I194" s="30">
        <v>1</v>
      </c>
      <c r="J194" s="28">
        <v>0</v>
      </c>
      <c r="K194" s="28">
        <v>0</v>
      </c>
      <c r="L194" s="30">
        <v>0</v>
      </c>
      <c r="M194" s="28" t="s">
        <v>2766</v>
      </c>
      <c r="N194" s="28">
        <v>0</v>
      </c>
      <c r="O194" s="30">
        <v>756</v>
      </c>
      <c r="P194" s="31" t="b">
        <v>0</v>
      </c>
      <c r="Q194" s="28"/>
      <c r="R194" s="28"/>
      <c r="S194" s="30">
        <v>40</v>
      </c>
      <c r="T194" s="28" t="s">
        <v>4328</v>
      </c>
      <c r="U194" s="28">
        <v>0</v>
      </c>
      <c r="V194" s="28" t="s">
        <v>4329</v>
      </c>
      <c r="W194" s="28">
        <v>0</v>
      </c>
      <c r="X194" s="31" t="b">
        <v>0</v>
      </c>
      <c r="Y194" s="28"/>
      <c r="Z194" s="28" t="s">
        <v>2061</v>
      </c>
      <c r="AA194" s="30">
        <v>5</v>
      </c>
      <c r="AB194" s="30">
        <v>36</v>
      </c>
      <c r="AC194" s="30">
        <v>0</v>
      </c>
      <c r="AD194" s="30">
        <v>383</v>
      </c>
      <c r="AE194" s="30">
        <v>71</v>
      </c>
      <c r="AF194" s="30">
        <v>140</v>
      </c>
      <c r="AG194" s="30">
        <v>47</v>
      </c>
      <c r="AH194" s="28">
        <v>0</v>
      </c>
      <c r="AI194" s="28">
        <v>0</v>
      </c>
      <c r="AJ194" s="28" t="s">
        <v>4329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28">
        <v>0</v>
      </c>
      <c r="AY194" s="28">
        <v>0</v>
      </c>
      <c r="AZ194" s="28">
        <v>0</v>
      </c>
      <c r="BA194" s="28">
        <v>0</v>
      </c>
      <c r="BB194" s="30">
        <v>0</v>
      </c>
      <c r="BC194" s="28">
        <v>0</v>
      </c>
      <c r="BD194" s="28">
        <v>0</v>
      </c>
      <c r="BE194" s="28">
        <v>0</v>
      </c>
      <c r="BF194" s="28">
        <v>0</v>
      </c>
      <c r="BG194" s="30">
        <v>580</v>
      </c>
      <c r="BH194" s="30">
        <v>65</v>
      </c>
      <c r="BI194" s="30">
        <v>563</v>
      </c>
      <c r="BJ194" s="30">
        <v>48</v>
      </c>
      <c r="BK194" s="30">
        <v>530</v>
      </c>
      <c r="BL194" s="30">
        <v>39</v>
      </c>
      <c r="BM194" s="30">
        <v>582</v>
      </c>
      <c r="BN194" s="30">
        <v>65</v>
      </c>
      <c r="BO194" s="28"/>
      <c r="BP194" s="28"/>
      <c r="BQ194" s="28"/>
      <c r="BR194" s="28"/>
      <c r="BS194" s="28"/>
      <c r="BT194" s="28"/>
      <c r="BU194" s="30">
        <v>0</v>
      </c>
      <c r="BV194" s="30">
        <v>0</v>
      </c>
      <c r="BW194" s="30">
        <v>0</v>
      </c>
      <c r="BX194" s="30">
        <v>0</v>
      </c>
      <c r="BY194" s="30">
        <v>0</v>
      </c>
      <c r="BZ194" s="30">
        <v>0</v>
      </c>
      <c r="CA194" s="30">
        <v>655</v>
      </c>
      <c r="CB194" s="30">
        <v>45</v>
      </c>
      <c r="CC194" s="30">
        <v>452</v>
      </c>
      <c r="CD194" s="30">
        <v>57</v>
      </c>
      <c r="CE194" s="30">
        <v>590</v>
      </c>
      <c r="CF194" s="30">
        <v>65</v>
      </c>
      <c r="CG194" s="30">
        <v>732</v>
      </c>
      <c r="CH194" s="30">
        <v>80</v>
      </c>
      <c r="CI194" s="30">
        <v>0</v>
      </c>
      <c r="CJ194" s="30">
        <v>0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7.25" thickBot="1">
      <c r="A195" s="28"/>
      <c r="B195" s="28"/>
      <c r="C195" s="30">
        <v>491598</v>
      </c>
      <c r="D195" s="30">
        <v>0</v>
      </c>
      <c r="E195" s="30">
        <v>0</v>
      </c>
      <c r="F195" s="30">
        <v>0</v>
      </c>
      <c r="G195" s="30">
        <v>0</v>
      </c>
      <c r="H195" s="30">
        <v>0</v>
      </c>
      <c r="I195" s="30">
        <v>3</v>
      </c>
      <c r="J195" s="28">
        <v>1.4</v>
      </c>
      <c r="K195" s="28">
        <v>2.8</v>
      </c>
      <c r="L195" s="30">
        <v>0</v>
      </c>
      <c r="M195" s="28" t="s">
        <v>2220</v>
      </c>
      <c r="N195" s="28">
        <v>0</v>
      </c>
      <c r="O195" s="30">
        <v>762</v>
      </c>
      <c r="P195" s="31" t="b">
        <v>0</v>
      </c>
      <c r="Q195" s="28"/>
      <c r="R195" s="28"/>
      <c r="S195" s="30">
        <v>45</v>
      </c>
      <c r="T195" s="28" t="s">
        <v>4511</v>
      </c>
      <c r="U195" s="28">
        <v>0</v>
      </c>
      <c r="V195" s="28" t="s">
        <v>4512</v>
      </c>
      <c r="W195" s="28">
        <v>0</v>
      </c>
      <c r="X195" s="31" t="b">
        <v>0</v>
      </c>
      <c r="Y195" s="28"/>
      <c r="Z195" s="28" t="s">
        <v>2061</v>
      </c>
      <c r="AA195" s="30">
        <v>5</v>
      </c>
      <c r="AB195" s="30">
        <v>36</v>
      </c>
      <c r="AC195" s="30">
        <v>0</v>
      </c>
      <c r="AD195" s="30">
        <v>2</v>
      </c>
      <c r="AE195" s="30">
        <v>2</v>
      </c>
      <c r="AF195" s="30">
        <v>1</v>
      </c>
      <c r="AG195" s="30">
        <v>1</v>
      </c>
      <c r="AH195" s="28">
        <v>0</v>
      </c>
      <c r="AI195" s="28">
        <v>0</v>
      </c>
      <c r="AJ195" s="28" t="s">
        <v>4512</v>
      </c>
      <c r="AK195" s="30">
        <v>0</v>
      </c>
      <c r="AL195" s="30">
        <v>0</v>
      </c>
      <c r="AM195" s="30">
        <v>0</v>
      </c>
      <c r="AN195" s="30">
        <v>0</v>
      </c>
      <c r="AO195" s="30">
        <v>0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28">
        <v>0</v>
      </c>
      <c r="AY195" s="28">
        <v>0</v>
      </c>
      <c r="AZ195" s="28">
        <v>0</v>
      </c>
      <c r="BA195" s="28">
        <v>0</v>
      </c>
      <c r="BB195" s="30">
        <v>0</v>
      </c>
      <c r="BC195" s="28">
        <v>0</v>
      </c>
      <c r="BD195" s="28">
        <v>0</v>
      </c>
      <c r="BE195" s="28">
        <v>0</v>
      </c>
      <c r="BF195" s="28">
        <v>0</v>
      </c>
      <c r="BG195" s="30">
        <v>701</v>
      </c>
      <c r="BH195" s="30">
        <v>285</v>
      </c>
      <c r="BI195" s="30">
        <v>698</v>
      </c>
      <c r="BJ195" s="30">
        <v>288</v>
      </c>
      <c r="BK195" s="30">
        <v>686</v>
      </c>
      <c r="BL195" s="30">
        <v>282</v>
      </c>
      <c r="BM195" s="30">
        <v>704</v>
      </c>
      <c r="BN195" s="30">
        <v>287</v>
      </c>
      <c r="BO195" s="28"/>
      <c r="BP195" s="28"/>
      <c r="BQ195" s="28"/>
      <c r="BR195" s="28"/>
      <c r="BS195" s="28"/>
      <c r="BT195" s="28"/>
      <c r="BU195" s="30">
        <v>0</v>
      </c>
      <c r="BV195" s="30">
        <v>0</v>
      </c>
      <c r="BW195" s="30">
        <v>0</v>
      </c>
      <c r="BX195" s="30">
        <v>0</v>
      </c>
      <c r="BY195" s="30">
        <v>0</v>
      </c>
      <c r="BZ195" s="30">
        <v>0</v>
      </c>
      <c r="CA195" s="30">
        <v>424</v>
      </c>
      <c r="CB195" s="30">
        <v>236</v>
      </c>
      <c r="CC195" s="30">
        <v>645</v>
      </c>
      <c r="CD195" s="30">
        <v>252</v>
      </c>
      <c r="CE195" s="30">
        <v>709</v>
      </c>
      <c r="CF195" s="30">
        <v>292</v>
      </c>
      <c r="CG195" s="30">
        <v>762</v>
      </c>
      <c r="CH195" s="30">
        <v>328</v>
      </c>
      <c r="CI195" s="30">
        <v>0</v>
      </c>
      <c r="CJ195" s="30">
        <v>0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7.25" thickBot="1">
      <c r="A196" s="30">
        <v>100</v>
      </c>
      <c r="B196" s="30">
        <v>100</v>
      </c>
      <c r="C196" s="30">
        <v>478912</v>
      </c>
      <c r="D196" s="30">
        <v>0</v>
      </c>
      <c r="E196" s="30">
        <v>0</v>
      </c>
      <c r="F196" s="30">
        <v>-3</v>
      </c>
      <c r="G196" s="30">
        <v>3</v>
      </c>
      <c r="H196" s="30">
        <v>1</v>
      </c>
      <c r="I196" s="30">
        <v>3</v>
      </c>
      <c r="J196" s="28">
        <v>0.5</v>
      </c>
      <c r="K196" s="28">
        <v>-0.5</v>
      </c>
      <c r="L196" s="30">
        <v>0</v>
      </c>
      <c r="M196" s="28" t="s">
        <v>2524</v>
      </c>
      <c r="N196" s="28">
        <v>0</v>
      </c>
      <c r="O196" s="30">
        <v>48</v>
      </c>
      <c r="P196" s="31" t="b">
        <v>0</v>
      </c>
      <c r="Q196" s="28"/>
      <c r="R196" s="28" t="s">
        <v>4330</v>
      </c>
      <c r="S196" s="30">
        <v>42</v>
      </c>
      <c r="T196" s="28" t="s">
        <v>2525</v>
      </c>
      <c r="U196" s="28">
        <v>1.3</v>
      </c>
      <c r="V196" s="28" t="s">
        <v>1631</v>
      </c>
      <c r="W196" s="28">
        <v>0.3</v>
      </c>
      <c r="X196" s="31" t="b">
        <v>0</v>
      </c>
      <c r="Y196" s="28"/>
      <c r="Z196" s="28" t="s">
        <v>2061</v>
      </c>
      <c r="AA196" s="30">
        <v>6</v>
      </c>
      <c r="AB196" s="30">
        <v>8</v>
      </c>
      <c r="AC196" s="30">
        <v>14</v>
      </c>
      <c r="AD196" s="30">
        <v>74433</v>
      </c>
      <c r="AE196" s="30">
        <v>206</v>
      </c>
      <c r="AF196" s="30">
        <v>112736</v>
      </c>
      <c r="AG196" s="30">
        <v>148</v>
      </c>
      <c r="AH196" s="28">
        <v>0</v>
      </c>
      <c r="AI196" s="28">
        <v>3.3</v>
      </c>
      <c r="AJ196" s="28" t="s">
        <v>1631</v>
      </c>
      <c r="AK196" s="30">
        <v>222</v>
      </c>
      <c r="AL196" s="30">
        <v>0</v>
      </c>
      <c r="AM196" s="30">
        <v>0</v>
      </c>
      <c r="AN196" s="30">
        <v>1</v>
      </c>
      <c r="AO196" s="30">
        <v>3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47</v>
      </c>
      <c r="AX196" s="28">
        <v>46.8</v>
      </c>
      <c r="AY196" s="28">
        <v>52.2</v>
      </c>
      <c r="AZ196" s="28">
        <v>66</v>
      </c>
      <c r="BA196" s="28">
        <v>16.5</v>
      </c>
      <c r="BB196" s="30">
        <v>1</v>
      </c>
      <c r="BC196" s="28">
        <v>0.28000000000000003</v>
      </c>
      <c r="BD196" s="28">
        <v>0.14000000000000001</v>
      </c>
      <c r="BE196" s="28">
        <v>0.42</v>
      </c>
      <c r="BF196" s="28">
        <v>3.94</v>
      </c>
      <c r="BG196" s="30">
        <v>431</v>
      </c>
      <c r="BH196" s="30">
        <v>189</v>
      </c>
      <c r="BI196" s="30">
        <v>354</v>
      </c>
      <c r="BJ196" s="30">
        <v>184</v>
      </c>
      <c r="BK196" s="30">
        <v>312</v>
      </c>
      <c r="BL196" s="30">
        <v>154</v>
      </c>
      <c r="BM196" s="30">
        <v>411</v>
      </c>
      <c r="BN196" s="30">
        <v>184</v>
      </c>
      <c r="BO196" s="28"/>
      <c r="BP196" s="28"/>
      <c r="BQ196" s="28"/>
      <c r="BR196" s="28"/>
      <c r="BS196" s="28"/>
      <c r="BT196" s="28"/>
      <c r="BU196" s="30">
        <v>0.11</v>
      </c>
      <c r="BV196" s="30">
        <v>0</v>
      </c>
      <c r="BW196" s="30">
        <v>0.06</v>
      </c>
      <c r="BX196" s="30">
        <v>0.17</v>
      </c>
      <c r="BY196" s="30">
        <v>1.6</v>
      </c>
      <c r="BZ196" s="30">
        <v>1.22</v>
      </c>
      <c r="CA196" s="30">
        <v>616</v>
      </c>
      <c r="CB196" s="30">
        <v>320</v>
      </c>
      <c r="CC196" s="30">
        <v>529</v>
      </c>
      <c r="CD196" s="30">
        <v>192</v>
      </c>
      <c r="CE196" s="30">
        <v>431</v>
      </c>
      <c r="CF196" s="30">
        <v>188</v>
      </c>
      <c r="CG196" s="30">
        <v>309</v>
      </c>
      <c r="CH196" s="30">
        <v>104</v>
      </c>
      <c r="CI196" s="30">
        <v>0.41</v>
      </c>
      <c r="CJ196" s="30">
        <v>0.41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7.25" thickBot="1">
      <c r="A197" s="30">
        <v>0</v>
      </c>
      <c r="B197" s="30">
        <v>0</v>
      </c>
      <c r="C197" s="30">
        <v>179268</v>
      </c>
      <c r="D197" s="30">
        <v>0</v>
      </c>
      <c r="E197" s="30">
        <v>0</v>
      </c>
      <c r="F197" s="30">
        <v>-1</v>
      </c>
      <c r="G197" s="30">
        <v>1</v>
      </c>
      <c r="H197" s="30">
        <v>0</v>
      </c>
      <c r="I197" s="30">
        <v>2</v>
      </c>
      <c r="J197" s="28">
        <v>0</v>
      </c>
      <c r="K197" s="28">
        <v>0</v>
      </c>
      <c r="L197" s="30">
        <v>0</v>
      </c>
      <c r="M197" s="28" t="s">
        <v>2526</v>
      </c>
      <c r="N197" s="28">
        <v>0.2</v>
      </c>
      <c r="O197" s="30">
        <v>112</v>
      </c>
      <c r="P197" s="31" t="b">
        <v>0</v>
      </c>
      <c r="Q197" s="28" t="s">
        <v>4513</v>
      </c>
      <c r="R197" s="28" t="s">
        <v>4412</v>
      </c>
      <c r="S197" s="30">
        <v>49</v>
      </c>
      <c r="T197" s="28" t="s">
        <v>2527</v>
      </c>
      <c r="U197" s="28">
        <v>2.7</v>
      </c>
      <c r="V197" s="28" t="s">
        <v>2528</v>
      </c>
      <c r="W197" s="28">
        <v>5.3</v>
      </c>
      <c r="X197" s="31" t="b">
        <v>0</v>
      </c>
      <c r="Y197" s="28"/>
      <c r="Z197" s="28" t="s">
        <v>2117</v>
      </c>
      <c r="AA197" s="30">
        <v>6</v>
      </c>
      <c r="AB197" s="30">
        <v>8</v>
      </c>
      <c r="AC197" s="30">
        <v>65</v>
      </c>
      <c r="AD197" s="30">
        <v>2311754</v>
      </c>
      <c r="AE197" s="30">
        <v>38</v>
      </c>
      <c r="AF197" s="30">
        <v>2684868</v>
      </c>
      <c r="AG197" s="30">
        <v>12797</v>
      </c>
      <c r="AH197" s="28">
        <v>0</v>
      </c>
      <c r="AI197" s="28">
        <v>13.3</v>
      </c>
      <c r="AJ197" s="28" t="s">
        <v>1539</v>
      </c>
      <c r="AK197" s="30">
        <v>1669</v>
      </c>
      <c r="AL197" s="30">
        <v>0</v>
      </c>
      <c r="AM197" s="30">
        <v>2</v>
      </c>
      <c r="AN197" s="30">
        <v>6</v>
      </c>
      <c r="AO197" s="30">
        <v>20</v>
      </c>
      <c r="AP197" s="30">
        <v>0</v>
      </c>
      <c r="AQ197" s="30">
        <v>0</v>
      </c>
      <c r="AR197" s="30">
        <v>0</v>
      </c>
      <c r="AS197" s="30">
        <v>4</v>
      </c>
      <c r="AT197" s="30">
        <v>0</v>
      </c>
      <c r="AU197" s="30">
        <v>0</v>
      </c>
      <c r="AV197" s="30">
        <v>1</v>
      </c>
      <c r="AW197" s="30">
        <v>363</v>
      </c>
      <c r="AX197" s="28">
        <v>354.4</v>
      </c>
      <c r="AY197" s="28">
        <v>232.5</v>
      </c>
      <c r="AZ197" s="28">
        <v>72</v>
      </c>
      <c r="BA197" s="28">
        <v>65.900000000000006</v>
      </c>
      <c r="BB197" s="30">
        <v>21</v>
      </c>
      <c r="BC197" s="28">
        <v>0.38</v>
      </c>
      <c r="BD197" s="28">
        <v>0.96</v>
      </c>
      <c r="BE197" s="28">
        <v>1.34</v>
      </c>
      <c r="BF197" s="28">
        <v>26.03</v>
      </c>
      <c r="BG197" s="30">
        <v>175</v>
      </c>
      <c r="BH197" s="30">
        <v>66</v>
      </c>
      <c r="BI197" s="30">
        <v>136</v>
      </c>
      <c r="BJ197" s="30">
        <v>30</v>
      </c>
      <c r="BK197" s="30">
        <v>302</v>
      </c>
      <c r="BL197" s="30">
        <v>96</v>
      </c>
      <c r="BM197" s="30">
        <v>204</v>
      </c>
      <c r="BN197" s="30">
        <v>60</v>
      </c>
      <c r="BO197" s="28"/>
      <c r="BP197" s="28"/>
      <c r="BQ197" s="28"/>
      <c r="BR197" s="28"/>
      <c r="BS197" s="28"/>
      <c r="BT197" s="28"/>
      <c r="BU197" s="30">
        <v>0.02</v>
      </c>
      <c r="BV197" s="30">
        <v>0</v>
      </c>
      <c r="BW197" s="30">
        <v>0.05</v>
      </c>
      <c r="BX197" s="30">
        <v>7.0000000000000007E-2</v>
      </c>
      <c r="BY197" s="30">
        <v>1.4</v>
      </c>
      <c r="BZ197" s="30">
        <v>1.08</v>
      </c>
      <c r="CA197" s="30">
        <v>240</v>
      </c>
      <c r="CB197" s="30">
        <v>31</v>
      </c>
      <c r="CC197" s="30">
        <v>387</v>
      </c>
      <c r="CD197" s="30">
        <v>135</v>
      </c>
      <c r="CE197" s="30">
        <v>196</v>
      </c>
      <c r="CF197" s="30">
        <v>68</v>
      </c>
      <c r="CG197" s="30">
        <v>73</v>
      </c>
      <c r="CH197" s="30">
        <v>27</v>
      </c>
      <c r="CI197" s="30">
        <v>1.1299999999999999</v>
      </c>
      <c r="CJ197" s="30">
        <v>0.32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7.25" thickBot="1">
      <c r="A198" s="30">
        <v>100</v>
      </c>
      <c r="B198" s="30">
        <v>100</v>
      </c>
      <c r="C198" s="30">
        <v>41328</v>
      </c>
      <c r="D198" s="30">
        <v>0</v>
      </c>
      <c r="E198" s="30">
        <v>0</v>
      </c>
      <c r="F198" s="30">
        <v>-3</v>
      </c>
      <c r="G198" s="30">
        <v>3</v>
      </c>
      <c r="H198" s="30">
        <v>1</v>
      </c>
      <c r="I198" s="30">
        <v>2</v>
      </c>
      <c r="J198" s="28">
        <v>0.5</v>
      </c>
      <c r="K198" s="28">
        <v>-0.5</v>
      </c>
      <c r="L198" s="30">
        <v>1</v>
      </c>
      <c r="M198" s="28" t="s">
        <v>2529</v>
      </c>
      <c r="N198" s="28">
        <v>0</v>
      </c>
      <c r="O198" s="30">
        <v>127</v>
      </c>
      <c r="P198" s="31" t="b">
        <v>0</v>
      </c>
      <c r="Q198" s="28"/>
      <c r="R198" s="28" t="s">
        <v>4119</v>
      </c>
      <c r="S198" s="30">
        <v>47</v>
      </c>
      <c r="T198" s="28" t="s">
        <v>2530</v>
      </c>
      <c r="U198" s="28">
        <v>1.9</v>
      </c>
      <c r="V198" s="28" t="s">
        <v>1571</v>
      </c>
      <c r="W198" s="28">
        <v>1.1000000000000001</v>
      </c>
      <c r="X198" s="31" t="b">
        <v>0</v>
      </c>
      <c r="Y198" s="28"/>
      <c r="Z198" s="28" t="s">
        <v>2061</v>
      </c>
      <c r="AA198" s="30">
        <v>6</v>
      </c>
      <c r="AB198" s="30">
        <v>8</v>
      </c>
      <c r="AC198" s="30">
        <v>40</v>
      </c>
      <c r="AD198" s="30">
        <v>256888</v>
      </c>
      <c r="AE198" s="30">
        <v>642</v>
      </c>
      <c r="AF198" s="30">
        <v>348564</v>
      </c>
      <c r="AG198" s="30">
        <v>344</v>
      </c>
      <c r="AH198" s="28">
        <v>0</v>
      </c>
      <c r="AI198" s="28">
        <v>8.5</v>
      </c>
      <c r="AJ198" s="28" t="s">
        <v>1571</v>
      </c>
      <c r="AK198" s="30">
        <v>1236</v>
      </c>
      <c r="AL198" s="30">
        <v>0</v>
      </c>
      <c r="AM198" s="30">
        <v>0</v>
      </c>
      <c r="AN198" s="30">
        <v>3</v>
      </c>
      <c r="AO198" s="30">
        <v>15</v>
      </c>
      <c r="AP198" s="30">
        <v>1</v>
      </c>
      <c r="AQ198" s="30">
        <v>0</v>
      </c>
      <c r="AR198" s="30">
        <v>0</v>
      </c>
      <c r="AS198" s="30">
        <v>3</v>
      </c>
      <c r="AT198" s="30">
        <v>0</v>
      </c>
      <c r="AU198" s="30">
        <v>0</v>
      </c>
      <c r="AV198" s="30">
        <v>4</v>
      </c>
      <c r="AW198" s="30">
        <v>211</v>
      </c>
      <c r="AX198" s="28">
        <v>227.4</v>
      </c>
      <c r="AY198" s="28">
        <v>175.4</v>
      </c>
      <c r="AZ198" s="28">
        <v>92</v>
      </c>
      <c r="BA198" s="28">
        <v>49.4</v>
      </c>
      <c r="BB198" s="30">
        <v>13</v>
      </c>
      <c r="BC198" s="28">
        <v>0.28999999999999998</v>
      </c>
      <c r="BD198" s="28">
        <v>1.07</v>
      </c>
      <c r="BE198" s="28">
        <v>1.36</v>
      </c>
      <c r="BF198" s="28">
        <v>19.010000000000002</v>
      </c>
      <c r="BG198" s="30">
        <v>259</v>
      </c>
      <c r="BH198" s="30">
        <v>97</v>
      </c>
      <c r="BI198" s="30">
        <v>180</v>
      </c>
      <c r="BJ198" s="30">
        <v>41</v>
      </c>
      <c r="BK198" s="30">
        <v>266</v>
      </c>
      <c r="BL198" s="30">
        <v>75</v>
      </c>
      <c r="BM198" s="30">
        <v>262</v>
      </c>
      <c r="BN198" s="30">
        <v>88</v>
      </c>
      <c r="BO198" s="28"/>
      <c r="BP198" s="28"/>
      <c r="BQ198" s="28"/>
      <c r="BR198" s="28"/>
      <c r="BS198" s="28"/>
      <c r="BT198" s="28"/>
      <c r="BU198" s="30">
        <v>0.02</v>
      </c>
      <c r="BV198" s="30">
        <v>0</v>
      </c>
      <c r="BW198" s="30">
        <v>0.08</v>
      </c>
      <c r="BX198" s="30">
        <v>0.1</v>
      </c>
      <c r="BY198" s="30">
        <v>1.38</v>
      </c>
      <c r="BZ198" s="30">
        <v>1.0900000000000001</v>
      </c>
      <c r="CA198" s="30">
        <v>293</v>
      </c>
      <c r="CB198" s="30">
        <v>44</v>
      </c>
      <c r="CC198" s="30">
        <v>686</v>
      </c>
      <c r="CD198" s="30">
        <v>247</v>
      </c>
      <c r="CE198" s="30">
        <v>337</v>
      </c>
      <c r="CF198" s="30">
        <v>126</v>
      </c>
      <c r="CG198" s="30">
        <v>177</v>
      </c>
      <c r="CH198" s="30">
        <v>61</v>
      </c>
      <c r="CI198" s="30">
        <v>0.95</v>
      </c>
      <c r="CJ198" s="30">
        <v>0.22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7.25" thickBot="1">
      <c r="A199" s="30">
        <v>100</v>
      </c>
      <c r="B199" s="30">
        <v>100</v>
      </c>
      <c r="C199" s="30">
        <v>51090</v>
      </c>
      <c r="D199" s="30">
        <v>0</v>
      </c>
      <c r="E199" s="30">
        <v>0</v>
      </c>
      <c r="F199" s="30">
        <v>-1</v>
      </c>
      <c r="G199" s="30">
        <v>1</v>
      </c>
      <c r="H199" s="30">
        <v>0</v>
      </c>
      <c r="I199" s="30">
        <v>2</v>
      </c>
      <c r="J199" s="28">
        <v>1</v>
      </c>
      <c r="K199" s="28">
        <v>0</v>
      </c>
      <c r="L199" s="30">
        <v>1</v>
      </c>
      <c r="M199" s="28" t="s">
        <v>1698</v>
      </c>
      <c r="N199" s="28">
        <v>0.5</v>
      </c>
      <c r="O199" s="30">
        <v>128</v>
      </c>
      <c r="P199" s="31" t="b">
        <v>0</v>
      </c>
      <c r="Q199" s="28"/>
      <c r="R199" s="28" t="s">
        <v>4139</v>
      </c>
      <c r="S199" s="30">
        <v>54</v>
      </c>
      <c r="T199" s="28" t="s">
        <v>2531</v>
      </c>
      <c r="U199" s="28">
        <v>3.2</v>
      </c>
      <c r="V199" s="28" t="s">
        <v>2532</v>
      </c>
      <c r="W199" s="28">
        <v>5.4</v>
      </c>
      <c r="X199" s="31" t="b">
        <v>0</v>
      </c>
      <c r="Y199" s="28"/>
      <c r="Z199" s="28" t="s">
        <v>2061</v>
      </c>
      <c r="AA199" s="30">
        <v>6</v>
      </c>
      <c r="AB199" s="30">
        <v>8</v>
      </c>
      <c r="AC199" s="30">
        <v>74</v>
      </c>
      <c r="AD199" s="30">
        <v>1149236</v>
      </c>
      <c r="AE199" s="30">
        <v>4763</v>
      </c>
      <c r="AF199" s="30">
        <v>1368675</v>
      </c>
      <c r="AG199" s="30">
        <v>3240</v>
      </c>
      <c r="AH199" s="28">
        <v>0.1</v>
      </c>
      <c r="AI199" s="28">
        <v>13.7</v>
      </c>
      <c r="AJ199" s="28" t="s">
        <v>976</v>
      </c>
      <c r="AK199" s="30">
        <v>1991</v>
      </c>
      <c r="AL199" s="30">
        <v>0</v>
      </c>
      <c r="AM199" s="30">
        <v>2</v>
      </c>
      <c r="AN199" s="30">
        <v>6</v>
      </c>
      <c r="AO199" s="30">
        <v>27</v>
      </c>
      <c r="AP199" s="30">
        <v>0</v>
      </c>
      <c r="AQ199" s="30">
        <v>0</v>
      </c>
      <c r="AR199" s="30">
        <v>0</v>
      </c>
      <c r="AS199" s="30">
        <v>1</v>
      </c>
      <c r="AT199" s="30">
        <v>0</v>
      </c>
      <c r="AU199" s="30">
        <v>0</v>
      </c>
      <c r="AV199" s="30">
        <v>8</v>
      </c>
      <c r="AW199" s="30">
        <v>461</v>
      </c>
      <c r="AX199" s="28">
        <v>594</v>
      </c>
      <c r="AY199" s="28">
        <v>69.400000000000006</v>
      </c>
      <c r="AZ199" s="28">
        <v>135</v>
      </c>
      <c r="BA199" s="28">
        <v>79.8</v>
      </c>
      <c r="BB199" s="30">
        <v>22</v>
      </c>
      <c r="BC199" s="28">
        <v>1.28</v>
      </c>
      <c r="BD199" s="28">
        <v>0.8</v>
      </c>
      <c r="BE199" s="28">
        <v>2.08</v>
      </c>
      <c r="BF199" s="28">
        <v>29.15</v>
      </c>
      <c r="BG199" s="30">
        <v>61</v>
      </c>
      <c r="BH199" s="30">
        <v>17</v>
      </c>
      <c r="BI199" s="30">
        <v>322</v>
      </c>
      <c r="BJ199" s="30">
        <v>104</v>
      </c>
      <c r="BK199" s="30">
        <v>221</v>
      </c>
      <c r="BL199" s="30">
        <v>47</v>
      </c>
      <c r="BM199" s="30">
        <v>161</v>
      </c>
      <c r="BN199" s="30">
        <v>39</v>
      </c>
      <c r="BO199" s="28"/>
      <c r="BP199" s="28"/>
      <c r="BQ199" s="28"/>
      <c r="BR199" s="28"/>
      <c r="BS199" s="28"/>
      <c r="BT199" s="28"/>
      <c r="BU199" s="30">
        <v>0.06</v>
      </c>
      <c r="BV199" s="30">
        <v>0</v>
      </c>
      <c r="BW199" s="30">
        <v>0.04</v>
      </c>
      <c r="BX199" s="30">
        <v>0.1</v>
      </c>
      <c r="BY199" s="30">
        <v>1.32</v>
      </c>
      <c r="BZ199" s="30">
        <v>1.22</v>
      </c>
      <c r="CA199" s="30">
        <v>116</v>
      </c>
      <c r="CB199" s="30">
        <v>13</v>
      </c>
      <c r="CC199" s="30">
        <v>330</v>
      </c>
      <c r="CD199" s="30">
        <v>105</v>
      </c>
      <c r="CE199" s="30">
        <v>137</v>
      </c>
      <c r="CF199" s="30">
        <v>40</v>
      </c>
      <c r="CG199" s="30">
        <v>71</v>
      </c>
      <c r="CH199" s="30">
        <v>26</v>
      </c>
      <c r="CI199" s="30">
        <v>0.99</v>
      </c>
      <c r="CJ199" s="30">
        <v>0.27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7.25" thickBot="1">
      <c r="A200" s="30">
        <v>0</v>
      </c>
      <c r="B200" s="30">
        <v>0</v>
      </c>
      <c r="C200" s="30">
        <v>82263</v>
      </c>
      <c r="D200" s="30">
        <v>0</v>
      </c>
      <c r="E200" s="30">
        <v>0</v>
      </c>
      <c r="F200" s="30">
        <v>-2</v>
      </c>
      <c r="G200" s="30">
        <v>2</v>
      </c>
      <c r="H200" s="30">
        <v>0</v>
      </c>
      <c r="I200" s="30">
        <v>2</v>
      </c>
      <c r="J200" s="28">
        <v>0</v>
      </c>
      <c r="K200" s="28">
        <v>0</v>
      </c>
      <c r="L200" s="30">
        <v>0</v>
      </c>
      <c r="M200" s="28" t="s">
        <v>2320</v>
      </c>
      <c r="N200" s="28">
        <v>0</v>
      </c>
      <c r="O200" s="30">
        <v>129</v>
      </c>
      <c r="P200" s="31" t="b">
        <v>0</v>
      </c>
      <c r="Q200" s="28" t="s">
        <v>2533</v>
      </c>
      <c r="R200" s="28" t="s">
        <v>2534</v>
      </c>
      <c r="S200" s="30">
        <v>53</v>
      </c>
      <c r="T200" s="28" t="s">
        <v>2535</v>
      </c>
      <c r="U200" s="28">
        <v>0</v>
      </c>
      <c r="V200" s="28" t="s">
        <v>1927</v>
      </c>
      <c r="W200" s="28">
        <v>0.7</v>
      </c>
      <c r="X200" s="31" t="b">
        <v>0</v>
      </c>
      <c r="Y200" s="28"/>
      <c r="Z200" s="28" t="s">
        <v>2077</v>
      </c>
      <c r="AA200" s="30">
        <v>6</v>
      </c>
      <c r="AB200" s="30">
        <v>8</v>
      </c>
      <c r="AC200" s="30">
        <v>0</v>
      </c>
      <c r="AD200" s="30">
        <v>8779</v>
      </c>
      <c r="AE200" s="30">
        <v>0</v>
      </c>
      <c r="AF200" s="30">
        <v>252476</v>
      </c>
      <c r="AG200" s="30">
        <v>64</v>
      </c>
      <c r="AH200" s="28">
        <v>0</v>
      </c>
      <c r="AI200" s="28">
        <v>0</v>
      </c>
      <c r="AJ200" s="28" t="s">
        <v>1927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28">
        <v>0</v>
      </c>
      <c r="AY200" s="28">
        <v>0</v>
      </c>
      <c r="AZ200" s="28">
        <v>0</v>
      </c>
      <c r="BA200" s="28">
        <v>0</v>
      </c>
      <c r="BB200" s="30">
        <v>0</v>
      </c>
      <c r="BC200" s="28">
        <v>0</v>
      </c>
      <c r="BD200" s="28">
        <v>0</v>
      </c>
      <c r="BE200" s="28">
        <v>0</v>
      </c>
      <c r="BF200" s="28">
        <v>0</v>
      </c>
      <c r="BG200" s="30">
        <v>750</v>
      </c>
      <c r="BH200" s="30">
        <v>259</v>
      </c>
      <c r="BI200" s="30">
        <v>749</v>
      </c>
      <c r="BJ200" s="30">
        <v>259</v>
      </c>
      <c r="BK200" s="30">
        <v>747</v>
      </c>
      <c r="BL200" s="30">
        <v>259</v>
      </c>
      <c r="BM200" s="30">
        <v>751</v>
      </c>
      <c r="BN200" s="30">
        <v>259</v>
      </c>
      <c r="BO200" s="28"/>
      <c r="BP200" s="28"/>
      <c r="BQ200" s="28"/>
      <c r="BR200" s="28"/>
      <c r="BS200" s="28"/>
      <c r="BT200" s="28"/>
      <c r="BU200" s="30">
        <v>0</v>
      </c>
      <c r="BV200" s="30">
        <v>0</v>
      </c>
      <c r="BW200" s="30">
        <v>0</v>
      </c>
      <c r="BX200" s="30">
        <v>0</v>
      </c>
      <c r="BY200" s="30">
        <v>0</v>
      </c>
      <c r="BZ200" s="30">
        <v>0</v>
      </c>
      <c r="CA200" s="30">
        <v>136</v>
      </c>
      <c r="CB200" s="30">
        <v>15</v>
      </c>
      <c r="CC200" s="30">
        <v>737</v>
      </c>
      <c r="CD200" s="30">
        <v>257</v>
      </c>
      <c r="CE200" s="30">
        <v>752</v>
      </c>
      <c r="CF200" s="30">
        <v>259</v>
      </c>
      <c r="CG200" s="30">
        <v>229</v>
      </c>
      <c r="CH200" s="30">
        <v>82</v>
      </c>
      <c r="CI200" s="30">
        <v>0</v>
      </c>
      <c r="CJ200" s="30">
        <v>0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7.25" thickBot="1">
      <c r="A201" s="30">
        <v>0</v>
      </c>
      <c r="B201" s="30">
        <v>0</v>
      </c>
      <c r="C201" s="30">
        <v>88894</v>
      </c>
      <c r="D201" s="30">
        <v>0</v>
      </c>
      <c r="E201" s="30">
        <v>0</v>
      </c>
      <c r="F201" s="30">
        <v>-1</v>
      </c>
      <c r="G201" s="30">
        <v>1</v>
      </c>
      <c r="H201" s="30">
        <v>0</v>
      </c>
      <c r="I201" s="30">
        <v>3</v>
      </c>
      <c r="J201" s="28">
        <v>0</v>
      </c>
      <c r="K201" s="28">
        <v>0</v>
      </c>
      <c r="L201" s="30">
        <v>0</v>
      </c>
      <c r="M201" s="28" t="s">
        <v>2539</v>
      </c>
      <c r="N201" s="28">
        <v>0</v>
      </c>
      <c r="O201" s="30">
        <v>131</v>
      </c>
      <c r="P201" s="31" t="b">
        <v>0</v>
      </c>
      <c r="Q201" s="28" t="s">
        <v>2533</v>
      </c>
      <c r="R201" s="28" t="s">
        <v>2540</v>
      </c>
      <c r="S201" s="30">
        <v>49</v>
      </c>
      <c r="T201" s="28" t="s">
        <v>2541</v>
      </c>
      <c r="U201" s="28">
        <v>0</v>
      </c>
      <c r="V201" s="28" t="s">
        <v>1929</v>
      </c>
      <c r="W201" s="28">
        <v>0</v>
      </c>
      <c r="X201" s="31" t="b">
        <v>0</v>
      </c>
      <c r="Y201" s="28"/>
      <c r="Z201" s="28" t="s">
        <v>2077</v>
      </c>
      <c r="AA201" s="30">
        <v>6</v>
      </c>
      <c r="AB201" s="30">
        <v>8</v>
      </c>
      <c r="AC201" s="30">
        <v>0</v>
      </c>
      <c r="AD201" s="30">
        <v>1910</v>
      </c>
      <c r="AE201" s="30">
        <v>0</v>
      </c>
      <c r="AF201" s="30">
        <v>6976</v>
      </c>
      <c r="AG201" s="30">
        <v>3</v>
      </c>
      <c r="AH201" s="28">
        <v>0</v>
      </c>
      <c r="AI201" s="28">
        <v>0</v>
      </c>
      <c r="AJ201" s="28" t="s">
        <v>1929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28">
        <v>0</v>
      </c>
      <c r="AY201" s="28">
        <v>0</v>
      </c>
      <c r="AZ201" s="28">
        <v>0</v>
      </c>
      <c r="BA201" s="28">
        <v>0</v>
      </c>
      <c r="BB201" s="30">
        <v>0</v>
      </c>
      <c r="BC201" s="28">
        <v>0</v>
      </c>
      <c r="BD201" s="28">
        <v>0</v>
      </c>
      <c r="BE201" s="28">
        <v>0</v>
      </c>
      <c r="BF201" s="28">
        <v>0</v>
      </c>
      <c r="BG201" s="30">
        <v>739</v>
      </c>
      <c r="BH201" s="30">
        <v>315</v>
      </c>
      <c r="BI201" s="30">
        <v>738</v>
      </c>
      <c r="BJ201" s="30">
        <v>316</v>
      </c>
      <c r="BK201" s="30">
        <v>731</v>
      </c>
      <c r="BL201" s="30">
        <v>313</v>
      </c>
      <c r="BM201" s="30">
        <v>740</v>
      </c>
      <c r="BN201" s="30">
        <v>315</v>
      </c>
      <c r="BO201" s="28"/>
      <c r="BP201" s="28"/>
      <c r="BQ201" s="28"/>
      <c r="BR201" s="28"/>
      <c r="BS201" s="28"/>
      <c r="BT201" s="28"/>
      <c r="BU201" s="30">
        <v>0</v>
      </c>
      <c r="BV201" s="30">
        <v>0</v>
      </c>
      <c r="BW201" s="30">
        <v>0</v>
      </c>
      <c r="BX201" s="30">
        <v>0</v>
      </c>
      <c r="BY201" s="30">
        <v>0</v>
      </c>
      <c r="BZ201" s="30">
        <v>0</v>
      </c>
      <c r="CA201" s="30">
        <v>228</v>
      </c>
      <c r="CB201" s="30">
        <v>129</v>
      </c>
      <c r="CC201" s="30">
        <v>711</v>
      </c>
      <c r="CD201" s="30">
        <v>299</v>
      </c>
      <c r="CE201" s="30">
        <v>742</v>
      </c>
      <c r="CF201" s="30">
        <v>317</v>
      </c>
      <c r="CG201" s="30">
        <v>595</v>
      </c>
      <c r="CH201" s="30">
        <v>237</v>
      </c>
      <c r="CI201" s="30">
        <v>0</v>
      </c>
      <c r="CJ201" s="30">
        <v>0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7.25" thickBot="1">
      <c r="A202" s="30">
        <v>100</v>
      </c>
      <c r="B202" s="30">
        <v>100</v>
      </c>
      <c r="C202" s="30">
        <v>91651</v>
      </c>
      <c r="D202" s="30">
        <v>0</v>
      </c>
      <c r="E202" s="30">
        <v>0</v>
      </c>
      <c r="F202" s="30">
        <v>-1</v>
      </c>
      <c r="G202" s="30">
        <v>1</v>
      </c>
      <c r="H202" s="30">
        <v>0</v>
      </c>
      <c r="I202" s="30">
        <v>3</v>
      </c>
      <c r="J202" s="28">
        <v>2.5</v>
      </c>
      <c r="K202" s="28">
        <v>1.5</v>
      </c>
      <c r="L202" s="30">
        <v>4</v>
      </c>
      <c r="M202" s="28" t="s">
        <v>2542</v>
      </c>
      <c r="N202" s="28">
        <v>2</v>
      </c>
      <c r="O202" s="30">
        <v>132</v>
      </c>
      <c r="P202" s="31" t="b">
        <v>0</v>
      </c>
      <c r="Q202" s="28"/>
      <c r="R202" s="28" t="s">
        <v>4140</v>
      </c>
      <c r="S202" s="30">
        <v>49</v>
      </c>
      <c r="T202" s="28" t="s">
        <v>2543</v>
      </c>
      <c r="U202" s="28">
        <v>2</v>
      </c>
      <c r="V202" s="28" t="s">
        <v>1713</v>
      </c>
      <c r="W202" s="28">
        <v>0.3</v>
      </c>
      <c r="X202" s="31" t="b">
        <v>0</v>
      </c>
      <c r="Y202" s="28"/>
      <c r="Z202" s="28" t="s">
        <v>2061</v>
      </c>
      <c r="AA202" s="30">
        <v>6</v>
      </c>
      <c r="AB202" s="30">
        <v>8</v>
      </c>
      <c r="AC202" s="30">
        <v>51</v>
      </c>
      <c r="AD202" s="30">
        <v>76426</v>
      </c>
      <c r="AE202" s="30">
        <v>850</v>
      </c>
      <c r="AF202" s="30">
        <v>129952</v>
      </c>
      <c r="AG202" s="30">
        <v>532</v>
      </c>
      <c r="AH202" s="28">
        <v>0.4</v>
      </c>
      <c r="AI202" s="28">
        <v>10.4</v>
      </c>
      <c r="AJ202" s="28" t="s">
        <v>1713</v>
      </c>
      <c r="AK202" s="30">
        <v>1634</v>
      </c>
      <c r="AL202" s="30">
        <v>1</v>
      </c>
      <c r="AM202" s="30">
        <v>2</v>
      </c>
      <c r="AN202" s="30">
        <v>4</v>
      </c>
      <c r="AO202" s="30">
        <v>24</v>
      </c>
      <c r="AP202" s="30">
        <v>0</v>
      </c>
      <c r="AQ202" s="30">
        <v>0</v>
      </c>
      <c r="AR202" s="30">
        <v>0</v>
      </c>
      <c r="AS202" s="30">
        <v>8</v>
      </c>
      <c r="AT202" s="30">
        <v>0</v>
      </c>
      <c r="AU202" s="30">
        <v>0</v>
      </c>
      <c r="AV202" s="30">
        <v>2</v>
      </c>
      <c r="AW202" s="30">
        <v>282</v>
      </c>
      <c r="AX202" s="28">
        <v>292.2</v>
      </c>
      <c r="AY202" s="28">
        <v>360.8</v>
      </c>
      <c r="AZ202" s="28">
        <v>114</v>
      </c>
      <c r="BA202" s="28">
        <v>77</v>
      </c>
      <c r="BB202" s="30">
        <v>16</v>
      </c>
      <c r="BC202" s="28">
        <v>1.79</v>
      </c>
      <c r="BD202" s="28">
        <v>2</v>
      </c>
      <c r="BE202" s="28">
        <v>3.79</v>
      </c>
      <c r="BF202" s="28">
        <v>23.55</v>
      </c>
      <c r="BG202" s="30">
        <v>215</v>
      </c>
      <c r="BH202" s="30">
        <v>90</v>
      </c>
      <c r="BI202" s="30">
        <v>84</v>
      </c>
      <c r="BJ202" s="30">
        <v>65</v>
      </c>
      <c r="BK202" s="30">
        <v>238</v>
      </c>
      <c r="BL202" s="30">
        <v>131</v>
      </c>
      <c r="BM202" s="30">
        <v>170</v>
      </c>
      <c r="BN202" s="30">
        <v>94</v>
      </c>
      <c r="BO202" s="28"/>
      <c r="BP202" s="28"/>
      <c r="BQ202" s="28"/>
      <c r="BR202" s="28"/>
      <c r="BS202" s="28"/>
      <c r="BT202" s="28"/>
      <c r="BU202" s="30">
        <v>0.1</v>
      </c>
      <c r="BV202" s="30">
        <v>0</v>
      </c>
      <c r="BW202" s="30">
        <v>0.11</v>
      </c>
      <c r="BX202" s="30">
        <v>0.21</v>
      </c>
      <c r="BY202" s="30">
        <v>1.3</v>
      </c>
      <c r="BZ202" s="30">
        <v>1.32</v>
      </c>
      <c r="CA202" s="30">
        <v>230</v>
      </c>
      <c r="CB202" s="30">
        <v>131</v>
      </c>
      <c r="CC202" s="30">
        <v>161</v>
      </c>
      <c r="CD202" s="30">
        <v>75</v>
      </c>
      <c r="CE202" s="30">
        <v>315</v>
      </c>
      <c r="CF202" s="30">
        <v>122</v>
      </c>
      <c r="CG202" s="30">
        <v>305</v>
      </c>
      <c r="CH202" s="30">
        <v>102</v>
      </c>
      <c r="CI202" s="30">
        <v>0.88</v>
      </c>
      <c r="CJ202" s="30">
        <v>0.22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7.25" thickBot="1">
      <c r="A203" s="30">
        <v>100</v>
      </c>
      <c r="B203" s="30">
        <v>100</v>
      </c>
      <c r="C203" s="30">
        <v>109745</v>
      </c>
      <c r="D203" s="30">
        <v>0</v>
      </c>
      <c r="E203" s="30">
        <v>0</v>
      </c>
      <c r="F203" s="30">
        <v>1</v>
      </c>
      <c r="G203" s="30">
        <v>-1</v>
      </c>
      <c r="H203" s="30">
        <v>2</v>
      </c>
      <c r="I203" s="30">
        <v>1</v>
      </c>
      <c r="J203" s="28">
        <v>3.7</v>
      </c>
      <c r="K203" s="28">
        <v>2.7</v>
      </c>
      <c r="L203" s="30">
        <v>3</v>
      </c>
      <c r="M203" s="28" t="s">
        <v>1410</v>
      </c>
      <c r="N203" s="28">
        <v>3.2</v>
      </c>
      <c r="O203" s="30">
        <v>133</v>
      </c>
      <c r="P203" s="31" t="b">
        <v>0</v>
      </c>
      <c r="Q203" s="28"/>
      <c r="R203" s="28" t="s">
        <v>2544</v>
      </c>
      <c r="S203" s="30">
        <v>46</v>
      </c>
      <c r="T203" s="28" t="s">
        <v>2545</v>
      </c>
      <c r="U203" s="28">
        <v>4.4000000000000004</v>
      </c>
      <c r="V203" s="28" t="s">
        <v>1409</v>
      </c>
      <c r="W203" s="28">
        <v>7.2</v>
      </c>
      <c r="X203" s="31" t="b">
        <v>0</v>
      </c>
      <c r="Y203" s="28"/>
      <c r="Z203" s="28" t="s">
        <v>2061</v>
      </c>
      <c r="AA203" s="30">
        <v>6</v>
      </c>
      <c r="AB203" s="30">
        <v>8</v>
      </c>
      <c r="AC203" s="30">
        <v>109</v>
      </c>
      <c r="AD203" s="30">
        <v>1938340</v>
      </c>
      <c r="AE203" s="30">
        <v>7647</v>
      </c>
      <c r="AF203" s="30">
        <v>1208853</v>
      </c>
      <c r="AG203" s="30">
        <v>14210</v>
      </c>
      <c r="AH203" s="28">
        <v>0.7</v>
      </c>
      <c r="AI203" s="28">
        <v>23.7</v>
      </c>
      <c r="AJ203" s="28" t="s">
        <v>1409</v>
      </c>
      <c r="AK203" s="30">
        <v>2205</v>
      </c>
      <c r="AL203" s="30">
        <v>0</v>
      </c>
      <c r="AM203" s="30">
        <v>0</v>
      </c>
      <c r="AN203" s="30">
        <v>9</v>
      </c>
      <c r="AO203" s="30">
        <v>26</v>
      </c>
      <c r="AP203" s="30">
        <v>0</v>
      </c>
      <c r="AQ203" s="30">
        <v>0</v>
      </c>
      <c r="AR203" s="30">
        <v>0</v>
      </c>
      <c r="AS203" s="30">
        <v>1</v>
      </c>
      <c r="AT203" s="30">
        <v>0</v>
      </c>
      <c r="AU203" s="30">
        <v>79</v>
      </c>
      <c r="AV203" s="30">
        <v>15</v>
      </c>
      <c r="AW203" s="30">
        <v>505</v>
      </c>
      <c r="AX203" s="28">
        <v>630.79999999999995</v>
      </c>
      <c r="AY203" s="28">
        <v>0.1</v>
      </c>
      <c r="AZ203" s="28">
        <v>0</v>
      </c>
      <c r="BA203" s="28">
        <v>63.1</v>
      </c>
      <c r="BB203" s="30">
        <v>25</v>
      </c>
      <c r="BC203" s="28">
        <v>0</v>
      </c>
      <c r="BD203" s="28">
        <v>0</v>
      </c>
      <c r="BE203" s="28">
        <v>0</v>
      </c>
      <c r="BF203" s="28">
        <v>29.16</v>
      </c>
      <c r="BG203" s="30">
        <v>48</v>
      </c>
      <c r="BH203" s="30">
        <v>15</v>
      </c>
      <c r="BI203" s="30">
        <v>505</v>
      </c>
      <c r="BJ203" s="30">
        <v>12</v>
      </c>
      <c r="BK203" s="30">
        <v>717</v>
      </c>
      <c r="BL203" s="30">
        <v>71</v>
      </c>
      <c r="BM203" s="30">
        <v>214</v>
      </c>
      <c r="BN203" s="30">
        <v>14</v>
      </c>
      <c r="BO203" s="28"/>
      <c r="BP203" s="28"/>
      <c r="BQ203" s="28"/>
      <c r="BR203" s="28"/>
      <c r="BS203" s="28"/>
      <c r="BT203" s="28"/>
      <c r="BU203" s="30">
        <v>0</v>
      </c>
      <c r="BV203" s="30">
        <v>3.22</v>
      </c>
      <c r="BW203" s="30">
        <v>0</v>
      </c>
      <c r="BX203" s="30">
        <v>0</v>
      </c>
      <c r="BY203" s="30">
        <v>1.19</v>
      </c>
      <c r="BZ203" s="30">
        <v>1.06</v>
      </c>
      <c r="CA203" s="30">
        <v>330</v>
      </c>
      <c r="CB203" s="30">
        <v>14</v>
      </c>
      <c r="CC203" s="30">
        <v>83</v>
      </c>
      <c r="CD203" s="30">
        <v>11</v>
      </c>
      <c r="CE203" s="30">
        <v>27</v>
      </c>
      <c r="CF203" s="30">
        <v>7</v>
      </c>
      <c r="CG203" s="30">
        <v>52</v>
      </c>
      <c r="CH203" s="30">
        <v>9</v>
      </c>
      <c r="CI203" s="30">
        <v>1.02</v>
      </c>
      <c r="CJ203" s="30">
        <v>0.37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7.25" thickBot="1">
      <c r="A204" s="30">
        <v>100</v>
      </c>
      <c r="B204" s="30">
        <v>100</v>
      </c>
      <c r="C204" s="30">
        <v>116594</v>
      </c>
      <c r="D204" s="30">
        <v>0</v>
      </c>
      <c r="E204" s="30">
        <v>0</v>
      </c>
      <c r="F204" s="30">
        <v>-2</v>
      </c>
      <c r="G204" s="30">
        <v>2</v>
      </c>
      <c r="H204" s="30">
        <v>0</v>
      </c>
      <c r="I204" s="30">
        <v>3</v>
      </c>
      <c r="J204" s="28">
        <v>1.5</v>
      </c>
      <c r="K204" s="28">
        <v>0.5</v>
      </c>
      <c r="L204" s="30">
        <v>2</v>
      </c>
      <c r="M204" s="28" t="s">
        <v>2546</v>
      </c>
      <c r="N204" s="28">
        <v>1</v>
      </c>
      <c r="O204" s="30">
        <v>134</v>
      </c>
      <c r="P204" s="31" t="b">
        <v>0</v>
      </c>
      <c r="Q204" s="28"/>
      <c r="R204" s="28" t="s">
        <v>2547</v>
      </c>
      <c r="S204" s="30">
        <v>48</v>
      </c>
      <c r="T204" s="28" t="s">
        <v>2548</v>
      </c>
      <c r="U204" s="28">
        <v>2.2000000000000002</v>
      </c>
      <c r="V204" s="28" t="s">
        <v>1707</v>
      </c>
      <c r="W204" s="28">
        <v>1.1000000000000001</v>
      </c>
      <c r="X204" s="31" t="b">
        <v>0</v>
      </c>
      <c r="Y204" s="28"/>
      <c r="Z204" s="28" t="s">
        <v>2061</v>
      </c>
      <c r="AA204" s="30">
        <v>6</v>
      </c>
      <c r="AB204" s="30">
        <v>8</v>
      </c>
      <c r="AC204" s="30">
        <v>13</v>
      </c>
      <c r="AD204" s="30">
        <v>97728</v>
      </c>
      <c r="AE204" s="30">
        <v>826</v>
      </c>
      <c r="AF204" s="30">
        <v>403766</v>
      </c>
      <c r="AG204" s="30">
        <v>556</v>
      </c>
      <c r="AH204" s="28">
        <v>0.2</v>
      </c>
      <c r="AI204" s="28">
        <v>2.7</v>
      </c>
      <c r="AJ204" s="28" t="s">
        <v>1707</v>
      </c>
      <c r="AK204" s="30">
        <v>455</v>
      </c>
      <c r="AL204" s="30">
        <v>0</v>
      </c>
      <c r="AM204" s="30">
        <v>0</v>
      </c>
      <c r="AN204" s="30">
        <v>2</v>
      </c>
      <c r="AO204" s="30">
        <v>6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95</v>
      </c>
      <c r="AX204" s="28">
        <v>85.6</v>
      </c>
      <c r="AY204" s="28">
        <v>158.9</v>
      </c>
      <c r="AZ204" s="28">
        <v>53</v>
      </c>
      <c r="BA204" s="28">
        <v>29.8</v>
      </c>
      <c r="BB204" s="30">
        <v>5</v>
      </c>
      <c r="BC204" s="28">
        <v>0.3</v>
      </c>
      <c r="BD204" s="28">
        <v>0.71</v>
      </c>
      <c r="BE204" s="28">
        <v>1.01</v>
      </c>
      <c r="BF204" s="28">
        <v>4.8</v>
      </c>
      <c r="BG204" s="30">
        <v>388</v>
      </c>
      <c r="BH204" s="30">
        <v>165</v>
      </c>
      <c r="BI204" s="30">
        <v>194</v>
      </c>
      <c r="BJ204" s="30">
        <v>122</v>
      </c>
      <c r="BK204" s="30">
        <v>338</v>
      </c>
      <c r="BL204" s="30">
        <v>167</v>
      </c>
      <c r="BM204" s="30">
        <v>342</v>
      </c>
      <c r="BN204" s="30">
        <v>152</v>
      </c>
      <c r="BO204" s="28"/>
      <c r="BP204" s="28"/>
      <c r="BQ204" s="28"/>
      <c r="BR204" s="28"/>
      <c r="BS204" s="28"/>
      <c r="BT204" s="28"/>
      <c r="BU204" s="30">
        <v>0.06</v>
      </c>
      <c r="BV204" s="30">
        <v>0</v>
      </c>
      <c r="BW204" s="30">
        <v>0.14000000000000001</v>
      </c>
      <c r="BX204" s="30">
        <v>0.2</v>
      </c>
      <c r="BY204" s="30">
        <v>0.95</v>
      </c>
      <c r="BZ204" s="30">
        <v>1.19</v>
      </c>
      <c r="CA204" s="30">
        <v>270</v>
      </c>
      <c r="CB204" s="30">
        <v>161</v>
      </c>
      <c r="CC204" s="30">
        <v>264</v>
      </c>
      <c r="CD204" s="30">
        <v>132</v>
      </c>
      <c r="CE204" s="30">
        <v>274</v>
      </c>
      <c r="CF204" s="30">
        <v>104</v>
      </c>
      <c r="CG204" s="30">
        <v>180</v>
      </c>
      <c r="CH204" s="30">
        <v>61</v>
      </c>
      <c r="CI204" s="30">
        <v>0.99</v>
      </c>
      <c r="CJ204" s="30">
        <v>0.4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7.25" thickBot="1">
      <c r="A205" s="30">
        <v>100</v>
      </c>
      <c r="B205" s="30">
        <v>100</v>
      </c>
      <c r="C205" s="30">
        <v>124183</v>
      </c>
      <c r="D205" s="30">
        <v>0</v>
      </c>
      <c r="E205" s="30">
        <v>0</v>
      </c>
      <c r="F205" s="30">
        <v>-5</v>
      </c>
      <c r="G205" s="30">
        <v>5</v>
      </c>
      <c r="H205" s="30">
        <v>0</v>
      </c>
      <c r="I205" s="30">
        <v>3</v>
      </c>
      <c r="J205" s="28">
        <v>1</v>
      </c>
      <c r="K205" s="28">
        <v>0</v>
      </c>
      <c r="L205" s="30">
        <v>1</v>
      </c>
      <c r="M205" s="28" t="s">
        <v>2549</v>
      </c>
      <c r="N205" s="28">
        <v>0.5</v>
      </c>
      <c r="O205" s="30">
        <v>135</v>
      </c>
      <c r="P205" s="31" t="b">
        <v>0</v>
      </c>
      <c r="Q205" s="28"/>
      <c r="R205" s="28" t="s">
        <v>2550</v>
      </c>
      <c r="S205" s="30">
        <v>55</v>
      </c>
      <c r="T205" s="28" t="s">
        <v>2551</v>
      </c>
      <c r="U205" s="28">
        <v>1.6</v>
      </c>
      <c r="V205" s="28" t="s">
        <v>1563</v>
      </c>
      <c r="W205" s="28">
        <v>0.4</v>
      </c>
      <c r="X205" s="31" t="b">
        <v>0</v>
      </c>
      <c r="Y205" s="28"/>
      <c r="Z205" s="28" t="s">
        <v>2061</v>
      </c>
      <c r="AA205" s="30">
        <v>6</v>
      </c>
      <c r="AB205" s="30">
        <v>8</v>
      </c>
      <c r="AC205" s="30">
        <v>24</v>
      </c>
      <c r="AD205" s="30">
        <v>66418</v>
      </c>
      <c r="AE205" s="30">
        <v>123</v>
      </c>
      <c r="AF205" s="30">
        <v>101629</v>
      </c>
      <c r="AG205" s="30">
        <v>320</v>
      </c>
      <c r="AH205" s="28">
        <v>0.1</v>
      </c>
      <c r="AI205" s="28">
        <v>4.4000000000000004</v>
      </c>
      <c r="AJ205" s="28" t="s">
        <v>1563</v>
      </c>
      <c r="AK205" s="30">
        <v>610</v>
      </c>
      <c r="AL205" s="30">
        <v>0</v>
      </c>
      <c r="AM205" s="30">
        <v>1</v>
      </c>
      <c r="AN205" s="30">
        <v>2</v>
      </c>
      <c r="AO205" s="30">
        <v>7</v>
      </c>
      <c r="AP205" s="30">
        <v>0</v>
      </c>
      <c r="AQ205" s="30">
        <v>0</v>
      </c>
      <c r="AR205" s="30">
        <v>0</v>
      </c>
      <c r="AS205" s="30">
        <v>1</v>
      </c>
      <c r="AT205" s="30">
        <v>0</v>
      </c>
      <c r="AU205" s="30">
        <v>0</v>
      </c>
      <c r="AV205" s="30">
        <v>0</v>
      </c>
      <c r="AW205" s="30">
        <v>91</v>
      </c>
      <c r="AX205" s="28">
        <v>109.2</v>
      </c>
      <c r="AY205" s="28">
        <v>192.9</v>
      </c>
      <c r="AZ205" s="28">
        <v>94</v>
      </c>
      <c r="BA205" s="28">
        <v>38.700000000000003</v>
      </c>
      <c r="BB205" s="30">
        <v>6</v>
      </c>
      <c r="BC205" s="28">
        <v>0.62</v>
      </c>
      <c r="BD205" s="28">
        <v>1.3</v>
      </c>
      <c r="BE205" s="28">
        <v>1.92</v>
      </c>
      <c r="BF205" s="28">
        <v>7.22</v>
      </c>
      <c r="BG205" s="30">
        <v>361</v>
      </c>
      <c r="BH205" s="30">
        <v>148</v>
      </c>
      <c r="BI205" s="30">
        <v>170</v>
      </c>
      <c r="BJ205" s="30">
        <v>108</v>
      </c>
      <c r="BK205" s="30">
        <v>264</v>
      </c>
      <c r="BL205" s="30">
        <v>139</v>
      </c>
      <c r="BM205" s="30">
        <v>310</v>
      </c>
      <c r="BN205" s="30">
        <v>138</v>
      </c>
      <c r="BO205" s="30">
        <v>3</v>
      </c>
      <c r="BP205" s="28"/>
      <c r="BQ205" s="28"/>
      <c r="BR205" s="28"/>
      <c r="BS205" s="30">
        <v>4</v>
      </c>
      <c r="BT205" s="28"/>
      <c r="BU205" s="30">
        <v>0.09</v>
      </c>
      <c r="BV205" s="30">
        <v>0</v>
      </c>
      <c r="BW205" s="30">
        <v>0.19</v>
      </c>
      <c r="BX205" s="30">
        <v>0.28000000000000003</v>
      </c>
      <c r="BY205" s="30">
        <v>1.07</v>
      </c>
      <c r="BZ205" s="30">
        <v>1.03</v>
      </c>
      <c r="CA205" s="30">
        <v>105</v>
      </c>
      <c r="CB205" s="30">
        <v>54</v>
      </c>
      <c r="CC205" s="30">
        <v>334</v>
      </c>
      <c r="CD205" s="30">
        <v>162</v>
      </c>
      <c r="CE205" s="30">
        <v>394</v>
      </c>
      <c r="CF205" s="30">
        <v>170</v>
      </c>
      <c r="CG205" s="30">
        <v>289</v>
      </c>
      <c r="CH205" s="30">
        <v>95</v>
      </c>
      <c r="CI205" s="30">
        <v>0.89</v>
      </c>
      <c r="CJ205" s="30">
        <v>0.3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7.25" thickBot="1">
      <c r="A206" s="30">
        <v>100</v>
      </c>
      <c r="B206" s="30">
        <v>100</v>
      </c>
      <c r="C206" s="30">
        <v>126187</v>
      </c>
      <c r="D206" s="30">
        <v>0</v>
      </c>
      <c r="E206" s="30">
        <v>0</v>
      </c>
      <c r="F206" s="30">
        <v>0</v>
      </c>
      <c r="G206" s="30">
        <v>0</v>
      </c>
      <c r="H206" s="30">
        <v>0</v>
      </c>
      <c r="I206" s="30">
        <v>3</v>
      </c>
      <c r="J206" s="28">
        <v>0.5</v>
      </c>
      <c r="K206" s="28">
        <v>-0.5</v>
      </c>
      <c r="L206" s="30">
        <v>0</v>
      </c>
      <c r="M206" s="28" t="s">
        <v>2552</v>
      </c>
      <c r="N206" s="28">
        <v>0</v>
      </c>
      <c r="O206" s="30">
        <v>136</v>
      </c>
      <c r="P206" s="31" t="b">
        <v>0</v>
      </c>
      <c r="Q206" s="28"/>
      <c r="R206" s="28" t="s">
        <v>2553</v>
      </c>
      <c r="S206" s="30">
        <v>50</v>
      </c>
      <c r="T206" s="28" t="s">
        <v>2554</v>
      </c>
      <c r="U206" s="28">
        <v>1.9</v>
      </c>
      <c r="V206" s="28" t="s">
        <v>1728</v>
      </c>
      <c r="W206" s="28">
        <v>0.1</v>
      </c>
      <c r="X206" s="31" t="b">
        <v>0</v>
      </c>
      <c r="Y206" s="28"/>
      <c r="Z206" s="28" t="s">
        <v>2061</v>
      </c>
      <c r="AA206" s="30">
        <v>6</v>
      </c>
      <c r="AB206" s="30">
        <v>8</v>
      </c>
      <c r="AC206" s="30">
        <v>37</v>
      </c>
      <c r="AD206" s="30">
        <v>34322</v>
      </c>
      <c r="AE206" s="30">
        <v>24</v>
      </c>
      <c r="AF206" s="30">
        <v>40170</v>
      </c>
      <c r="AG206" s="30">
        <v>51</v>
      </c>
      <c r="AH206" s="28">
        <v>0</v>
      </c>
      <c r="AI206" s="28">
        <v>7.4</v>
      </c>
      <c r="AJ206" s="28" t="s">
        <v>1728</v>
      </c>
      <c r="AK206" s="30">
        <v>1311</v>
      </c>
      <c r="AL206" s="30">
        <v>0</v>
      </c>
      <c r="AM206" s="30">
        <v>0</v>
      </c>
      <c r="AN206" s="30">
        <v>5</v>
      </c>
      <c r="AO206" s="30">
        <v>20</v>
      </c>
      <c r="AP206" s="30">
        <v>1</v>
      </c>
      <c r="AQ206" s="30">
        <v>0</v>
      </c>
      <c r="AR206" s="30">
        <v>0</v>
      </c>
      <c r="AS206" s="30">
        <v>1</v>
      </c>
      <c r="AT206" s="30">
        <v>0</v>
      </c>
      <c r="AU206" s="30">
        <v>0</v>
      </c>
      <c r="AV206" s="30">
        <v>1</v>
      </c>
      <c r="AW206" s="30">
        <v>182</v>
      </c>
      <c r="AX206" s="28">
        <v>171</v>
      </c>
      <c r="AY206" s="28">
        <v>204.9</v>
      </c>
      <c r="AZ206" s="28">
        <v>169</v>
      </c>
      <c r="BA206" s="28">
        <v>54.7</v>
      </c>
      <c r="BB206" s="30">
        <v>17</v>
      </c>
      <c r="BC206" s="28">
        <v>0.85</v>
      </c>
      <c r="BD206" s="28">
        <v>1.59</v>
      </c>
      <c r="BE206" s="28">
        <v>2.44</v>
      </c>
      <c r="BF206" s="28">
        <v>21.72</v>
      </c>
      <c r="BG206" s="30">
        <v>303</v>
      </c>
      <c r="BH206" s="30">
        <v>123</v>
      </c>
      <c r="BI206" s="30">
        <v>160</v>
      </c>
      <c r="BJ206" s="30">
        <v>104</v>
      </c>
      <c r="BK206" s="30">
        <v>189</v>
      </c>
      <c r="BL206" s="30">
        <v>111</v>
      </c>
      <c r="BM206" s="30">
        <v>242</v>
      </c>
      <c r="BN206" s="30">
        <v>113</v>
      </c>
      <c r="BO206" s="28"/>
      <c r="BP206" s="28"/>
      <c r="BQ206" s="28"/>
      <c r="BR206" s="28"/>
      <c r="BS206" s="28"/>
      <c r="BT206" s="28"/>
      <c r="BU206" s="30">
        <v>0.06</v>
      </c>
      <c r="BV206" s="30">
        <v>0</v>
      </c>
      <c r="BW206" s="30">
        <v>0.11</v>
      </c>
      <c r="BX206" s="30">
        <v>0.17</v>
      </c>
      <c r="BY206" s="30">
        <v>1.49</v>
      </c>
      <c r="BZ206" s="30">
        <v>1.37</v>
      </c>
      <c r="CA206" s="30">
        <v>193</v>
      </c>
      <c r="CB206" s="30">
        <v>109</v>
      </c>
      <c r="CC206" s="30">
        <v>718</v>
      </c>
      <c r="CD206" s="30">
        <v>304</v>
      </c>
      <c r="CE206" s="30">
        <v>343</v>
      </c>
      <c r="CF206" s="30">
        <v>138</v>
      </c>
      <c r="CG206" s="30">
        <v>426</v>
      </c>
      <c r="CH206" s="30">
        <v>152</v>
      </c>
      <c r="CI206" s="30">
        <v>1.17</v>
      </c>
      <c r="CJ206" s="30">
        <v>0.34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7.25" thickBot="1">
      <c r="A207" s="30">
        <v>0</v>
      </c>
      <c r="B207" s="30">
        <v>0</v>
      </c>
      <c r="C207" s="30">
        <v>165153</v>
      </c>
      <c r="D207" s="30">
        <v>0</v>
      </c>
      <c r="E207" s="30">
        <v>0</v>
      </c>
      <c r="F207" s="30">
        <v>-1</v>
      </c>
      <c r="G207" s="30">
        <v>1</v>
      </c>
      <c r="H207" s="30">
        <v>0</v>
      </c>
      <c r="I207" s="30">
        <v>4</v>
      </c>
      <c r="J207" s="28">
        <v>0</v>
      </c>
      <c r="K207" s="28">
        <v>0</v>
      </c>
      <c r="L207" s="30">
        <v>0</v>
      </c>
      <c r="M207" s="28" t="s">
        <v>2555</v>
      </c>
      <c r="N207" s="28">
        <v>0</v>
      </c>
      <c r="O207" s="30">
        <v>137</v>
      </c>
      <c r="P207" s="31" t="b">
        <v>0</v>
      </c>
      <c r="Q207" s="28" t="s">
        <v>2556</v>
      </c>
      <c r="R207" s="28" t="s">
        <v>2557</v>
      </c>
      <c r="S207" s="30">
        <v>79</v>
      </c>
      <c r="T207" s="28" t="s">
        <v>2558</v>
      </c>
      <c r="U207" s="28">
        <v>0</v>
      </c>
      <c r="V207" s="28" t="s">
        <v>1930</v>
      </c>
      <c r="W207" s="28">
        <v>0.2</v>
      </c>
      <c r="X207" s="31" t="b">
        <v>0</v>
      </c>
      <c r="Y207" s="28"/>
      <c r="Z207" s="28" t="s">
        <v>2077</v>
      </c>
      <c r="AA207" s="30">
        <v>6</v>
      </c>
      <c r="AB207" s="30">
        <v>8</v>
      </c>
      <c r="AC207" s="30">
        <v>0</v>
      </c>
      <c r="AD207" s="30">
        <v>2202</v>
      </c>
      <c r="AE207" s="30">
        <v>0</v>
      </c>
      <c r="AF207" s="30">
        <v>53519</v>
      </c>
      <c r="AG207" s="30">
        <v>8</v>
      </c>
      <c r="AH207" s="28">
        <v>0</v>
      </c>
      <c r="AI207" s="28">
        <v>0</v>
      </c>
      <c r="AJ207" s="28" t="s">
        <v>1930</v>
      </c>
      <c r="AK207" s="30">
        <v>0</v>
      </c>
      <c r="AL207" s="30">
        <v>0</v>
      </c>
      <c r="AM207" s="30">
        <v>0</v>
      </c>
      <c r="AN207" s="30">
        <v>0</v>
      </c>
      <c r="AO207" s="30">
        <v>0</v>
      </c>
      <c r="AP207" s="30">
        <v>0</v>
      </c>
      <c r="AQ207" s="30">
        <v>0</v>
      </c>
      <c r="AR207" s="30">
        <v>0</v>
      </c>
      <c r="AS207" s="30">
        <v>0</v>
      </c>
      <c r="AT207" s="30">
        <v>0</v>
      </c>
      <c r="AU207" s="30">
        <v>0</v>
      </c>
      <c r="AV207" s="30">
        <v>0</v>
      </c>
      <c r="AW207" s="30">
        <v>0</v>
      </c>
      <c r="AX207" s="28">
        <v>0</v>
      </c>
      <c r="AY207" s="28">
        <v>0</v>
      </c>
      <c r="AZ207" s="28">
        <v>0</v>
      </c>
      <c r="BA207" s="28">
        <v>0</v>
      </c>
      <c r="BB207" s="30">
        <v>0</v>
      </c>
      <c r="BC207" s="28">
        <v>0</v>
      </c>
      <c r="BD207" s="28">
        <v>0</v>
      </c>
      <c r="BE207" s="28">
        <v>0</v>
      </c>
      <c r="BF207" s="28">
        <v>0</v>
      </c>
      <c r="BG207" s="30">
        <v>762</v>
      </c>
      <c r="BH207" s="30">
        <v>92</v>
      </c>
      <c r="BI207" s="30">
        <v>762</v>
      </c>
      <c r="BJ207" s="30">
        <v>92</v>
      </c>
      <c r="BK207" s="30">
        <v>762</v>
      </c>
      <c r="BL207" s="30">
        <v>92</v>
      </c>
      <c r="BM207" s="30">
        <v>762</v>
      </c>
      <c r="BN207" s="30">
        <v>92</v>
      </c>
      <c r="BO207" s="28"/>
      <c r="BP207" s="28"/>
      <c r="BQ207" s="28"/>
      <c r="BR207" s="28"/>
      <c r="BS207" s="28"/>
      <c r="BT207" s="28"/>
      <c r="BU207" s="30">
        <v>0</v>
      </c>
      <c r="BV207" s="30">
        <v>0</v>
      </c>
      <c r="BW207" s="30">
        <v>0</v>
      </c>
      <c r="BX207" s="30">
        <v>0</v>
      </c>
      <c r="BY207" s="30">
        <v>0</v>
      </c>
      <c r="BZ207" s="30">
        <v>0</v>
      </c>
      <c r="CA207" s="30">
        <v>19</v>
      </c>
      <c r="CB207" s="30">
        <v>11</v>
      </c>
      <c r="CC207" s="30">
        <v>760</v>
      </c>
      <c r="CD207" s="30">
        <v>91</v>
      </c>
      <c r="CE207" s="30">
        <v>762</v>
      </c>
      <c r="CF207" s="30">
        <v>92</v>
      </c>
      <c r="CG207" s="30">
        <v>385</v>
      </c>
      <c r="CH207" s="30">
        <v>59</v>
      </c>
      <c r="CI207" s="30">
        <v>0</v>
      </c>
      <c r="CJ207" s="30">
        <v>0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7.25" thickBot="1">
      <c r="A208" s="30">
        <v>0</v>
      </c>
      <c r="B208" s="30">
        <v>0</v>
      </c>
      <c r="C208" s="30">
        <v>167767</v>
      </c>
      <c r="D208" s="30">
        <v>0</v>
      </c>
      <c r="E208" s="30">
        <v>0</v>
      </c>
      <c r="F208" s="30">
        <v>-1</v>
      </c>
      <c r="G208" s="30">
        <v>1</v>
      </c>
      <c r="H208" s="30">
        <v>0</v>
      </c>
      <c r="I208" s="30">
        <v>2</v>
      </c>
      <c r="J208" s="28">
        <v>0</v>
      </c>
      <c r="K208" s="28">
        <v>0</v>
      </c>
      <c r="L208" s="30">
        <v>0</v>
      </c>
      <c r="M208" s="28" t="s">
        <v>2559</v>
      </c>
      <c r="N208" s="28">
        <v>0</v>
      </c>
      <c r="O208" s="30">
        <v>138</v>
      </c>
      <c r="P208" s="31" t="b">
        <v>0</v>
      </c>
      <c r="Q208" s="28" t="s">
        <v>2560</v>
      </c>
      <c r="R208" s="28" t="s">
        <v>2561</v>
      </c>
      <c r="S208" s="30">
        <v>39</v>
      </c>
      <c r="T208" s="28" t="s">
        <v>2562</v>
      </c>
      <c r="U208" s="28">
        <v>0</v>
      </c>
      <c r="V208" s="28" t="s">
        <v>2563</v>
      </c>
      <c r="W208" s="28">
        <v>0.2</v>
      </c>
      <c r="X208" s="31" t="b">
        <v>0</v>
      </c>
      <c r="Y208" s="28"/>
      <c r="Z208" s="28" t="s">
        <v>2077</v>
      </c>
      <c r="AA208" s="30">
        <v>6</v>
      </c>
      <c r="AB208" s="30">
        <v>8</v>
      </c>
      <c r="AC208" s="30">
        <v>0</v>
      </c>
      <c r="AD208" s="30">
        <v>27068</v>
      </c>
      <c r="AE208" s="30">
        <v>0</v>
      </c>
      <c r="AF208" s="30">
        <v>53715</v>
      </c>
      <c r="AG208" s="30">
        <v>34</v>
      </c>
      <c r="AH208" s="28">
        <v>0</v>
      </c>
      <c r="AI208" s="28">
        <v>0</v>
      </c>
      <c r="AJ208" s="28" t="s">
        <v>1926</v>
      </c>
      <c r="AK208" s="30">
        <v>0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28">
        <v>0</v>
      </c>
      <c r="AY208" s="28">
        <v>0</v>
      </c>
      <c r="AZ208" s="28">
        <v>0</v>
      </c>
      <c r="BA208" s="28">
        <v>0</v>
      </c>
      <c r="BB208" s="30">
        <v>0</v>
      </c>
      <c r="BC208" s="28">
        <v>0</v>
      </c>
      <c r="BD208" s="28">
        <v>0</v>
      </c>
      <c r="BE208" s="28">
        <v>0</v>
      </c>
      <c r="BF208" s="28">
        <v>0</v>
      </c>
      <c r="BG208" s="30">
        <v>547</v>
      </c>
      <c r="BH208" s="30">
        <v>194</v>
      </c>
      <c r="BI208" s="30">
        <v>529</v>
      </c>
      <c r="BJ208" s="30">
        <v>190</v>
      </c>
      <c r="BK208" s="30">
        <v>494</v>
      </c>
      <c r="BL208" s="30">
        <v>181</v>
      </c>
      <c r="BM208" s="30">
        <v>549</v>
      </c>
      <c r="BN208" s="30">
        <v>192</v>
      </c>
      <c r="BO208" s="28"/>
      <c r="BP208" s="28"/>
      <c r="BQ208" s="28"/>
      <c r="BR208" s="28"/>
      <c r="BS208" s="28"/>
      <c r="BT208" s="28"/>
      <c r="BU208" s="30">
        <v>0</v>
      </c>
      <c r="BV208" s="30">
        <v>0</v>
      </c>
      <c r="BW208" s="30">
        <v>0</v>
      </c>
      <c r="BX208" s="30">
        <v>0</v>
      </c>
      <c r="BY208" s="30">
        <v>0</v>
      </c>
      <c r="BZ208" s="30">
        <v>0</v>
      </c>
      <c r="CA208" s="30">
        <v>725</v>
      </c>
      <c r="CB208" s="30">
        <v>237</v>
      </c>
      <c r="CC208" s="30">
        <v>417</v>
      </c>
      <c r="CD208" s="30">
        <v>147</v>
      </c>
      <c r="CE208" s="30">
        <v>557</v>
      </c>
      <c r="CF208" s="30">
        <v>194</v>
      </c>
      <c r="CG208" s="30">
        <v>358</v>
      </c>
      <c r="CH208" s="30">
        <v>134</v>
      </c>
      <c r="CI208" s="30">
        <v>0</v>
      </c>
      <c r="CJ208" s="30">
        <v>0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7.25" thickBot="1">
      <c r="A209" s="30">
        <v>100</v>
      </c>
      <c r="B209" s="30">
        <v>100</v>
      </c>
      <c r="C209" s="30">
        <v>172850</v>
      </c>
      <c r="D209" s="30">
        <v>0</v>
      </c>
      <c r="E209" s="30">
        <v>0</v>
      </c>
      <c r="F209" s="30">
        <v>-3</v>
      </c>
      <c r="G209" s="30">
        <v>3</v>
      </c>
      <c r="H209" s="30">
        <v>1</v>
      </c>
      <c r="I209" s="30">
        <v>2</v>
      </c>
      <c r="J209" s="28">
        <v>1.3</v>
      </c>
      <c r="K209" s="28">
        <v>0.3</v>
      </c>
      <c r="L209" s="30">
        <v>1</v>
      </c>
      <c r="M209" s="28" t="s">
        <v>2286</v>
      </c>
      <c r="N209" s="28">
        <v>0.8</v>
      </c>
      <c r="O209" s="30">
        <v>139</v>
      </c>
      <c r="P209" s="31" t="b">
        <v>0</v>
      </c>
      <c r="Q209" s="28"/>
      <c r="R209" s="28" t="s">
        <v>4080</v>
      </c>
      <c r="S209" s="30">
        <v>57</v>
      </c>
      <c r="T209" s="28" t="s">
        <v>2564</v>
      </c>
      <c r="U209" s="28">
        <v>3.1</v>
      </c>
      <c r="V209" s="28" t="s">
        <v>1506</v>
      </c>
      <c r="W209" s="28">
        <v>4.7</v>
      </c>
      <c r="X209" s="31" t="b">
        <v>0</v>
      </c>
      <c r="Y209" s="28"/>
      <c r="Z209" s="28" t="s">
        <v>2061</v>
      </c>
      <c r="AA209" s="30">
        <v>6</v>
      </c>
      <c r="AB209" s="30">
        <v>8</v>
      </c>
      <c r="AC209" s="30">
        <v>68</v>
      </c>
      <c r="AD209" s="30">
        <v>1783466</v>
      </c>
      <c r="AE209" s="30">
        <v>8113</v>
      </c>
      <c r="AF209" s="30">
        <v>1720473</v>
      </c>
      <c r="AG209" s="30">
        <v>19968</v>
      </c>
      <c r="AH209" s="28">
        <v>0.1</v>
      </c>
      <c r="AI209" s="28">
        <v>11.9</v>
      </c>
      <c r="AJ209" s="28" t="s">
        <v>1506</v>
      </c>
      <c r="AK209" s="30">
        <v>1328</v>
      </c>
      <c r="AL209" s="30">
        <v>2</v>
      </c>
      <c r="AM209" s="30">
        <v>3</v>
      </c>
      <c r="AN209" s="30">
        <v>4</v>
      </c>
      <c r="AO209" s="30">
        <v>18</v>
      </c>
      <c r="AP209" s="30">
        <v>0</v>
      </c>
      <c r="AQ209" s="30">
        <v>0</v>
      </c>
      <c r="AR209" s="30">
        <v>0</v>
      </c>
      <c r="AS209" s="30">
        <v>3</v>
      </c>
      <c r="AT209" s="30">
        <v>0</v>
      </c>
      <c r="AU209" s="30">
        <v>0</v>
      </c>
      <c r="AV209" s="30">
        <v>4</v>
      </c>
      <c r="AW209" s="30">
        <v>294</v>
      </c>
      <c r="AX209" s="28">
        <v>272.8</v>
      </c>
      <c r="AY209" s="28">
        <v>368.4</v>
      </c>
      <c r="AZ209" s="28">
        <v>170</v>
      </c>
      <c r="BA209" s="28">
        <v>80.900000000000006</v>
      </c>
      <c r="BB209" s="30">
        <v>14</v>
      </c>
      <c r="BC209" s="28">
        <v>1.57</v>
      </c>
      <c r="BD209" s="28">
        <v>2.36</v>
      </c>
      <c r="BE209" s="28">
        <v>3.93</v>
      </c>
      <c r="BF209" s="28">
        <v>17.45</v>
      </c>
      <c r="BG209" s="30">
        <v>228</v>
      </c>
      <c r="BH209" s="30">
        <v>89</v>
      </c>
      <c r="BI209" s="30">
        <v>81</v>
      </c>
      <c r="BJ209" s="30">
        <v>13</v>
      </c>
      <c r="BK209" s="30">
        <v>187</v>
      </c>
      <c r="BL209" s="30">
        <v>30</v>
      </c>
      <c r="BM209" s="30">
        <v>156</v>
      </c>
      <c r="BN209" s="30">
        <v>35</v>
      </c>
      <c r="BO209" s="30">
        <v>1</v>
      </c>
      <c r="BP209" s="28"/>
      <c r="BQ209" s="28"/>
      <c r="BR209" s="28"/>
      <c r="BS209" s="28"/>
      <c r="BT209" s="28"/>
      <c r="BU209" s="30">
        <v>0.11</v>
      </c>
      <c r="BV209" s="30">
        <v>0</v>
      </c>
      <c r="BW209" s="30">
        <v>0.16</v>
      </c>
      <c r="BX209" s="30">
        <v>0.27</v>
      </c>
      <c r="BY209" s="30">
        <v>1.18</v>
      </c>
      <c r="BZ209" s="30">
        <v>1.22</v>
      </c>
      <c r="CA209" s="30">
        <v>82</v>
      </c>
      <c r="CB209" s="30">
        <v>9</v>
      </c>
      <c r="CC209" s="30">
        <v>293</v>
      </c>
      <c r="CD209" s="30">
        <v>89</v>
      </c>
      <c r="CE209" s="30">
        <v>147</v>
      </c>
      <c r="CF209" s="30">
        <v>42</v>
      </c>
      <c r="CG209" s="30">
        <v>80</v>
      </c>
      <c r="CH209" s="30">
        <v>30</v>
      </c>
      <c r="CI209" s="30">
        <v>0.95</v>
      </c>
      <c r="CJ209" s="30">
        <v>0.27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17.25" thickBot="1">
      <c r="A210" s="30">
        <v>100</v>
      </c>
      <c r="B210" s="30">
        <v>100</v>
      </c>
      <c r="C210" s="30">
        <v>176413</v>
      </c>
      <c r="D210" s="30">
        <v>0</v>
      </c>
      <c r="E210" s="30">
        <v>0</v>
      </c>
      <c r="F210" s="30">
        <v>-4</v>
      </c>
      <c r="G210" s="30">
        <v>4</v>
      </c>
      <c r="H210" s="30">
        <v>0</v>
      </c>
      <c r="I210" s="30">
        <v>3</v>
      </c>
      <c r="J210" s="28">
        <v>1</v>
      </c>
      <c r="K210" s="28">
        <v>0</v>
      </c>
      <c r="L210" s="30">
        <v>0</v>
      </c>
      <c r="M210" s="28" t="s">
        <v>2322</v>
      </c>
      <c r="N210" s="28">
        <v>0.5</v>
      </c>
      <c r="O210" s="30">
        <v>140</v>
      </c>
      <c r="P210" s="31" t="b">
        <v>0</v>
      </c>
      <c r="Q210" s="28"/>
      <c r="R210" s="28" t="s">
        <v>4260</v>
      </c>
      <c r="S210" s="30">
        <v>56</v>
      </c>
      <c r="T210" s="28" t="s">
        <v>2565</v>
      </c>
      <c r="U210" s="28">
        <v>1.7</v>
      </c>
      <c r="V210" s="28" t="s">
        <v>1654</v>
      </c>
      <c r="W210" s="28">
        <v>0.4</v>
      </c>
      <c r="X210" s="31" t="b">
        <v>0</v>
      </c>
      <c r="Y210" s="28"/>
      <c r="Z210" s="28" t="s">
        <v>2061</v>
      </c>
      <c r="AA210" s="30">
        <v>6</v>
      </c>
      <c r="AB210" s="30">
        <v>8</v>
      </c>
      <c r="AC210" s="30">
        <v>36</v>
      </c>
      <c r="AD210" s="30">
        <v>108196</v>
      </c>
      <c r="AE210" s="30">
        <v>147</v>
      </c>
      <c r="AF210" s="30">
        <v>159760</v>
      </c>
      <c r="AG210" s="30">
        <v>260</v>
      </c>
      <c r="AH210" s="28">
        <v>0.1</v>
      </c>
      <c r="AI210" s="28">
        <v>6.4</v>
      </c>
      <c r="AJ210" s="28" t="s">
        <v>1654</v>
      </c>
      <c r="AK210" s="30">
        <v>772</v>
      </c>
      <c r="AL210" s="30">
        <v>1</v>
      </c>
      <c r="AM210" s="30">
        <v>1</v>
      </c>
      <c r="AN210" s="30">
        <v>3</v>
      </c>
      <c r="AO210" s="30">
        <v>9</v>
      </c>
      <c r="AP210" s="30">
        <v>0</v>
      </c>
      <c r="AQ210" s="30">
        <v>0</v>
      </c>
      <c r="AR210" s="30">
        <v>0</v>
      </c>
      <c r="AS210" s="30">
        <v>1</v>
      </c>
      <c r="AT210" s="30">
        <v>0</v>
      </c>
      <c r="AU210" s="30">
        <v>0</v>
      </c>
      <c r="AV210" s="30">
        <v>0</v>
      </c>
      <c r="AW210" s="30">
        <v>96</v>
      </c>
      <c r="AX210" s="28">
        <v>116</v>
      </c>
      <c r="AY210" s="28">
        <v>162</v>
      </c>
      <c r="AZ210" s="28">
        <v>204</v>
      </c>
      <c r="BA210" s="28">
        <v>47.9</v>
      </c>
      <c r="BB210" s="30">
        <v>8</v>
      </c>
      <c r="BC210" s="28">
        <v>1.39</v>
      </c>
      <c r="BD210" s="28">
        <v>0.38</v>
      </c>
      <c r="BE210" s="28">
        <v>1.77</v>
      </c>
      <c r="BF210" s="28">
        <v>11.1</v>
      </c>
      <c r="BG210" s="30">
        <v>353</v>
      </c>
      <c r="BH210" s="30">
        <v>143</v>
      </c>
      <c r="BI210" s="30">
        <v>192</v>
      </c>
      <c r="BJ210" s="30">
        <v>121</v>
      </c>
      <c r="BK210" s="30">
        <v>168</v>
      </c>
      <c r="BL210" s="30">
        <v>98</v>
      </c>
      <c r="BM210" s="30">
        <v>272</v>
      </c>
      <c r="BN210" s="30">
        <v>122</v>
      </c>
      <c r="BO210" s="28"/>
      <c r="BP210" s="28"/>
      <c r="BQ210" s="28"/>
      <c r="BR210" s="28"/>
      <c r="BS210" s="28"/>
      <c r="BT210" s="28"/>
      <c r="BU210" s="30">
        <v>0.16</v>
      </c>
      <c r="BV210" s="30">
        <v>0</v>
      </c>
      <c r="BW210" s="30">
        <v>0.04</v>
      </c>
      <c r="BX210" s="30">
        <v>0.2</v>
      </c>
      <c r="BY210" s="30">
        <v>1.29</v>
      </c>
      <c r="BZ210" s="30">
        <v>1.05</v>
      </c>
      <c r="CA210" s="30">
        <v>92</v>
      </c>
      <c r="CB210" s="30">
        <v>47</v>
      </c>
      <c r="CC210" s="30">
        <v>335</v>
      </c>
      <c r="CD210" s="30">
        <v>163</v>
      </c>
      <c r="CE210" s="30">
        <v>381</v>
      </c>
      <c r="CF210" s="30">
        <v>163</v>
      </c>
      <c r="CG210" s="30">
        <v>276</v>
      </c>
      <c r="CH210" s="30">
        <v>90</v>
      </c>
      <c r="CI210" s="30">
        <v>0.93</v>
      </c>
      <c r="CJ210" s="30">
        <v>0.35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7.25" thickBot="1">
      <c r="A211" s="30">
        <v>100</v>
      </c>
      <c r="B211" s="30">
        <v>100</v>
      </c>
      <c r="C211" s="30">
        <v>180736</v>
      </c>
      <c r="D211" s="30">
        <v>0</v>
      </c>
      <c r="E211" s="30">
        <v>0</v>
      </c>
      <c r="F211" s="30">
        <v>-6</v>
      </c>
      <c r="G211" s="30">
        <v>6</v>
      </c>
      <c r="H211" s="30">
        <v>0</v>
      </c>
      <c r="I211" s="30">
        <v>2</v>
      </c>
      <c r="J211" s="28">
        <v>1.3</v>
      </c>
      <c r="K211" s="28">
        <v>0.3</v>
      </c>
      <c r="L211" s="30">
        <v>1</v>
      </c>
      <c r="M211" s="28" t="s">
        <v>2566</v>
      </c>
      <c r="N211" s="28">
        <v>0.8</v>
      </c>
      <c r="O211" s="30">
        <v>141</v>
      </c>
      <c r="P211" s="31" t="b">
        <v>0</v>
      </c>
      <c r="Q211" s="28"/>
      <c r="R211" s="28" t="s">
        <v>2567</v>
      </c>
      <c r="S211" s="30">
        <v>44</v>
      </c>
      <c r="T211" s="28" t="s">
        <v>2568</v>
      </c>
      <c r="U211" s="28">
        <v>2.1</v>
      </c>
      <c r="V211" s="28" t="s">
        <v>1574</v>
      </c>
      <c r="W211" s="28">
        <v>0.5</v>
      </c>
      <c r="X211" s="31" t="b">
        <v>0</v>
      </c>
      <c r="Y211" s="28"/>
      <c r="Z211" s="28" t="s">
        <v>2061</v>
      </c>
      <c r="AA211" s="30">
        <v>6</v>
      </c>
      <c r="AB211" s="30">
        <v>8</v>
      </c>
      <c r="AC211" s="30">
        <v>42</v>
      </c>
      <c r="AD211" s="30">
        <v>152389</v>
      </c>
      <c r="AE211" s="30">
        <v>577</v>
      </c>
      <c r="AF211" s="30">
        <v>179385</v>
      </c>
      <c r="AG211" s="30">
        <v>421</v>
      </c>
      <c r="AH211" s="28">
        <v>0.2</v>
      </c>
      <c r="AI211" s="28">
        <v>9.5</v>
      </c>
      <c r="AJ211" s="28" t="s">
        <v>1574</v>
      </c>
      <c r="AK211" s="30">
        <v>1196</v>
      </c>
      <c r="AL211" s="30">
        <v>0</v>
      </c>
      <c r="AM211" s="30">
        <v>0</v>
      </c>
      <c r="AN211" s="30">
        <v>5</v>
      </c>
      <c r="AO211" s="30">
        <v>15</v>
      </c>
      <c r="AP211" s="30">
        <v>1</v>
      </c>
      <c r="AQ211" s="30">
        <v>0</v>
      </c>
      <c r="AR211" s="30">
        <v>0</v>
      </c>
      <c r="AS211" s="30">
        <v>4</v>
      </c>
      <c r="AT211" s="30">
        <v>0</v>
      </c>
      <c r="AU211" s="30">
        <v>0</v>
      </c>
      <c r="AV211" s="30">
        <v>0</v>
      </c>
      <c r="AW211" s="30">
        <v>243</v>
      </c>
      <c r="AX211" s="28">
        <v>202.4</v>
      </c>
      <c r="AY211" s="28">
        <v>53.5</v>
      </c>
      <c r="AZ211" s="28">
        <v>70</v>
      </c>
      <c r="BA211" s="28">
        <v>32.700000000000003</v>
      </c>
      <c r="BB211" s="30">
        <v>13</v>
      </c>
      <c r="BC211" s="28">
        <v>0.55000000000000004</v>
      </c>
      <c r="BD211" s="28">
        <v>0.25</v>
      </c>
      <c r="BE211" s="28">
        <v>0.8</v>
      </c>
      <c r="BF211" s="28">
        <v>20.3</v>
      </c>
      <c r="BG211" s="30">
        <v>282</v>
      </c>
      <c r="BH211" s="30">
        <v>108</v>
      </c>
      <c r="BI211" s="30">
        <v>351</v>
      </c>
      <c r="BJ211" s="30">
        <v>118</v>
      </c>
      <c r="BK211" s="30">
        <v>304</v>
      </c>
      <c r="BL211" s="30">
        <v>98</v>
      </c>
      <c r="BM211" s="30">
        <v>332</v>
      </c>
      <c r="BN211" s="30">
        <v>116</v>
      </c>
      <c r="BO211" s="28"/>
      <c r="BP211" s="28"/>
      <c r="BQ211" s="28"/>
      <c r="BR211" s="28"/>
      <c r="BS211" s="28"/>
      <c r="BT211" s="28"/>
      <c r="BU211" s="30">
        <v>0.04</v>
      </c>
      <c r="BV211" s="30">
        <v>0</v>
      </c>
      <c r="BW211" s="30">
        <v>0.02</v>
      </c>
      <c r="BX211" s="30">
        <v>0.06</v>
      </c>
      <c r="BY211" s="30">
        <v>1.53</v>
      </c>
      <c r="BZ211" s="30">
        <v>1.1299999999999999</v>
      </c>
      <c r="CA211" s="30">
        <v>489</v>
      </c>
      <c r="CB211" s="30">
        <v>105</v>
      </c>
      <c r="CC211" s="30">
        <v>279</v>
      </c>
      <c r="CD211" s="30">
        <v>85</v>
      </c>
      <c r="CE211" s="30">
        <v>289</v>
      </c>
      <c r="CF211" s="30">
        <v>106</v>
      </c>
      <c r="CG211" s="30">
        <v>275</v>
      </c>
      <c r="CH211" s="30">
        <v>102</v>
      </c>
      <c r="CI211" s="30">
        <v>0.98</v>
      </c>
      <c r="CJ211" s="30">
        <v>0.38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17.25" thickBot="1">
      <c r="A212" s="30">
        <v>0</v>
      </c>
      <c r="B212" s="30">
        <v>0</v>
      </c>
      <c r="C212" s="30">
        <v>184341</v>
      </c>
      <c r="D212" s="30">
        <v>0</v>
      </c>
      <c r="E212" s="30">
        <v>0</v>
      </c>
      <c r="F212" s="30">
        <v>-8</v>
      </c>
      <c r="G212" s="30">
        <v>8</v>
      </c>
      <c r="H212" s="30">
        <v>2</v>
      </c>
      <c r="I212" s="30">
        <v>3</v>
      </c>
      <c r="J212" s="28">
        <v>0</v>
      </c>
      <c r="K212" s="28">
        <v>0</v>
      </c>
      <c r="L212" s="30">
        <v>0</v>
      </c>
      <c r="M212" s="28" t="s">
        <v>2569</v>
      </c>
      <c r="N212" s="28">
        <v>0.2</v>
      </c>
      <c r="O212" s="30">
        <v>142</v>
      </c>
      <c r="P212" s="31" t="b">
        <v>0</v>
      </c>
      <c r="Q212" s="28" t="s">
        <v>4413</v>
      </c>
      <c r="R212" s="28" t="s">
        <v>4414</v>
      </c>
      <c r="S212" s="30">
        <v>72</v>
      </c>
      <c r="T212" s="28" t="s">
        <v>2570</v>
      </c>
      <c r="U212" s="28">
        <v>3.4</v>
      </c>
      <c r="V212" s="28" t="s">
        <v>1500</v>
      </c>
      <c r="W212" s="28">
        <v>3.4</v>
      </c>
      <c r="X212" s="31" t="b">
        <v>0</v>
      </c>
      <c r="Y212" s="28"/>
      <c r="Z212" s="28" t="s">
        <v>2117</v>
      </c>
      <c r="AA212" s="30">
        <v>6</v>
      </c>
      <c r="AB212" s="30">
        <v>8</v>
      </c>
      <c r="AC212" s="30">
        <v>82</v>
      </c>
      <c r="AD212" s="30">
        <v>2176917</v>
      </c>
      <c r="AE212" s="30">
        <v>49</v>
      </c>
      <c r="AF212" s="30">
        <v>2783922</v>
      </c>
      <c r="AG212" s="30">
        <v>3607</v>
      </c>
      <c r="AH212" s="28">
        <v>0</v>
      </c>
      <c r="AI212" s="28">
        <v>11.4</v>
      </c>
      <c r="AJ212" s="28" t="s">
        <v>1500</v>
      </c>
      <c r="AK212" s="30">
        <v>1644</v>
      </c>
      <c r="AL212" s="30">
        <v>3</v>
      </c>
      <c r="AM212" s="30">
        <v>4</v>
      </c>
      <c r="AN212" s="30">
        <v>8</v>
      </c>
      <c r="AO212" s="30">
        <v>21</v>
      </c>
      <c r="AP212" s="30">
        <v>0</v>
      </c>
      <c r="AQ212" s="30">
        <v>0</v>
      </c>
      <c r="AR212" s="30">
        <v>0</v>
      </c>
      <c r="AS212" s="30">
        <v>4</v>
      </c>
      <c r="AT212" s="30">
        <v>0</v>
      </c>
      <c r="AU212" s="30">
        <v>0</v>
      </c>
      <c r="AV212" s="30">
        <v>8</v>
      </c>
      <c r="AW212" s="30">
        <v>277</v>
      </c>
      <c r="AX212" s="28">
        <v>331.4</v>
      </c>
      <c r="AY212" s="28">
        <v>463.1</v>
      </c>
      <c r="AZ212" s="28">
        <v>376</v>
      </c>
      <c r="BA212" s="28">
        <v>117.2</v>
      </c>
      <c r="BB212" s="30">
        <v>20</v>
      </c>
      <c r="BC212" s="28">
        <v>1.97</v>
      </c>
      <c r="BD212" s="28">
        <v>2.81</v>
      </c>
      <c r="BE212" s="28">
        <v>4.78</v>
      </c>
      <c r="BF212" s="28">
        <v>23.53</v>
      </c>
      <c r="BG212" s="30">
        <v>190</v>
      </c>
      <c r="BH212" s="30">
        <v>77</v>
      </c>
      <c r="BI212" s="30">
        <v>57</v>
      </c>
      <c r="BJ212" s="30">
        <v>46</v>
      </c>
      <c r="BK212" s="30">
        <v>84</v>
      </c>
      <c r="BL212" s="30">
        <v>54</v>
      </c>
      <c r="BM212" s="30">
        <v>86</v>
      </c>
      <c r="BN212" s="30">
        <v>60</v>
      </c>
      <c r="BO212" s="28"/>
      <c r="BP212" s="28"/>
      <c r="BQ212" s="30">
        <v>3</v>
      </c>
      <c r="BR212" s="28"/>
      <c r="BS212" s="30">
        <v>3</v>
      </c>
      <c r="BT212" s="28"/>
      <c r="BU212" s="30">
        <v>0.11</v>
      </c>
      <c r="BV212" s="30">
        <v>0</v>
      </c>
      <c r="BW212" s="30">
        <v>0.15</v>
      </c>
      <c r="BX212" s="30">
        <v>0.26</v>
      </c>
      <c r="BY212" s="30">
        <v>1.29</v>
      </c>
      <c r="BZ212" s="30">
        <v>1.1499999999999999</v>
      </c>
      <c r="CA212" s="30">
        <v>35</v>
      </c>
      <c r="CB212" s="30">
        <v>19</v>
      </c>
      <c r="CC212" s="30">
        <v>394</v>
      </c>
      <c r="CD212" s="30">
        <v>182</v>
      </c>
      <c r="CE212" s="30">
        <v>119</v>
      </c>
      <c r="CF212" s="30">
        <v>50</v>
      </c>
      <c r="CG212" s="30">
        <v>95</v>
      </c>
      <c r="CH212" s="30">
        <v>30</v>
      </c>
      <c r="CI212" s="30">
        <v>1.0900000000000001</v>
      </c>
      <c r="CJ212" s="30">
        <v>0.44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7.25" thickBot="1">
      <c r="A213" s="30">
        <v>0</v>
      </c>
      <c r="B213" s="30">
        <v>0</v>
      </c>
      <c r="C213" s="30">
        <v>204727</v>
      </c>
      <c r="D213" s="30">
        <v>0</v>
      </c>
      <c r="E213" s="30">
        <v>0</v>
      </c>
      <c r="F213" s="30">
        <v>0</v>
      </c>
      <c r="G213" s="30">
        <v>0</v>
      </c>
      <c r="H213" s="30">
        <v>0</v>
      </c>
      <c r="I213" s="30">
        <v>2</v>
      </c>
      <c r="J213" s="28">
        <v>0</v>
      </c>
      <c r="K213" s="28">
        <v>0</v>
      </c>
      <c r="L213" s="30">
        <v>0</v>
      </c>
      <c r="M213" s="28" t="s">
        <v>2571</v>
      </c>
      <c r="N213" s="28">
        <v>0</v>
      </c>
      <c r="O213" s="30">
        <v>143</v>
      </c>
      <c r="P213" s="31" t="b">
        <v>0</v>
      </c>
      <c r="Q213" s="28" t="s">
        <v>2572</v>
      </c>
      <c r="R213" s="28" t="s">
        <v>2573</v>
      </c>
      <c r="S213" s="30">
        <v>50</v>
      </c>
      <c r="T213" s="28" t="s">
        <v>2574</v>
      </c>
      <c r="U213" s="28">
        <v>0</v>
      </c>
      <c r="V213" s="28" t="s">
        <v>1869</v>
      </c>
      <c r="W213" s="28">
        <v>0</v>
      </c>
      <c r="X213" s="31" t="b">
        <v>0</v>
      </c>
      <c r="Y213" s="28"/>
      <c r="Z213" s="28" t="s">
        <v>2077</v>
      </c>
      <c r="AA213" s="30">
        <v>6</v>
      </c>
      <c r="AB213" s="30">
        <v>8</v>
      </c>
      <c r="AC213" s="30">
        <v>0</v>
      </c>
      <c r="AD213" s="30">
        <v>289</v>
      </c>
      <c r="AE213" s="30">
        <v>0</v>
      </c>
      <c r="AF213" s="30">
        <v>11875</v>
      </c>
      <c r="AG213" s="30">
        <v>5</v>
      </c>
      <c r="AH213" s="28">
        <v>0</v>
      </c>
      <c r="AI213" s="28">
        <v>0</v>
      </c>
      <c r="AJ213" s="28" t="s">
        <v>1869</v>
      </c>
      <c r="AK213" s="30">
        <v>0</v>
      </c>
      <c r="AL213" s="30">
        <v>0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28">
        <v>0</v>
      </c>
      <c r="AY213" s="28">
        <v>0</v>
      </c>
      <c r="AZ213" s="28">
        <v>0</v>
      </c>
      <c r="BA213" s="28">
        <v>0</v>
      </c>
      <c r="BB213" s="30">
        <v>0</v>
      </c>
      <c r="BC213" s="28">
        <v>0</v>
      </c>
      <c r="BD213" s="28">
        <v>0</v>
      </c>
      <c r="BE213" s="28">
        <v>0</v>
      </c>
      <c r="BF213" s="28">
        <v>0</v>
      </c>
      <c r="BG213" s="30">
        <v>747</v>
      </c>
      <c r="BH213" s="30">
        <v>258</v>
      </c>
      <c r="BI213" s="30">
        <v>746</v>
      </c>
      <c r="BJ213" s="30">
        <v>258</v>
      </c>
      <c r="BK213" s="30">
        <v>742</v>
      </c>
      <c r="BL213" s="30">
        <v>258</v>
      </c>
      <c r="BM213" s="30">
        <v>748</v>
      </c>
      <c r="BN213" s="30">
        <v>258</v>
      </c>
      <c r="BO213" s="28"/>
      <c r="BP213" s="28"/>
      <c r="BQ213" s="28"/>
      <c r="BR213" s="28"/>
      <c r="BS213" s="28"/>
      <c r="BT213" s="28"/>
      <c r="BU213" s="30">
        <v>0</v>
      </c>
      <c r="BV213" s="30">
        <v>0</v>
      </c>
      <c r="BW213" s="30">
        <v>0</v>
      </c>
      <c r="BX213" s="30">
        <v>0</v>
      </c>
      <c r="BY213" s="30">
        <v>0</v>
      </c>
      <c r="BZ213" s="30">
        <v>0</v>
      </c>
      <c r="CA213" s="30">
        <v>204</v>
      </c>
      <c r="CB213" s="30">
        <v>27</v>
      </c>
      <c r="CC213" s="30">
        <v>724</v>
      </c>
      <c r="CD213" s="30">
        <v>256</v>
      </c>
      <c r="CE213" s="30">
        <v>749</v>
      </c>
      <c r="CF213" s="30">
        <v>258</v>
      </c>
      <c r="CG213" s="30">
        <v>568</v>
      </c>
      <c r="CH213" s="30">
        <v>208</v>
      </c>
      <c r="CI213" s="30">
        <v>0</v>
      </c>
      <c r="CJ213" s="30">
        <v>0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7.25" thickBot="1">
      <c r="A214" s="30">
        <v>0</v>
      </c>
      <c r="B214" s="30">
        <v>0</v>
      </c>
      <c r="C214" s="30">
        <v>209046</v>
      </c>
      <c r="D214" s="30">
        <v>0</v>
      </c>
      <c r="E214" s="30">
        <v>0</v>
      </c>
      <c r="F214" s="30">
        <v>-2</v>
      </c>
      <c r="G214" s="30">
        <v>2</v>
      </c>
      <c r="H214" s="30">
        <v>0</v>
      </c>
      <c r="I214" s="30">
        <v>3</v>
      </c>
      <c r="J214" s="28">
        <v>0</v>
      </c>
      <c r="K214" s="28">
        <v>0</v>
      </c>
      <c r="L214" s="30">
        <v>0</v>
      </c>
      <c r="M214" s="28" t="s">
        <v>2575</v>
      </c>
      <c r="N214" s="28">
        <v>0</v>
      </c>
      <c r="O214" s="30">
        <v>144</v>
      </c>
      <c r="P214" s="31" t="b">
        <v>0</v>
      </c>
      <c r="Q214" s="28" t="s">
        <v>2576</v>
      </c>
      <c r="R214" s="28" t="s">
        <v>2577</v>
      </c>
      <c r="S214" s="30">
        <v>53</v>
      </c>
      <c r="T214" s="28" t="s">
        <v>2578</v>
      </c>
      <c r="U214" s="28">
        <v>0</v>
      </c>
      <c r="V214" s="28" t="s">
        <v>1928</v>
      </c>
      <c r="W214" s="28">
        <v>0</v>
      </c>
      <c r="X214" s="31" t="b">
        <v>0</v>
      </c>
      <c r="Y214" s="28"/>
      <c r="Z214" s="28" t="s">
        <v>2077</v>
      </c>
      <c r="AA214" s="30">
        <v>6</v>
      </c>
      <c r="AB214" s="30">
        <v>8</v>
      </c>
      <c r="AC214" s="30">
        <v>0</v>
      </c>
      <c r="AD214" s="30">
        <v>1884</v>
      </c>
      <c r="AE214" s="30">
        <v>0</v>
      </c>
      <c r="AF214" s="30">
        <v>10402</v>
      </c>
      <c r="AG214" s="30">
        <v>1</v>
      </c>
      <c r="AH214" s="28">
        <v>0</v>
      </c>
      <c r="AI214" s="28">
        <v>0</v>
      </c>
      <c r="AJ214" s="28" t="s">
        <v>1928</v>
      </c>
      <c r="AK214" s="30">
        <v>0</v>
      </c>
      <c r="AL214" s="30">
        <v>0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28">
        <v>0</v>
      </c>
      <c r="AY214" s="28">
        <v>0</v>
      </c>
      <c r="AZ214" s="28">
        <v>0</v>
      </c>
      <c r="BA214" s="28">
        <v>0</v>
      </c>
      <c r="BB214" s="30">
        <v>0</v>
      </c>
      <c r="BC214" s="28">
        <v>0</v>
      </c>
      <c r="BD214" s="28">
        <v>0</v>
      </c>
      <c r="BE214" s="28">
        <v>0</v>
      </c>
      <c r="BF214" s="28">
        <v>0</v>
      </c>
      <c r="BG214" s="30">
        <v>753</v>
      </c>
      <c r="BH214" s="30">
        <v>325</v>
      </c>
      <c r="BI214" s="30">
        <v>752</v>
      </c>
      <c r="BJ214" s="30">
        <v>325</v>
      </c>
      <c r="BK214" s="30">
        <v>750</v>
      </c>
      <c r="BL214" s="30">
        <v>325</v>
      </c>
      <c r="BM214" s="30">
        <v>754</v>
      </c>
      <c r="BN214" s="30">
        <v>325</v>
      </c>
      <c r="BO214" s="28"/>
      <c r="BP214" s="28"/>
      <c r="BQ214" s="28"/>
      <c r="BR214" s="28"/>
      <c r="BS214" s="28"/>
      <c r="BT214" s="28"/>
      <c r="BU214" s="30">
        <v>0</v>
      </c>
      <c r="BV214" s="30">
        <v>0</v>
      </c>
      <c r="BW214" s="30">
        <v>0</v>
      </c>
      <c r="BX214" s="30">
        <v>0</v>
      </c>
      <c r="BY214" s="30">
        <v>0</v>
      </c>
      <c r="BZ214" s="30">
        <v>0</v>
      </c>
      <c r="CA214" s="30">
        <v>149</v>
      </c>
      <c r="CB214" s="30">
        <v>82</v>
      </c>
      <c r="CC214" s="30">
        <v>743</v>
      </c>
      <c r="CD214" s="30">
        <v>322</v>
      </c>
      <c r="CE214" s="30">
        <v>754</v>
      </c>
      <c r="CF214" s="30">
        <v>325</v>
      </c>
      <c r="CG214" s="30">
        <v>570</v>
      </c>
      <c r="CH214" s="30">
        <v>226</v>
      </c>
      <c r="CI214" s="30">
        <v>0</v>
      </c>
      <c r="CJ214" s="30">
        <v>0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7.25" thickBot="1">
      <c r="A215" s="30">
        <v>100</v>
      </c>
      <c r="B215" s="30">
        <v>75</v>
      </c>
      <c r="C215" s="30">
        <v>219847</v>
      </c>
      <c r="D215" s="30">
        <v>0</v>
      </c>
      <c r="E215" s="30">
        <v>0</v>
      </c>
      <c r="F215" s="30">
        <v>-6</v>
      </c>
      <c r="G215" s="30">
        <v>6</v>
      </c>
      <c r="H215" s="30">
        <v>1</v>
      </c>
      <c r="I215" s="30">
        <v>4</v>
      </c>
      <c r="J215" s="28">
        <v>1.3</v>
      </c>
      <c r="K215" s="28">
        <v>0.2</v>
      </c>
      <c r="L215" s="30">
        <v>1</v>
      </c>
      <c r="M215" s="28" t="s">
        <v>2579</v>
      </c>
      <c r="N215" s="28">
        <v>0.8</v>
      </c>
      <c r="O215" s="30">
        <v>145</v>
      </c>
      <c r="P215" s="31" t="b">
        <v>0</v>
      </c>
      <c r="Q215" s="28"/>
      <c r="R215" s="28" t="s">
        <v>4416</v>
      </c>
      <c r="S215" s="30">
        <v>74</v>
      </c>
      <c r="T215" s="28" t="s">
        <v>2580</v>
      </c>
      <c r="U215" s="28">
        <v>3.2</v>
      </c>
      <c r="V215" s="28" t="s">
        <v>1504</v>
      </c>
      <c r="W215" s="28">
        <v>3.1</v>
      </c>
      <c r="X215" s="31" t="b">
        <v>0</v>
      </c>
      <c r="Y215" s="28"/>
      <c r="Z215" s="28" t="s">
        <v>2061</v>
      </c>
      <c r="AA215" s="30">
        <v>6</v>
      </c>
      <c r="AB215" s="30">
        <v>8</v>
      </c>
      <c r="AC215" s="30">
        <v>95</v>
      </c>
      <c r="AD215" s="30">
        <v>1528042</v>
      </c>
      <c r="AE215" s="30">
        <v>2324</v>
      </c>
      <c r="AF215" s="30">
        <v>1718942</v>
      </c>
      <c r="AG215" s="30">
        <v>7193</v>
      </c>
      <c r="AH215" s="28">
        <v>0.1</v>
      </c>
      <c r="AI215" s="28">
        <v>12.8</v>
      </c>
      <c r="AJ215" s="28" t="s">
        <v>1504</v>
      </c>
      <c r="AK215" s="30">
        <v>2260</v>
      </c>
      <c r="AL215" s="30">
        <v>7</v>
      </c>
      <c r="AM215" s="30">
        <v>1</v>
      </c>
      <c r="AN215" s="30">
        <v>9</v>
      </c>
      <c r="AO215" s="30">
        <v>26</v>
      </c>
      <c r="AP215" s="30">
        <v>0</v>
      </c>
      <c r="AQ215" s="30">
        <v>0</v>
      </c>
      <c r="AR215" s="30">
        <v>0</v>
      </c>
      <c r="AS215" s="30">
        <v>4</v>
      </c>
      <c r="AT215" s="30">
        <v>0</v>
      </c>
      <c r="AU215" s="30">
        <v>0</v>
      </c>
      <c r="AV215" s="30">
        <v>13</v>
      </c>
      <c r="AW215" s="30">
        <v>287</v>
      </c>
      <c r="AX215" s="28">
        <v>463.6</v>
      </c>
      <c r="AY215" s="28">
        <v>489</v>
      </c>
      <c r="AZ215" s="28">
        <v>954</v>
      </c>
      <c r="BA215" s="28">
        <v>190.4</v>
      </c>
      <c r="BB215" s="30">
        <v>26</v>
      </c>
      <c r="BC215" s="28">
        <v>10.66</v>
      </c>
      <c r="BD215" s="28">
        <v>2.5099999999999998</v>
      </c>
      <c r="BE215" s="28">
        <v>13.17</v>
      </c>
      <c r="BF215" s="28">
        <v>32.22</v>
      </c>
      <c r="BG215" s="30">
        <v>114</v>
      </c>
      <c r="BH215" s="30">
        <v>11</v>
      </c>
      <c r="BI215" s="30">
        <v>50</v>
      </c>
      <c r="BJ215" s="30">
        <v>3</v>
      </c>
      <c r="BK215" s="30">
        <v>14</v>
      </c>
      <c r="BL215" s="30">
        <v>9</v>
      </c>
      <c r="BM215" s="30">
        <v>25</v>
      </c>
      <c r="BN215" s="30">
        <v>7</v>
      </c>
      <c r="BO215" s="28"/>
      <c r="BP215" s="28"/>
      <c r="BQ215" s="28"/>
      <c r="BR215" s="28"/>
      <c r="BS215" s="30">
        <v>1</v>
      </c>
      <c r="BT215" s="28"/>
      <c r="BU215" s="30">
        <v>0.42</v>
      </c>
      <c r="BV215" s="30">
        <v>0</v>
      </c>
      <c r="BW215" s="30">
        <v>0.1</v>
      </c>
      <c r="BX215" s="30">
        <v>0.52</v>
      </c>
      <c r="BY215" s="30">
        <v>1.28</v>
      </c>
      <c r="BZ215" s="30">
        <v>1.04</v>
      </c>
      <c r="CA215" s="30">
        <v>28</v>
      </c>
      <c r="CB215" s="30">
        <v>15</v>
      </c>
      <c r="CC215" s="30">
        <v>296</v>
      </c>
      <c r="CD215" s="30">
        <v>40</v>
      </c>
      <c r="CE215" s="30">
        <v>141</v>
      </c>
      <c r="CF215" s="30">
        <v>20</v>
      </c>
      <c r="CG215" s="30">
        <v>107</v>
      </c>
      <c r="CH215" s="30">
        <v>15</v>
      </c>
      <c r="CI215" s="30">
        <v>1.04</v>
      </c>
      <c r="CJ215" s="30">
        <v>0.36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7.25" thickBot="1">
      <c r="A216" s="30">
        <v>0</v>
      </c>
      <c r="B216" s="30">
        <v>0</v>
      </c>
      <c r="C216" s="30">
        <v>225796</v>
      </c>
      <c r="D216" s="30">
        <v>0</v>
      </c>
      <c r="E216" s="30">
        <v>0</v>
      </c>
      <c r="F216" s="30">
        <v>-2</v>
      </c>
      <c r="G216" s="30">
        <v>2</v>
      </c>
      <c r="H216" s="30">
        <v>0</v>
      </c>
      <c r="I216" s="30">
        <v>2</v>
      </c>
      <c r="J216" s="28">
        <v>0</v>
      </c>
      <c r="K216" s="28">
        <v>0</v>
      </c>
      <c r="L216" s="30">
        <v>0</v>
      </c>
      <c r="M216" s="28" t="s">
        <v>2581</v>
      </c>
      <c r="N216" s="28">
        <v>0.8</v>
      </c>
      <c r="O216" s="30">
        <v>146</v>
      </c>
      <c r="P216" s="31" t="b">
        <v>0</v>
      </c>
      <c r="Q216" s="28" t="s">
        <v>4417</v>
      </c>
      <c r="R216" s="28" t="s">
        <v>4418</v>
      </c>
      <c r="S216" s="30">
        <v>58</v>
      </c>
      <c r="T216" s="28" t="s">
        <v>2582</v>
      </c>
      <c r="U216" s="28">
        <v>2.8</v>
      </c>
      <c r="V216" s="28" t="s">
        <v>1521</v>
      </c>
      <c r="W216" s="28">
        <v>11.1</v>
      </c>
      <c r="X216" s="31" t="b">
        <v>0</v>
      </c>
      <c r="Y216" s="28"/>
      <c r="Z216" s="28" t="s">
        <v>2117</v>
      </c>
      <c r="AA216" s="30">
        <v>6</v>
      </c>
      <c r="AB216" s="30">
        <v>8</v>
      </c>
      <c r="AC216" s="30">
        <v>44</v>
      </c>
      <c r="AD216" s="30">
        <v>4233757</v>
      </c>
      <c r="AE216" s="30">
        <v>93</v>
      </c>
      <c r="AF216" s="30">
        <v>7218381</v>
      </c>
      <c r="AG216" s="30">
        <v>22410</v>
      </c>
      <c r="AH216" s="28">
        <v>0.1</v>
      </c>
      <c r="AI216" s="28">
        <v>7.6</v>
      </c>
      <c r="AJ216" s="28" t="s">
        <v>1521</v>
      </c>
      <c r="AK216" s="30">
        <v>1242</v>
      </c>
      <c r="AL216" s="30">
        <v>1</v>
      </c>
      <c r="AM216" s="30">
        <v>2</v>
      </c>
      <c r="AN216" s="30">
        <v>2</v>
      </c>
      <c r="AO216" s="30">
        <v>17</v>
      </c>
      <c r="AP216" s="30">
        <v>0</v>
      </c>
      <c r="AQ216" s="30">
        <v>0</v>
      </c>
      <c r="AR216" s="30">
        <v>0</v>
      </c>
      <c r="AS216" s="30">
        <v>4</v>
      </c>
      <c r="AT216" s="30">
        <v>0</v>
      </c>
      <c r="AU216" s="30">
        <v>0</v>
      </c>
      <c r="AV216" s="30">
        <v>5</v>
      </c>
      <c r="AW216" s="30">
        <v>286</v>
      </c>
      <c r="AX216" s="28">
        <v>292.2</v>
      </c>
      <c r="AY216" s="28">
        <v>358.2</v>
      </c>
      <c r="AZ216" s="28">
        <v>153</v>
      </c>
      <c r="BA216" s="28">
        <v>80.400000000000006</v>
      </c>
      <c r="BB216" s="30">
        <v>14</v>
      </c>
      <c r="BC216" s="28">
        <v>1.06</v>
      </c>
      <c r="BD216" s="28">
        <v>2.93</v>
      </c>
      <c r="BE216" s="28">
        <v>3.99</v>
      </c>
      <c r="BF216" s="28">
        <v>14.11</v>
      </c>
      <c r="BG216" s="30">
        <v>216</v>
      </c>
      <c r="BH216" s="30">
        <v>83</v>
      </c>
      <c r="BI216" s="30">
        <v>86</v>
      </c>
      <c r="BJ216" s="30">
        <v>14</v>
      </c>
      <c r="BK216" s="30">
        <v>203</v>
      </c>
      <c r="BL216" s="30">
        <v>37</v>
      </c>
      <c r="BM216" s="30">
        <v>158</v>
      </c>
      <c r="BN216" s="30">
        <v>37</v>
      </c>
      <c r="BO216" s="30">
        <v>2</v>
      </c>
      <c r="BP216" s="28"/>
      <c r="BQ216" s="30">
        <v>2</v>
      </c>
      <c r="BR216" s="28"/>
      <c r="BS216" s="30">
        <v>2</v>
      </c>
      <c r="BT216" s="28"/>
      <c r="BU216" s="30">
        <v>0.08</v>
      </c>
      <c r="BV216" s="30">
        <v>0</v>
      </c>
      <c r="BW216" s="30">
        <v>0.21</v>
      </c>
      <c r="BX216" s="30">
        <v>0.28999999999999998</v>
      </c>
      <c r="BY216" s="30">
        <v>1.02</v>
      </c>
      <c r="BZ216" s="30">
        <v>1.23</v>
      </c>
      <c r="CA216" s="30">
        <v>79</v>
      </c>
      <c r="CB216" s="30">
        <v>8</v>
      </c>
      <c r="CC216" s="30">
        <v>294</v>
      </c>
      <c r="CD216" s="30">
        <v>90</v>
      </c>
      <c r="CE216" s="30">
        <v>187</v>
      </c>
      <c r="CF216" s="30">
        <v>62</v>
      </c>
      <c r="CG216" s="30">
        <v>38</v>
      </c>
      <c r="CH216" s="30">
        <v>15</v>
      </c>
      <c r="CI216" s="30">
        <v>1.01</v>
      </c>
      <c r="CJ216" s="30">
        <v>0.14000000000000001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7.25" thickBot="1">
      <c r="A217" s="30">
        <v>100</v>
      </c>
      <c r="B217" s="30">
        <v>100</v>
      </c>
      <c r="C217" s="30">
        <v>228286</v>
      </c>
      <c r="D217" s="30">
        <v>0</v>
      </c>
      <c r="E217" s="30">
        <v>0</v>
      </c>
      <c r="F217" s="30">
        <v>-2</v>
      </c>
      <c r="G217" s="30">
        <v>2</v>
      </c>
      <c r="H217" s="30">
        <v>1</v>
      </c>
      <c r="I217" s="30">
        <v>1</v>
      </c>
      <c r="J217" s="28">
        <v>0.5</v>
      </c>
      <c r="K217" s="28">
        <v>-0.5</v>
      </c>
      <c r="L217" s="30">
        <v>0</v>
      </c>
      <c r="M217" s="28" t="s">
        <v>1641</v>
      </c>
      <c r="N217" s="28">
        <v>0</v>
      </c>
      <c r="O217" s="30">
        <v>147</v>
      </c>
      <c r="P217" s="31" t="b">
        <v>0</v>
      </c>
      <c r="Q217" s="28"/>
      <c r="R217" s="28" t="s">
        <v>2583</v>
      </c>
      <c r="S217" s="30">
        <v>48</v>
      </c>
      <c r="T217" s="28" t="s">
        <v>2584</v>
      </c>
      <c r="U217" s="28">
        <v>2.6</v>
      </c>
      <c r="V217" s="28" t="s">
        <v>1659</v>
      </c>
      <c r="W217" s="28">
        <v>5.8</v>
      </c>
      <c r="X217" s="31" t="b">
        <v>0</v>
      </c>
      <c r="Y217" s="28"/>
      <c r="Z217" s="28" t="s">
        <v>2061</v>
      </c>
      <c r="AA217" s="30">
        <v>6</v>
      </c>
      <c r="AB217" s="30">
        <v>8</v>
      </c>
      <c r="AC217" s="30">
        <v>23</v>
      </c>
      <c r="AD217" s="30">
        <v>693679</v>
      </c>
      <c r="AE217" s="30">
        <v>223</v>
      </c>
      <c r="AF217" s="30">
        <v>2229220</v>
      </c>
      <c r="AG217" s="30">
        <v>1064</v>
      </c>
      <c r="AH217" s="28">
        <v>0</v>
      </c>
      <c r="AI217" s="28">
        <v>4.8</v>
      </c>
      <c r="AJ217" s="28" t="s">
        <v>1659</v>
      </c>
      <c r="AK217" s="30">
        <v>765</v>
      </c>
      <c r="AL217" s="30">
        <v>0</v>
      </c>
      <c r="AM217" s="30">
        <v>0</v>
      </c>
      <c r="AN217" s="30">
        <v>1</v>
      </c>
      <c r="AO217" s="30">
        <v>12</v>
      </c>
      <c r="AP217" s="30">
        <v>0</v>
      </c>
      <c r="AQ217" s="30">
        <v>0</v>
      </c>
      <c r="AR217" s="30">
        <v>0</v>
      </c>
      <c r="AS217" s="30">
        <v>1</v>
      </c>
      <c r="AT217" s="30">
        <v>0</v>
      </c>
      <c r="AU217" s="30">
        <v>25</v>
      </c>
      <c r="AV217" s="30">
        <v>0</v>
      </c>
      <c r="AW217" s="30">
        <v>127</v>
      </c>
      <c r="AX217" s="28">
        <v>200.4</v>
      </c>
      <c r="AY217" s="28">
        <v>0</v>
      </c>
      <c r="AZ217" s="28">
        <v>0</v>
      </c>
      <c r="BA217" s="28">
        <v>20.2</v>
      </c>
      <c r="BB217" s="30">
        <v>8</v>
      </c>
      <c r="BC217" s="28">
        <v>0</v>
      </c>
      <c r="BD217" s="28">
        <v>0</v>
      </c>
      <c r="BE217" s="28">
        <v>0</v>
      </c>
      <c r="BF217" s="28">
        <v>12.61</v>
      </c>
      <c r="BG217" s="30">
        <v>284</v>
      </c>
      <c r="BH217" s="30">
        <v>26</v>
      </c>
      <c r="BI217" s="30">
        <v>735</v>
      </c>
      <c r="BJ217" s="30">
        <v>79</v>
      </c>
      <c r="BK217" s="30">
        <v>728</v>
      </c>
      <c r="BL217" s="30">
        <v>74</v>
      </c>
      <c r="BM217" s="30">
        <v>397</v>
      </c>
      <c r="BN217" s="30">
        <v>26</v>
      </c>
      <c r="BO217" s="28"/>
      <c r="BP217" s="28"/>
      <c r="BQ217" s="28"/>
      <c r="BR217" s="28"/>
      <c r="BS217" s="28"/>
      <c r="BT217" s="28"/>
      <c r="BU217" s="30">
        <v>0</v>
      </c>
      <c r="BV217" s="30">
        <v>2.94</v>
      </c>
      <c r="BW217" s="30">
        <v>0</v>
      </c>
      <c r="BX217" s="30">
        <v>0</v>
      </c>
      <c r="BY217" s="30">
        <v>1.48</v>
      </c>
      <c r="BZ217" s="30">
        <v>1.41</v>
      </c>
      <c r="CA217" s="30">
        <v>285</v>
      </c>
      <c r="CB217" s="30">
        <v>12</v>
      </c>
      <c r="CC217" s="30">
        <v>706</v>
      </c>
      <c r="CD217" s="30">
        <v>82</v>
      </c>
      <c r="CE217" s="30">
        <v>212</v>
      </c>
      <c r="CF217" s="30">
        <v>28</v>
      </c>
      <c r="CG217" s="30">
        <v>64</v>
      </c>
      <c r="CH217" s="30">
        <v>11</v>
      </c>
      <c r="CI217" s="30">
        <v>0.94</v>
      </c>
      <c r="CJ217" s="30">
        <v>0.12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7.25" thickBot="1">
      <c r="A218" s="30">
        <v>100</v>
      </c>
      <c r="B218" s="30">
        <v>100</v>
      </c>
      <c r="C218" s="30">
        <v>232787</v>
      </c>
      <c r="D218" s="30">
        <v>0</v>
      </c>
      <c r="E218" s="30">
        <v>0</v>
      </c>
      <c r="F218" s="30">
        <v>-4</v>
      </c>
      <c r="G218" s="30">
        <v>4</v>
      </c>
      <c r="H218" s="30">
        <v>0</v>
      </c>
      <c r="I218" s="30">
        <v>3</v>
      </c>
      <c r="J218" s="28">
        <v>3</v>
      </c>
      <c r="K218" s="28">
        <v>2</v>
      </c>
      <c r="L218" s="30">
        <v>0</v>
      </c>
      <c r="M218" s="28" t="s">
        <v>2585</v>
      </c>
      <c r="N218" s="28">
        <v>2.5</v>
      </c>
      <c r="O218" s="30">
        <v>148</v>
      </c>
      <c r="P218" s="31" t="b">
        <v>0</v>
      </c>
      <c r="Q218" s="28"/>
      <c r="R218" s="28" t="s">
        <v>2586</v>
      </c>
      <c r="S218" s="30">
        <v>56</v>
      </c>
      <c r="T218" s="28" t="s">
        <v>2587</v>
      </c>
      <c r="U218" s="28">
        <v>1.6</v>
      </c>
      <c r="V218" s="28" t="s">
        <v>1673</v>
      </c>
      <c r="W218" s="28">
        <v>0.5</v>
      </c>
      <c r="X218" s="31" t="b">
        <v>0</v>
      </c>
      <c r="Y218" s="28"/>
      <c r="Z218" s="28" t="s">
        <v>2061</v>
      </c>
      <c r="AA218" s="30">
        <v>6</v>
      </c>
      <c r="AB218" s="30">
        <v>8</v>
      </c>
      <c r="AC218" s="30">
        <v>49</v>
      </c>
      <c r="AD218" s="30">
        <v>77742</v>
      </c>
      <c r="AE218" s="30">
        <v>594</v>
      </c>
      <c r="AF218" s="30">
        <v>202827</v>
      </c>
      <c r="AG218" s="30">
        <v>463</v>
      </c>
      <c r="AH218" s="28">
        <v>0.4</v>
      </c>
      <c r="AI218" s="28">
        <v>8.8000000000000007</v>
      </c>
      <c r="AJ218" s="28" t="s">
        <v>1673</v>
      </c>
      <c r="AK218" s="30">
        <v>1210</v>
      </c>
      <c r="AL218" s="30">
        <v>2</v>
      </c>
      <c r="AM218" s="30">
        <v>1</v>
      </c>
      <c r="AN218" s="30">
        <v>4</v>
      </c>
      <c r="AO218" s="30">
        <v>14</v>
      </c>
      <c r="AP218" s="30">
        <v>0</v>
      </c>
      <c r="AQ218" s="30">
        <v>0</v>
      </c>
      <c r="AR218" s="30">
        <v>0</v>
      </c>
      <c r="AS218" s="30">
        <v>8</v>
      </c>
      <c r="AT218" s="30">
        <v>1</v>
      </c>
      <c r="AU218" s="30">
        <v>0</v>
      </c>
      <c r="AV218" s="30">
        <v>4</v>
      </c>
      <c r="AW218" s="30">
        <v>219</v>
      </c>
      <c r="AX218" s="28">
        <v>314.8</v>
      </c>
      <c r="AY218" s="28">
        <v>315.8</v>
      </c>
      <c r="AZ218" s="28">
        <v>246</v>
      </c>
      <c r="BA218" s="28">
        <v>87.5</v>
      </c>
      <c r="BB218" s="30">
        <v>13</v>
      </c>
      <c r="BC218" s="28">
        <v>1.32</v>
      </c>
      <c r="BD218" s="28">
        <v>1.53</v>
      </c>
      <c r="BE218" s="28">
        <v>2.85</v>
      </c>
      <c r="BF218" s="28">
        <v>21.54</v>
      </c>
      <c r="BG218" s="30">
        <v>196</v>
      </c>
      <c r="BH218" s="30">
        <v>79</v>
      </c>
      <c r="BI218" s="30">
        <v>107</v>
      </c>
      <c r="BJ218" s="30">
        <v>79</v>
      </c>
      <c r="BK218" s="30">
        <v>138</v>
      </c>
      <c r="BL218" s="30">
        <v>82</v>
      </c>
      <c r="BM218" s="30">
        <v>143</v>
      </c>
      <c r="BN218" s="30">
        <v>87</v>
      </c>
      <c r="BO218" s="30">
        <v>5</v>
      </c>
      <c r="BP218" s="28"/>
      <c r="BQ218" s="28"/>
      <c r="BR218" s="28"/>
      <c r="BS218" s="28"/>
      <c r="BT218" s="28"/>
      <c r="BU218" s="30">
        <v>0.1</v>
      </c>
      <c r="BV218" s="30">
        <v>0</v>
      </c>
      <c r="BW218" s="30">
        <v>0.11</v>
      </c>
      <c r="BX218" s="30">
        <v>0.21</v>
      </c>
      <c r="BY218" s="30">
        <v>1.6</v>
      </c>
      <c r="BZ218" s="30">
        <v>1.04</v>
      </c>
      <c r="CA218" s="30">
        <v>97</v>
      </c>
      <c r="CB218" s="30">
        <v>50</v>
      </c>
      <c r="CC218" s="30">
        <v>124</v>
      </c>
      <c r="CD218" s="30">
        <v>58</v>
      </c>
      <c r="CE218" s="30">
        <v>396</v>
      </c>
      <c r="CF218" s="30">
        <v>171</v>
      </c>
      <c r="CG218" s="30">
        <v>272</v>
      </c>
      <c r="CH218" s="30">
        <v>88</v>
      </c>
      <c r="CI218" s="30">
        <v>0.97</v>
      </c>
      <c r="CJ218" s="30">
        <v>0.3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7.25" thickBot="1">
      <c r="A219" s="30">
        <v>0</v>
      </c>
      <c r="B219" s="30">
        <v>0</v>
      </c>
      <c r="C219" s="30">
        <v>440323</v>
      </c>
      <c r="D219" s="30">
        <v>0</v>
      </c>
      <c r="E219" s="30">
        <v>0</v>
      </c>
      <c r="F219" s="30">
        <v>-3</v>
      </c>
      <c r="G219" s="30">
        <v>3</v>
      </c>
      <c r="H219" s="30">
        <v>0</v>
      </c>
      <c r="I219" s="30">
        <v>4</v>
      </c>
      <c r="J219" s="28">
        <v>0</v>
      </c>
      <c r="K219" s="28">
        <v>0</v>
      </c>
      <c r="L219" s="30">
        <v>0</v>
      </c>
      <c r="M219" s="28" t="s">
        <v>2588</v>
      </c>
      <c r="N219" s="28">
        <v>0</v>
      </c>
      <c r="O219" s="30">
        <v>150</v>
      </c>
      <c r="P219" s="31" t="b">
        <v>0</v>
      </c>
      <c r="Q219" s="28" t="s">
        <v>2589</v>
      </c>
      <c r="R219" s="28" t="s">
        <v>2590</v>
      </c>
      <c r="S219" s="30">
        <v>52</v>
      </c>
      <c r="T219" s="28" t="s">
        <v>2591</v>
      </c>
      <c r="U219" s="28">
        <v>1.8</v>
      </c>
      <c r="V219" s="28" t="s">
        <v>1630</v>
      </c>
      <c r="W219" s="28">
        <v>0.3</v>
      </c>
      <c r="X219" s="31" t="b">
        <v>0</v>
      </c>
      <c r="Y219" s="28"/>
      <c r="Z219" s="28" t="s">
        <v>2117</v>
      </c>
      <c r="AA219" s="30">
        <v>6</v>
      </c>
      <c r="AB219" s="30">
        <v>8</v>
      </c>
      <c r="AC219" s="30">
        <v>21</v>
      </c>
      <c r="AD219" s="30">
        <v>75147</v>
      </c>
      <c r="AE219" s="30">
        <v>32</v>
      </c>
      <c r="AF219" s="30">
        <v>183510</v>
      </c>
      <c r="AG219" s="30">
        <v>106</v>
      </c>
      <c r="AH219" s="28">
        <v>0</v>
      </c>
      <c r="AI219" s="28">
        <v>4</v>
      </c>
      <c r="AJ219" s="28" t="s">
        <v>1630</v>
      </c>
      <c r="AK219" s="30">
        <v>285</v>
      </c>
      <c r="AL219" s="30">
        <v>1</v>
      </c>
      <c r="AM219" s="30">
        <v>1</v>
      </c>
      <c r="AN219" s="30">
        <v>1</v>
      </c>
      <c r="AO219" s="30">
        <v>5</v>
      </c>
      <c r="AP219" s="30">
        <v>0</v>
      </c>
      <c r="AQ219" s="30">
        <v>0</v>
      </c>
      <c r="AR219" s="30">
        <v>0</v>
      </c>
      <c r="AS219" s="30">
        <v>0</v>
      </c>
      <c r="AT219" s="30">
        <v>0</v>
      </c>
      <c r="AU219" s="30">
        <v>0</v>
      </c>
      <c r="AV219" s="30">
        <v>0</v>
      </c>
      <c r="AW219" s="30">
        <v>56</v>
      </c>
      <c r="AX219" s="28">
        <v>64.599999999999994</v>
      </c>
      <c r="AY219" s="28">
        <v>18.2</v>
      </c>
      <c r="AZ219" s="28">
        <v>113</v>
      </c>
      <c r="BA219" s="28">
        <v>19.7</v>
      </c>
      <c r="BB219" s="30">
        <v>2</v>
      </c>
      <c r="BC219" s="28">
        <v>0.84</v>
      </c>
      <c r="BD219" s="28">
        <v>0.06</v>
      </c>
      <c r="BE219" s="28">
        <v>0.9</v>
      </c>
      <c r="BF219" s="28">
        <v>4.49</v>
      </c>
      <c r="BG219" s="30">
        <v>411</v>
      </c>
      <c r="BH219" s="30">
        <v>50</v>
      </c>
      <c r="BI219" s="30">
        <v>417</v>
      </c>
      <c r="BJ219" s="30">
        <v>58</v>
      </c>
      <c r="BK219" s="30">
        <v>244</v>
      </c>
      <c r="BL219" s="30">
        <v>51</v>
      </c>
      <c r="BM219" s="30">
        <v>399</v>
      </c>
      <c r="BN219" s="30">
        <v>52</v>
      </c>
      <c r="BO219" s="28"/>
      <c r="BP219" s="28"/>
      <c r="BQ219" s="28"/>
      <c r="BR219" s="28"/>
      <c r="BS219" s="28"/>
      <c r="BT219" s="28"/>
      <c r="BU219" s="30">
        <v>0.27</v>
      </c>
      <c r="BV219" s="30">
        <v>0</v>
      </c>
      <c r="BW219" s="30">
        <v>0.02</v>
      </c>
      <c r="BX219" s="30">
        <v>0.28999999999999998</v>
      </c>
      <c r="BY219" s="30">
        <v>1.42</v>
      </c>
      <c r="BZ219" s="30">
        <v>1.58</v>
      </c>
      <c r="CA219" s="30">
        <v>167</v>
      </c>
      <c r="CB219" s="30">
        <v>52</v>
      </c>
      <c r="CC219" s="30">
        <v>736</v>
      </c>
      <c r="CD219" s="30">
        <v>81</v>
      </c>
      <c r="CE219" s="30">
        <v>363</v>
      </c>
      <c r="CF219" s="30">
        <v>47</v>
      </c>
      <c r="CG219" s="30">
        <v>310</v>
      </c>
      <c r="CH219" s="30">
        <v>50</v>
      </c>
      <c r="CI219" s="30">
        <v>0.63</v>
      </c>
      <c r="CJ219" s="30">
        <v>0.32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7.25" thickBot="1">
      <c r="A220" s="30">
        <v>0</v>
      </c>
      <c r="B220" s="30">
        <v>0</v>
      </c>
      <c r="C220" s="30">
        <v>199598</v>
      </c>
      <c r="D220" s="30">
        <v>0</v>
      </c>
      <c r="E220" s="30">
        <v>0</v>
      </c>
      <c r="F220" s="30">
        <v>-1</v>
      </c>
      <c r="G220" s="30">
        <v>1</v>
      </c>
      <c r="H220" s="30">
        <v>0</v>
      </c>
      <c r="I220" s="30">
        <v>2</v>
      </c>
      <c r="J220" s="28">
        <v>0</v>
      </c>
      <c r="K220" s="28">
        <v>0</v>
      </c>
      <c r="L220" s="30">
        <v>0</v>
      </c>
      <c r="M220" s="28" t="s">
        <v>2140</v>
      </c>
      <c r="N220" s="28">
        <v>0</v>
      </c>
      <c r="O220" s="30">
        <v>151</v>
      </c>
      <c r="P220" s="31" t="b">
        <v>0</v>
      </c>
      <c r="Q220" s="28" t="s">
        <v>2592</v>
      </c>
      <c r="R220" s="28" t="s">
        <v>2593</v>
      </c>
      <c r="S220" s="30">
        <v>44</v>
      </c>
      <c r="T220" s="28" t="s">
        <v>2594</v>
      </c>
      <c r="U220" s="28">
        <v>0</v>
      </c>
      <c r="V220" s="28" t="s">
        <v>1931</v>
      </c>
      <c r="W220" s="28">
        <v>0</v>
      </c>
      <c r="X220" s="31" t="b">
        <v>0</v>
      </c>
      <c r="Y220" s="28"/>
      <c r="Z220" s="28" t="s">
        <v>2077</v>
      </c>
      <c r="AA220" s="30">
        <v>6</v>
      </c>
      <c r="AB220" s="30">
        <v>8</v>
      </c>
      <c r="AC220" s="30">
        <v>0</v>
      </c>
      <c r="AD220" s="30">
        <v>1467</v>
      </c>
      <c r="AE220" s="30">
        <v>0</v>
      </c>
      <c r="AF220" s="30">
        <v>8145</v>
      </c>
      <c r="AG220" s="30">
        <v>8</v>
      </c>
      <c r="AH220" s="28">
        <v>0</v>
      </c>
      <c r="AI220" s="28">
        <v>0</v>
      </c>
      <c r="AJ220" s="28" t="s">
        <v>1931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28">
        <v>0</v>
      </c>
      <c r="AY220" s="28">
        <v>0</v>
      </c>
      <c r="AZ220" s="28">
        <v>0</v>
      </c>
      <c r="BA220" s="28">
        <v>0</v>
      </c>
      <c r="BB220" s="30">
        <v>0</v>
      </c>
      <c r="BC220" s="28">
        <v>0</v>
      </c>
      <c r="BD220" s="28">
        <v>0</v>
      </c>
      <c r="BE220" s="28">
        <v>0</v>
      </c>
      <c r="BF220" s="28">
        <v>0</v>
      </c>
      <c r="BG220" s="30">
        <v>642</v>
      </c>
      <c r="BH220" s="30">
        <v>245</v>
      </c>
      <c r="BI220" s="30">
        <v>636</v>
      </c>
      <c r="BJ220" s="30">
        <v>244</v>
      </c>
      <c r="BK220" s="30">
        <v>619</v>
      </c>
      <c r="BL220" s="30">
        <v>243</v>
      </c>
      <c r="BM220" s="30">
        <v>646</v>
      </c>
      <c r="BN220" s="30">
        <v>245</v>
      </c>
      <c r="BO220" s="28"/>
      <c r="BP220" s="28"/>
      <c r="BQ220" s="28"/>
      <c r="BR220" s="28"/>
      <c r="BS220" s="28"/>
      <c r="BT220" s="28"/>
      <c r="BU220" s="30">
        <v>0</v>
      </c>
      <c r="BV220" s="30">
        <v>0</v>
      </c>
      <c r="BW220" s="30">
        <v>0</v>
      </c>
      <c r="BX220" s="30">
        <v>0</v>
      </c>
      <c r="BY220" s="30">
        <v>0</v>
      </c>
      <c r="BZ220" s="30">
        <v>0</v>
      </c>
      <c r="CA220" s="30">
        <v>493</v>
      </c>
      <c r="CB220" s="30">
        <v>108</v>
      </c>
      <c r="CC220" s="30">
        <v>570</v>
      </c>
      <c r="CD220" s="30">
        <v>228</v>
      </c>
      <c r="CE220" s="30">
        <v>652</v>
      </c>
      <c r="CF220" s="30">
        <v>245</v>
      </c>
      <c r="CG220" s="30">
        <v>556</v>
      </c>
      <c r="CH220" s="30">
        <v>204</v>
      </c>
      <c r="CI220" s="30">
        <v>0</v>
      </c>
      <c r="CJ220" s="30">
        <v>0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17.25" thickBot="1">
      <c r="A221" s="30">
        <v>100</v>
      </c>
      <c r="B221" s="30">
        <v>100</v>
      </c>
      <c r="C221" s="30">
        <v>444463</v>
      </c>
      <c r="D221" s="30">
        <v>0</v>
      </c>
      <c r="E221" s="30">
        <v>0</v>
      </c>
      <c r="F221" s="30">
        <v>-2</v>
      </c>
      <c r="G221" s="30">
        <v>2</v>
      </c>
      <c r="H221" s="30">
        <v>1</v>
      </c>
      <c r="I221" s="30">
        <v>2</v>
      </c>
      <c r="J221" s="28">
        <v>1.5</v>
      </c>
      <c r="K221" s="28">
        <v>0.5</v>
      </c>
      <c r="L221" s="30">
        <v>1</v>
      </c>
      <c r="M221" s="28" t="s">
        <v>2595</v>
      </c>
      <c r="N221" s="28">
        <v>1</v>
      </c>
      <c r="O221" s="30">
        <v>272</v>
      </c>
      <c r="P221" s="31" t="b">
        <v>0</v>
      </c>
      <c r="Q221" s="28"/>
      <c r="R221" s="28" t="s">
        <v>4184</v>
      </c>
      <c r="S221" s="30">
        <v>43</v>
      </c>
      <c r="T221" s="28" t="s">
        <v>2596</v>
      </c>
      <c r="U221" s="28">
        <v>2.4</v>
      </c>
      <c r="V221" s="28" t="s">
        <v>1720</v>
      </c>
      <c r="W221" s="28">
        <v>1</v>
      </c>
      <c r="X221" s="31" t="b">
        <v>0</v>
      </c>
      <c r="Y221" s="28"/>
      <c r="Z221" s="28" t="s">
        <v>2061</v>
      </c>
      <c r="AA221" s="30">
        <v>6</v>
      </c>
      <c r="AB221" s="30">
        <v>8</v>
      </c>
      <c r="AC221" s="30">
        <v>34</v>
      </c>
      <c r="AD221" s="30">
        <v>395002</v>
      </c>
      <c r="AE221" s="30">
        <v>2818</v>
      </c>
      <c r="AF221" s="30">
        <v>477640</v>
      </c>
      <c r="AG221" s="30">
        <v>1579</v>
      </c>
      <c r="AH221" s="28">
        <v>0.2</v>
      </c>
      <c r="AI221" s="28">
        <v>7.9</v>
      </c>
      <c r="AJ221" s="28" t="s">
        <v>1721</v>
      </c>
      <c r="AK221" s="30">
        <v>1137</v>
      </c>
      <c r="AL221" s="30">
        <v>1</v>
      </c>
      <c r="AM221" s="30">
        <v>0</v>
      </c>
      <c r="AN221" s="30">
        <v>2</v>
      </c>
      <c r="AO221" s="30">
        <v>19</v>
      </c>
      <c r="AP221" s="30">
        <v>0</v>
      </c>
      <c r="AQ221" s="30">
        <v>0</v>
      </c>
      <c r="AR221" s="30">
        <v>0</v>
      </c>
      <c r="AS221" s="30">
        <v>4</v>
      </c>
      <c r="AT221" s="30">
        <v>0</v>
      </c>
      <c r="AU221" s="30">
        <v>0</v>
      </c>
      <c r="AV221" s="30">
        <v>4</v>
      </c>
      <c r="AW221" s="30">
        <v>214</v>
      </c>
      <c r="AX221" s="28">
        <v>269</v>
      </c>
      <c r="AY221" s="28">
        <v>46.9</v>
      </c>
      <c r="AZ221" s="28">
        <v>86</v>
      </c>
      <c r="BA221" s="28">
        <v>40.6</v>
      </c>
      <c r="BB221" s="30">
        <v>12</v>
      </c>
      <c r="BC221" s="28">
        <v>0.74</v>
      </c>
      <c r="BD221" s="28">
        <v>0.27</v>
      </c>
      <c r="BE221" s="28">
        <v>1.01</v>
      </c>
      <c r="BF221" s="28">
        <v>16.62</v>
      </c>
      <c r="BG221" s="30">
        <v>233</v>
      </c>
      <c r="BH221" s="30">
        <v>92</v>
      </c>
      <c r="BI221" s="30">
        <v>362</v>
      </c>
      <c r="BJ221" s="30">
        <v>123</v>
      </c>
      <c r="BK221" s="30">
        <v>280</v>
      </c>
      <c r="BL221" s="30">
        <v>82</v>
      </c>
      <c r="BM221" s="30">
        <v>298</v>
      </c>
      <c r="BN221" s="30">
        <v>102</v>
      </c>
      <c r="BO221" s="28"/>
      <c r="BP221" s="28"/>
      <c r="BQ221" s="28"/>
      <c r="BR221" s="28"/>
      <c r="BS221" s="28"/>
      <c r="BT221" s="28"/>
      <c r="BU221" s="30">
        <v>0.06</v>
      </c>
      <c r="BV221" s="30">
        <v>0</v>
      </c>
      <c r="BW221" s="30">
        <v>0.02</v>
      </c>
      <c r="BX221" s="30">
        <v>0.08</v>
      </c>
      <c r="BY221" s="30">
        <v>1.32</v>
      </c>
      <c r="BZ221" s="30">
        <v>1.5</v>
      </c>
      <c r="CA221" s="30">
        <v>568</v>
      </c>
      <c r="CB221" s="30">
        <v>151</v>
      </c>
      <c r="CC221" s="30">
        <v>259</v>
      </c>
      <c r="CD221" s="30">
        <v>80</v>
      </c>
      <c r="CE221" s="30">
        <v>243</v>
      </c>
      <c r="CF221" s="30">
        <v>91</v>
      </c>
      <c r="CG221" s="30">
        <v>185</v>
      </c>
      <c r="CH221" s="30">
        <v>65</v>
      </c>
      <c r="CI221" s="30">
        <v>0.95</v>
      </c>
      <c r="CJ221" s="30">
        <v>0.16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7.25" thickBot="1">
      <c r="A222" s="30">
        <v>100</v>
      </c>
      <c r="B222" s="30">
        <v>100</v>
      </c>
      <c r="C222" s="30">
        <v>103955</v>
      </c>
      <c r="D222" s="30">
        <v>0</v>
      </c>
      <c r="E222" s="30">
        <v>0</v>
      </c>
      <c r="F222" s="30">
        <v>-3</v>
      </c>
      <c r="G222" s="30">
        <v>3</v>
      </c>
      <c r="H222" s="30">
        <v>1</v>
      </c>
      <c r="I222" s="30">
        <v>3</v>
      </c>
      <c r="J222" s="28">
        <v>2</v>
      </c>
      <c r="K222" s="28">
        <v>1</v>
      </c>
      <c r="L222" s="30">
        <v>2</v>
      </c>
      <c r="M222" s="28" t="s">
        <v>2597</v>
      </c>
      <c r="N222" s="28">
        <v>1.5</v>
      </c>
      <c r="O222" s="30">
        <v>304</v>
      </c>
      <c r="P222" s="31" t="b">
        <v>0</v>
      </c>
      <c r="Q222" s="28"/>
      <c r="R222" s="28" t="s">
        <v>4185</v>
      </c>
      <c r="S222" s="30">
        <v>97</v>
      </c>
      <c r="T222" s="28" t="s">
        <v>2598</v>
      </c>
      <c r="U222" s="28">
        <v>3.1</v>
      </c>
      <c r="V222" s="28" t="s">
        <v>1499</v>
      </c>
      <c r="W222" s="28">
        <v>3.3</v>
      </c>
      <c r="X222" s="31" t="b">
        <v>0</v>
      </c>
      <c r="Y222" s="28"/>
      <c r="Z222" s="28" t="s">
        <v>2061</v>
      </c>
      <c r="AA222" s="30">
        <v>6</v>
      </c>
      <c r="AB222" s="30">
        <v>8</v>
      </c>
      <c r="AC222" s="30">
        <v>75</v>
      </c>
      <c r="AD222" s="30">
        <v>1371862</v>
      </c>
      <c r="AE222" s="30">
        <v>1530</v>
      </c>
      <c r="AF222" s="30">
        <v>1776580</v>
      </c>
      <c r="AG222" s="30">
        <v>1101</v>
      </c>
      <c r="AH222" s="28">
        <v>0.2</v>
      </c>
      <c r="AI222" s="28">
        <v>7.7</v>
      </c>
      <c r="AJ222" s="28" t="s">
        <v>1499</v>
      </c>
      <c r="AK222" s="30">
        <v>1611</v>
      </c>
      <c r="AL222" s="30">
        <v>4</v>
      </c>
      <c r="AM222" s="30">
        <v>2</v>
      </c>
      <c r="AN222" s="30">
        <v>5</v>
      </c>
      <c r="AO222" s="30">
        <v>23</v>
      </c>
      <c r="AP222" s="30">
        <v>0</v>
      </c>
      <c r="AQ222" s="30">
        <v>0</v>
      </c>
      <c r="AR222" s="30">
        <v>0</v>
      </c>
      <c r="AS222" s="30">
        <v>4</v>
      </c>
      <c r="AT222" s="30">
        <v>0</v>
      </c>
      <c r="AU222" s="30">
        <v>0</v>
      </c>
      <c r="AV222" s="30">
        <v>6</v>
      </c>
      <c r="AW222" s="30">
        <v>189</v>
      </c>
      <c r="AX222" s="28">
        <v>280.2</v>
      </c>
      <c r="AY222" s="28">
        <v>427.2</v>
      </c>
      <c r="AZ222" s="28">
        <v>509</v>
      </c>
      <c r="BA222" s="28">
        <v>121.3</v>
      </c>
      <c r="BB222" s="30">
        <v>20</v>
      </c>
      <c r="BC222" s="28">
        <v>4.7300000000000004</v>
      </c>
      <c r="BD222" s="28">
        <v>2.93</v>
      </c>
      <c r="BE222" s="28">
        <v>7.66</v>
      </c>
      <c r="BF222" s="28">
        <v>22.79</v>
      </c>
      <c r="BG222" s="30">
        <v>219</v>
      </c>
      <c r="BH222" s="30">
        <v>93</v>
      </c>
      <c r="BI222" s="30">
        <v>63</v>
      </c>
      <c r="BJ222" s="30">
        <v>52</v>
      </c>
      <c r="BK222" s="30">
        <v>51</v>
      </c>
      <c r="BL222" s="30">
        <v>31</v>
      </c>
      <c r="BM222" s="30">
        <v>81</v>
      </c>
      <c r="BN222" s="30">
        <v>56</v>
      </c>
      <c r="BO222" s="28"/>
      <c r="BP222" s="28"/>
      <c r="BQ222" s="28"/>
      <c r="BR222" s="28"/>
      <c r="BS222" s="28"/>
      <c r="BT222" s="28"/>
      <c r="BU222" s="30">
        <v>0.26</v>
      </c>
      <c r="BV222" s="30">
        <v>0</v>
      </c>
      <c r="BW222" s="30">
        <v>0.16</v>
      </c>
      <c r="BX222" s="30">
        <v>0.42</v>
      </c>
      <c r="BY222" s="30">
        <v>1.27</v>
      </c>
      <c r="BZ222" s="30">
        <v>1.28</v>
      </c>
      <c r="CA222" s="30">
        <v>7</v>
      </c>
      <c r="CB222" s="30">
        <v>4</v>
      </c>
      <c r="CC222" s="30">
        <v>217</v>
      </c>
      <c r="CD222" s="30">
        <v>106</v>
      </c>
      <c r="CE222" s="30">
        <v>148</v>
      </c>
      <c r="CF222" s="30">
        <v>61</v>
      </c>
      <c r="CG222" s="30">
        <v>99</v>
      </c>
      <c r="CH222" s="30">
        <v>32</v>
      </c>
      <c r="CI222" s="30">
        <v>1.1200000000000001</v>
      </c>
      <c r="CJ222" s="30">
        <v>0.28000000000000003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7.25" thickBot="1">
      <c r="A223" s="30">
        <v>0</v>
      </c>
      <c r="B223" s="30">
        <v>0</v>
      </c>
      <c r="C223" s="30">
        <v>86129</v>
      </c>
      <c r="D223" s="30">
        <v>0</v>
      </c>
      <c r="E223" s="30">
        <v>0</v>
      </c>
      <c r="F223" s="30">
        <v>0</v>
      </c>
      <c r="G223" s="30">
        <v>0</v>
      </c>
      <c r="H223" s="30">
        <v>0</v>
      </c>
      <c r="I223" s="30">
        <v>2</v>
      </c>
      <c r="J223" s="28">
        <v>0</v>
      </c>
      <c r="K223" s="28">
        <v>0</v>
      </c>
      <c r="L223" s="30">
        <v>0</v>
      </c>
      <c r="M223" s="28" t="s">
        <v>2599</v>
      </c>
      <c r="N223" s="28">
        <v>0.5</v>
      </c>
      <c r="O223" s="30">
        <v>520</v>
      </c>
      <c r="P223" s="31" t="b">
        <v>0</v>
      </c>
      <c r="Q223" s="28" t="s">
        <v>4417</v>
      </c>
      <c r="R223" s="28" t="s">
        <v>4331</v>
      </c>
      <c r="S223" s="30">
        <v>55</v>
      </c>
      <c r="T223" s="28" t="s">
        <v>2600</v>
      </c>
      <c r="U223" s="28">
        <v>3.3</v>
      </c>
      <c r="V223" s="28" t="s">
        <v>1501</v>
      </c>
      <c r="W223" s="28">
        <v>5.5</v>
      </c>
      <c r="X223" s="31" t="b">
        <v>0</v>
      </c>
      <c r="Y223" s="28"/>
      <c r="Z223" s="28" t="s">
        <v>2117</v>
      </c>
      <c r="AA223" s="30">
        <v>6</v>
      </c>
      <c r="AB223" s="30">
        <v>8</v>
      </c>
      <c r="AC223" s="30">
        <v>73</v>
      </c>
      <c r="AD223" s="30">
        <v>1134257</v>
      </c>
      <c r="AE223" s="30">
        <v>60</v>
      </c>
      <c r="AF223" s="30">
        <v>1771912</v>
      </c>
      <c r="AG223" s="30">
        <v>7591</v>
      </c>
      <c r="AH223" s="28">
        <v>0.1</v>
      </c>
      <c r="AI223" s="28">
        <v>13.3</v>
      </c>
      <c r="AJ223" s="28" t="s">
        <v>1501</v>
      </c>
      <c r="AK223" s="30">
        <v>1789</v>
      </c>
      <c r="AL223" s="30">
        <v>2</v>
      </c>
      <c r="AM223" s="30">
        <v>1</v>
      </c>
      <c r="AN223" s="30">
        <v>6</v>
      </c>
      <c r="AO223" s="30">
        <v>22</v>
      </c>
      <c r="AP223" s="30">
        <v>0</v>
      </c>
      <c r="AQ223" s="30">
        <v>0</v>
      </c>
      <c r="AR223" s="30">
        <v>0</v>
      </c>
      <c r="AS223" s="30">
        <v>5</v>
      </c>
      <c r="AT223" s="30">
        <v>1</v>
      </c>
      <c r="AU223" s="30">
        <v>0</v>
      </c>
      <c r="AV223" s="30">
        <v>8</v>
      </c>
      <c r="AW223" s="30">
        <v>400</v>
      </c>
      <c r="AX223" s="28">
        <v>486.8</v>
      </c>
      <c r="AY223" s="28">
        <v>104.1</v>
      </c>
      <c r="AZ223" s="28">
        <v>141</v>
      </c>
      <c r="BA223" s="28">
        <v>73.400000000000006</v>
      </c>
      <c r="BB223" s="30">
        <v>20</v>
      </c>
      <c r="BC223" s="28">
        <v>0.88</v>
      </c>
      <c r="BD223" s="28">
        <v>0.43</v>
      </c>
      <c r="BE223" s="28">
        <v>1.31</v>
      </c>
      <c r="BF223" s="28">
        <v>22.36</v>
      </c>
      <c r="BG223" s="30">
        <v>106</v>
      </c>
      <c r="BH223" s="30">
        <v>35</v>
      </c>
      <c r="BI223" s="30">
        <v>265</v>
      </c>
      <c r="BJ223" s="30">
        <v>78</v>
      </c>
      <c r="BK223" s="30">
        <v>217</v>
      </c>
      <c r="BL223" s="30">
        <v>45</v>
      </c>
      <c r="BM223" s="30">
        <v>178</v>
      </c>
      <c r="BN223" s="30">
        <v>48</v>
      </c>
      <c r="BO223" s="28"/>
      <c r="BP223" s="28"/>
      <c r="BQ223" s="28"/>
      <c r="BR223" s="28"/>
      <c r="BS223" s="28"/>
      <c r="BT223" s="28"/>
      <c r="BU223" s="30">
        <v>0.04</v>
      </c>
      <c r="BV223" s="30">
        <v>0</v>
      </c>
      <c r="BW223" s="30">
        <v>0.02</v>
      </c>
      <c r="BX223" s="30">
        <v>0.06</v>
      </c>
      <c r="BY223" s="30">
        <v>1.1200000000000001</v>
      </c>
      <c r="BZ223" s="30">
        <v>1.1100000000000001</v>
      </c>
      <c r="CA223" s="30">
        <v>104</v>
      </c>
      <c r="CB223" s="30">
        <v>12</v>
      </c>
      <c r="CC223" s="30">
        <v>333</v>
      </c>
      <c r="CD223" s="30">
        <v>106</v>
      </c>
      <c r="CE223" s="30">
        <v>124</v>
      </c>
      <c r="CF223" s="30">
        <v>32</v>
      </c>
      <c r="CG223" s="30">
        <v>68</v>
      </c>
      <c r="CH223" s="30">
        <v>24</v>
      </c>
      <c r="CI223" s="30">
        <v>1.01</v>
      </c>
      <c r="CJ223" s="30">
        <v>0.3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7.25" thickBot="1">
      <c r="A224" s="30">
        <v>0</v>
      </c>
      <c r="B224" s="30">
        <v>0</v>
      </c>
      <c r="C224" s="30">
        <v>491785</v>
      </c>
      <c r="D224" s="30">
        <v>0</v>
      </c>
      <c r="E224" s="30">
        <v>0</v>
      </c>
      <c r="F224" s="30">
        <v>0</v>
      </c>
      <c r="G224" s="30">
        <v>0</v>
      </c>
      <c r="H224" s="30">
        <v>0</v>
      </c>
      <c r="I224" s="30">
        <v>3</v>
      </c>
      <c r="J224" s="28">
        <v>0</v>
      </c>
      <c r="K224" s="28">
        <v>0</v>
      </c>
      <c r="L224" s="30">
        <v>0</v>
      </c>
      <c r="M224" s="28" t="s">
        <v>2601</v>
      </c>
      <c r="N224" s="28">
        <v>0</v>
      </c>
      <c r="O224" s="30">
        <v>606</v>
      </c>
      <c r="P224" s="31" t="b">
        <v>0</v>
      </c>
      <c r="Q224" s="28" t="s">
        <v>2602</v>
      </c>
      <c r="R224" s="28" t="s">
        <v>2603</v>
      </c>
      <c r="S224" s="30">
        <v>45</v>
      </c>
      <c r="T224" s="28" t="s">
        <v>2604</v>
      </c>
      <c r="U224" s="28">
        <v>0</v>
      </c>
      <c r="V224" s="28" t="s">
        <v>2605</v>
      </c>
      <c r="W224" s="28">
        <v>0</v>
      </c>
      <c r="X224" s="31" t="b">
        <v>0</v>
      </c>
      <c r="Y224" s="28"/>
      <c r="Z224" s="28" t="s">
        <v>2077</v>
      </c>
      <c r="AA224" s="30">
        <v>6</v>
      </c>
      <c r="AB224" s="30">
        <v>8</v>
      </c>
      <c r="AC224" s="30">
        <v>0</v>
      </c>
      <c r="AD224" s="30">
        <v>241</v>
      </c>
      <c r="AE224" s="30">
        <v>0</v>
      </c>
      <c r="AF224" s="30">
        <v>274</v>
      </c>
      <c r="AG224" s="30">
        <v>0</v>
      </c>
      <c r="AH224" s="28">
        <v>0</v>
      </c>
      <c r="AI224" s="28">
        <v>0</v>
      </c>
      <c r="AJ224" s="28" t="s">
        <v>2605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28">
        <v>0</v>
      </c>
      <c r="AY224" s="28">
        <v>0</v>
      </c>
      <c r="AZ224" s="28">
        <v>0</v>
      </c>
      <c r="BA224" s="28">
        <v>0</v>
      </c>
      <c r="BB224" s="30">
        <v>0</v>
      </c>
      <c r="BC224" s="28">
        <v>0</v>
      </c>
      <c r="BD224" s="28">
        <v>0</v>
      </c>
      <c r="BE224" s="28">
        <v>0</v>
      </c>
      <c r="BF224" s="28">
        <v>0</v>
      </c>
      <c r="BG224" s="30">
        <v>702</v>
      </c>
      <c r="BH224" s="30">
        <v>286</v>
      </c>
      <c r="BI224" s="30">
        <v>699</v>
      </c>
      <c r="BJ224" s="30">
        <v>289</v>
      </c>
      <c r="BK224" s="30">
        <v>687</v>
      </c>
      <c r="BL224" s="30">
        <v>283</v>
      </c>
      <c r="BM224" s="30">
        <v>705</v>
      </c>
      <c r="BN224" s="30">
        <v>288</v>
      </c>
      <c r="BO224" s="28"/>
      <c r="BP224" s="28"/>
      <c r="BQ224" s="28"/>
      <c r="BR224" s="28"/>
      <c r="BS224" s="28"/>
      <c r="BT224" s="28"/>
      <c r="BU224" s="30">
        <v>0</v>
      </c>
      <c r="BV224" s="30">
        <v>0</v>
      </c>
      <c r="BW224" s="30">
        <v>0</v>
      </c>
      <c r="BX224" s="30">
        <v>0</v>
      </c>
      <c r="BY224" s="30">
        <v>0</v>
      </c>
      <c r="BZ224" s="30">
        <v>0</v>
      </c>
      <c r="CA224" s="30">
        <v>425</v>
      </c>
      <c r="CB224" s="30">
        <v>237</v>
      </c>
      <c r="CC224" s="30">
        <v>646</v>
      </c>
      <c r="CD224" s="30">
        <v>253</v>
      </c>
      <c r="CE224" s="30">
        <v>710</v>
      </c>
      <c r="CF224" s="30">
        <v>293</v>
      </c>
      <c r="CG224" s="30">
        <v>749</v>
      </c>
      <c r="CH224" s="30">
        <v>317</v>
      </c>
      <c r="CI224" s="30">
        <v>0</v>
      </c>
      <c r="CJ224" s="30">
        <v>0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7.25" thickBot="1">
      <c r="A225" s="30">
        <v>100</v>
      </c>
      <c r="B225" s="30">
        <v>100</v>
      </c>
      <c r="C225" s="30">
        <v>212701</v>
      </c>
      <c r="D225" s="30">
        <v>0</v>
      </c>
      <c r="E225" s="30">
        <v>0</v>
      </c>
      <c r="F225" s="30">
        <v>-1</v>
      </c>
      <c r="G225" s="30">
        <v>1</v>
      </c>
      <c r="H225" s="30">
        <v>0</v>
      </c>
      <c r="I225" s="30">
        <v>3</v>
      </c>
      <c r="J225" s="28">
        <v>1</v>
      </c>
      <c r="K225" s="28">
        <v>0</v>
      </c>
      <c r="L225" s="30">
        <v>0</v>
      </c>
      <c r="M225" s="28" t="s">
        <v>2606</v>
      </c>
      <c r="N225" s="28">
        <v>0.5</v>
      </c>
      <c r="O225" s="30">
        <v>616</v>
      </c>
      <c r="P225" s="31" t="b">
        <v>0</v>
      </c>
      <c r="Q225" s="28"/>
      <c r="R225" s="28" t="s">
        <v>2607</v>
      </c>
      <c r="S225" s="30">
        <v>49</v>
      </c>
      <c r="T225" s="28" t="s">
        <v>2608</v>
      </c>
      <c r="U225" s="28">
        <v>1.9</v>
      </c>
      <c r="V225" s="28" t="s">
        <v>2609</v>
      </c>
      <c r="W225" s="28">
        <v>0</v>
      </c>
      <c r="X225" s="31" t="b">
        <v>0</v>
      </c>
      <c r="Y225" s="28"/>
      <c r="Z225" s="28" t="s">
        <v>2061</v>
      </c>
      <c r="AA225" s="30">
        <v>6</v>
      </c>
      <c r="AB225" s="30">
        <v>8</v>
      </c>
      <c r="AC225" s="30">
        <v>13</v>
      </c>
      <c r="AD225" s="30">
        <v>9523</v>
      </c>
      <c r="AE225" s="30">
        <v>22</v>
      </c>
      <c r="AF225" s="30">
        <v>8960</v>
      </c>
      <c r="AG225" s="30">
        <v>35</v>
      </c>
      <c r="AH225" s="28">
        <v>0.1</v>
      </c>
      <c r="AI225" s="28">
        <v>2.7</v>
      </c>
      <c r="AJ225" s="28" t="s">
        <v>2609</v>
      </c>
      <c r="AK225" s="30">
        <v>409</v>
      </c>
      <c r="AL225" s="30">
        <v>0</v>
      </c>
      <c r="AM225" s="30">
        <v>0</v>
      </c>
      <c r="AN225" s="30">
        <v>2</v>
      </c>
      <c r="AO225" s="30">
        <v>5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47</v>
      </c>
      <c r="AX225" s="28">
        <v>44.6</v>
      </c>
      <c r="AY225" s="28">
        <v>22.6</v>
      </c>
      <c r="AZ225" s="28">
        <v>24</v>
      </c>
      <c r="BA225" s="28">
        <v>9.1999999999999993</v>
      </c>
      <c r="BB225" s="30">
        <v>5</v>
      </c>
      <c r="BC225" s="28">
        <v>0.19</v>
      </c>
      <c r="BD225" s="28">
        <v>0.05</v>
      </c>
      <c r="BE225" s="28">
        <v>0.24</v>
      </c>
      <c r="BF225" s="28">
        <v>6.69</v>
      </c>
      <c r="BG225" s="30">
        <v>433</v>
      </c>
      <c r="BH225" s="30">
        <v>191</v>
      </c>
      <c r="BI225" s="30">
        <v>409</v>
      </c>
      <c r="BJ225" s="30">
        <v>206</v>
      </c>
      <c r="BK225" s="30">
        <v>406</v>
      </c>
      <c r="BL225" s="30">
        <v>197</v>
      </c>
      <c r="BM225" s="30">
        <v>446</v>
      </c>
      <c r="BN225" s="30">
        <v>203</v>
      </c>
      <c r="BO225" s="28"/>
      <c r="BP225" s="28"/>
      <c r="BQ225" s="28"/>
      <c r="BR225" s="28"/>
      <c r="BS225" s="28"/>
      <c r="BT225" s="28"/>
      <c r="BU225" s="30">
        <v>0.04</v>
      </c>
      <c r="BV225" s="30">
        <v>0</v>
      </c>
      <c r="BW225" s="30">
        <v>0.01</v>
      </c>
      <c r="BX225" s="30">
        <v>0.05</v>
      </c>
      <c r="BY225" s="30">
        <v>1.47</v>
      </c>
      <c r="BZ225" s="30">
        <v>1.1000000000000001</v>
      </c>
      <c r="CA225" s="30">
        <v>246</v>
      </c>
      <c r="CB225" s="30">
        <v>143</v>
      </c>
      <c r="CC225" s="30">
        <v>329</v>
      </c>
      <c r="CD225" s="30">
        <v>160</v>
      </c>
      <c r="CE225" s="30">
        <v>342</v>
      </c>
      <c r="CF225" s="30">
        <v>137</v>
      </c>
      <c r="CG225" s="30">
        <v>553</v>
      </c>
      <c r="CH225" s="30">
        <v>219</v>
      </c>
      <c r="CI225" s="30">
        <v>1.1000000000000001</v>
      </c>
      <c r="CJ225" s="30">
        <v>0.44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7.25" thickBot="1">
      <c r="A226" s="30">
        <v>100</v>
      </c>
      <c r="B226" s="30">
        <v>100</v>
      </c>
      <c r="C226" s="30">
        <v>54694</v>
      </c>
      <c r="D226" s="30">
        <v>0</v>
      </c>
      <c r="E226" s="30">
        <v>0</v>
      </c>
      <c r="F226" s="30">
        <v>-6</v>
      </c>
      <c r="G226" s="30">
        <v>6</v>
      </c>
      <c r="H226" s="30">
        <v>0</v>
      </c>
      <c r="I226" s="30">
        <v>4</v>
      </c>
      <c r="J226" s="28">
        <v>1.3</v>
      </c>
      <c r="K226" s="28">
        <v>0.3</v>
      </c>
      <c r="L226" s="30">
        <v>1</v>
      </c>
      <c r="M226" s="28" t="s">
        <v>2610</v>
      </c>
      <c r="N226" s="28">
        <v>0.8</v>
      </c>
      <c r="O226" s="30">
        <v>617</v>
      </c>
      <c r="P226" s="31" t="b">
        <v>0</v>
      </c>
      <c r="Q226" s="28"/>
      <c r="R226" s="28" t="s">
        <v>4186</v>
      </c>
      <c r="S226" s="30">
        <v>84</v>
      </c>
      <c r="T226" s="28" t="s">
        <v>2611</v>
      </c>
      <c r="U226" s="28">
        <v>1.7</v>
      </c>
      <c r="V226" s="28" t="s">
        <v>1648</v>
      </c>
      <c r="W226" s="28">
        <v>0.7</v>
      </c>
      <c r="X226" s="31" t="b">
        <v>0</v>
      </c>
      <c r="Y226" s="28"/>
      <c r="Z226" s="28" t="s">
        <v>2061</v>
      </c>
      <c r="AA226" s="30">
        <v>6</v>
      </c>
      <c r="AB226" s="30">
        <v>8</v>
      </c>
      <c r="AC226" s="30">
        <v>25</v>
      </c>
      <c r="AD226" s="30">
        <v>577071</v>
      </c>
      <c r="AE226" s="30">
        <v>246</v>
      </c>
      <c r="AF226" s="30">
        <v>555484</v>
      </c>
      <c r="AG226" s="30">
        <v>414</v>
      </c>
      <c r="AH226" s="28">
        <v>0.1</v>
      </c>
      <c r="AI226" s="28">
        <v>3</v>
      </c>
      <c r="AJ226" s="28" t="s">
        <v>1648</v>
      </c>
      <c r="AK226" s="30">
        <v>546</v>
      </c>
      <c r="AL226" s="30">
        <v>1</v>
      </c>
      <c r="AM226" s="30">
        <v>0</v>
      </c>
      <c r="AN226" s="30">
        <v>1</v>
      </c>
      <c r="AO226" s="30">
        <v>8</v>
      </c>
      <c r="AP226" s="30">
        <v>0</v>
      </c>
      <c r="AQ226" s="30">
        <v>0</v>
      </c>
      <c r="AR226" s="30">
        <v>0</v>
      </c>
      <c r="AS226" s="30">
        <v>1</v>
      </c>
      <c r="AT226" s="30">
        <v>0</v>
      </c>
      <c r="AU226" s="30">
        <v>0</v>
      </c>
      <c r="AV226" s="30">
        <v>3</v>
      </c>
      <c r="AW226" s="30">
        <v>61</v>
      </c>
      <c r="AX226" s="28">
        <v>55</v>
      </c>
      <c r="AY226" s="28">
        <v>59.4</v>
      </c>
      <c r="AZ226" s="28">
        <v>177</v>
      </c>
      <c r="BA226" s="28">
        <v>28.5</v>
      </c>
      <c r="BB226" s="30">
        <v>5</v>
      </c>
      <c r="BC226" s="28">
        <v>1.53</v>
      </c>
      <c r="BD226" s="28">
        <v>0.18</v>
      </c>
      <c r="BE226" s="28">
        <v>1.71</v>
      </c>
      <c r="BF226" s="28">
        <v>8.66</v>
      </c>
      <c r="BG226" s="30">
        <v>419</v>
      </c>
      <c r="BH226" s="30">
        <v>53</v>
      </c>
      <c r="BI226" s="30">
        <v>340</v>
      </c>
      <c r="BJ226" s="30">
        <v>51</v>
      </c>
      <c r="BK226" s="30">
        <v>181</v>
      </c>
      <c r="BL226" s="30">
        <v>47</v>
      </c>
      <c r="BM226" s="30">
        <v>352</v>
      </c>
      <c r="BN226" s="30">
        <v>51</v>
      </c>
      <c r="BO226" s="28"/>
      <c r="BP226" s="28"/>
      <c r="BQ226" s="28"/>
      <c r="BR226" s="28"/>
      <c r="BS226" s="28"/>
      <c r="BT226" s="28"/>
      <c r="BU226" s="30">
        <v>0.25</v>
      </c>
      <c r="BV226" s="30">
        <v>0</v>
      </c>
      <c r="BW226" s="30">
        <v>0.03</v>
      </c>
      <c r="BX226" s="30">
        <v>0.28000000000000003</v>
      </c>
      <c r="BY226" s="30">
        <v>1.43</v>
      </c>
      <c r="BZ226" s="30">
        <v>1.32</v>
      </c>
      <c r="CA226" s="30">
        <v>12</v>
      </c>
      <c r="CB226" s="30">
        <v>7</v>
      </c>
      <c r="CC226" s="30">
        <v>297</v>
      </c>
      <c r="CD226" s="30">
        <v>41</v>
      </c>
      <c r="CE226" s="30">
        <v>382</v>
      </c>
      <c r="CF226" s="30">
        <v>50</v>
      </c>
      <c r="CG226" s="30">
        <v>228</v>
      </c>
      <c r="CH226" s="30">
        <v>40</v>
      </c>
      <c r="CI226" s="30">
        <v>0.82</v>
      </c>
      <c r="CJ226" s="30">
        <v>0.16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7.25" thickBot="1">
      <c r="A227" s="30">
        <v>50</v>
      </c>
      <c r="B227" s="30">
        <v>50</v>
      </c>
      <c r="C227" s="30">
        <v>122074</v>
      </c>
      <c r="D227" s="30">
        <v>0</v>
      </c>
      <c r="E227" s="30">
        <v>0</v>
      </c>
      <c r="F227" s="30">
        <v>0</v>
      </c>
      <c r="G227" s="30">
        <v>0</v>
      </c>
      <c r="H227" s="30">
        <v>0</v>
      </c>
      <c r="I227" s="30">
        <v>1</v>
      </c>
      <c r="J227" s="28">
        <v>0.2</v>
      </c>
      <c r="K227" s="28">
        <v>-0.2</v>
      </c>
      <c r="L227" s="30">
        <v>0</v>
      </c>
      <c r="M227" s="28" t="s">
        <v>2127</v>
      </c>
      <c r="N227" s="28">
        <v>0</v>
      </c>
      <c r="O227" s="30">
        <v>635</v>
      </c>
      <c r="P227" s="31" t="b">
        <v>0</v>
      </c>
      <c r="Q227" s="28" t="s">
        <v>4419</v>
      </c>
      <c r="R227" s="28" t="s">
        <v>4420</v>
      </c>
      <c r="S227" s="30">
        <v>40</v>
      </c>
      <c r="T227" s="28" t="s">
        <v>2612</v>
      </c>
      <c r="U227" s="28">
        <v>0</v>
      </c>
      <c r="V227" s="28" t="s">
        <v>2613</v>
      </c>
      <c r="W227" s="28">
        <v>0</v>
      </c>
      <c r="X227" s="31" t="b">
        <v>0</v>
      </c>
      <c r="Y227" s="28"/>
      <c r="Z227" s="28" t="s">
        <v>2176</v>
      </c>
      <c r="AA227" s="30">
        <v>6</v>
      </c>
      <c r="AB227" s="30">
        <v>8</v>
      </c>
      <c r="AC227" s="30">
        <v>0</v>
      </c>
      <c r="AD227" s="30">
        <v>4499</v>
      </c>
      <c r="AE227" s="30">
        <v>33</v>
      </c>
      <c r="AF227" s="30">
        <v>3568</v>
      </c>
      <c r="AG227" s="30">
        <v>43</v>
      </c>
      <c r="AH227" s="28">
        <v>0</v>
      </c>
      <c r="AI227" s="28">
        <v>0</v>
      </c>
      <c r="AJ227" s="28" t="s">
        <v>2613</v>
      </c>
      <c r="AK227" s="30">
        <v>0</v>
      </c>
      <c r="AL227" s="30">
        <v>0</v>
      </c>
      <c r="AM227" s="30">
        <v>0</v>
      </c>
      <c r="AN227" s="30">
        <v>0</v>
      </c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0</v>
      </c>
      <c r="AX227" s="28">
        <v>0</v>
      </c>
      <c r="AY227" s="28">
        <v>0</v>
      </c>
      <c r="AZ227" s="28">
        <v>0</v>
      </c>
      <c r="BA227" s="28">
        <v>0</v>
      </c>
      <c r="BB227" s="30">
        <v>0</v>
      </c>
      <c r="BC227" s="28">
        <v>0</v>
      </c>
      <c r="BD227" s="28">
        <v>0</v>
      </c>
      <c r="BE227" s="28">
        <v>0</v>
      </c>
      <c r="BF227" s="28">
        <v>0</v>
      </c>
      <c r="BG227" s="30">
        <v>569</v>
      </c>
      <c r="BH227" s="30">
        <v>59</v>
      </c>
      <c r="BI227" s="30">
        <v>552</v>
      </c>
      <c r="BJ227" s="30">
        <v>42</v>
      </c>
      <c r="BK227" s="30">
        <v>519</v>
      </c>
      <c r="BL227" s="30">
        <v>33</v>
      </c>
      <c r="BM227" s="30">
        <v>571</v>
      </c>
      <c r="BN227" s="30">
        <v>59</v>
      </c>
      <c r="BO227" s="28"/>
      <c r="BP227" s="28"/>
      <c r="BQ227" s="28"/>
      <c r="BR227" s="28"/>
      <c r="BS227" s="28"/>
      <c r="BT227" s="28"/>
      <c r="BU227" s="30">
        <v>0</v>
      </c>
      <c r="BV227" s="30">
        <v>0</v>
      </c>
      <c r="BW227" s="30">
        <v>0</v>
      </c>
      <c r="BX227" s="30">
        <v>0</v>
      </c>
      <c r="BY227" s="30">
        <v>0</v>
      </c>
      <c r="BZ227" s="30">
        <v>0</v>
      </c>
      <c r="CA227" s="30">
        <v>643</v>
      </c>
      <c r="CB227" s="30">
        <v>39</v>
      </c>
      <c r="CC227" s="30">
        <v>441</v>
      </c>
      <c r="CD227" s="30">
        <v>51</v>
      </c>
      <c r="CE227" s="30">
        <v>579</v>
      </c>
      <c r="CF227" s="30">
        <v>59</v>
      </c>
      <c r="CG227" s="30">
        <v>593</v>
      </c>
      <c r="CH227" s="30">
        <v>62</v>
      </c>
      <c r="CI227" s="30">
        <v>0</v>
      </c>
      <c r="CJ227" s="30">
        <v>0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7.25" thickBot="1">
      <c r="A228" s="28"/>
      <c r="B228" s="28"/>
      <c r="C228" s="30">
        <v>503301</v>
      </c>
      <c r="D228" s="30">
        <v>0</v>
      </c>
      <c r="E228" s="30">
        <v>0</v>
      </c>
      <c r="F228" s="30">
        <v>-3</v>
      </c>
      <c r="G228" s="30">
        <v>3</v>
      </c>
      <c r="H228" s="30">
        <v>0</v>
      </c>
      <c r="I228" s="30">
        <v>3</v>
      </c>
      <c r="J228" s="28">
        <v>0.5</v>
      </c>
      <c r="K228" s="28">
        <v>-0.5</v>
      </c>
      <c r="L228" s="30">
        <v>0</v>
      </c>
      <c r="M228" s="28" t="s">
        <v>2614</v>
      </c>
      <c r="N228" s="28">
        <v>0</v>
      </c>
      <c r="O228" s="30">
        <v>653</v>
      </c>
      <c r="P228" s="31" t="b">
        <v>0</v>
      </c>
      <c r="Q228" s="28"/>
      <c r="R228" s="28"/>
      <c r="S228" s="30">
        <v>42</v>
      </c>
      <c r="T228" s="28" t="s">
        <v>2615</v>
      </c>
      <c r="U228" s="28">
        <v>1</v>
      </c>
      <c r="V228" s="28" t="s">
        <v>2616</v>
      </c>
      <c r="W228" s="28">
        <v>0</v>
      </c>
      <c r="X228" s="31" t="b">
        <v>0</v>
      </c>
      <c r="Y228" s="28"/>
      <c r="Z228" s="28" t="s">
        <v>2061</v>
      </c>
      <c r="AA228" s="30">
        <v>6</v>
      </c>
      <c r="AB228" s="30">
        <v>8</v>
      </c>
      <c r="AC228" s="30">
        <v>1</v>
      </c>
      <c r="AD228" s="30">
        <v>1673</v>
      </c>
      <c r="AE228" s="30">
        <v>63</v>
      </c>
      <c r="AF228" s="30">
        <v>1386</v>
      </c>
      <c r="AG228" s="30">
        <v>14</v>
      </c>
      <c r="AH228" s="28">
        <v>0</v>
      </c>
      <c r="AI228" s="28">
        <v>0.2</v>
      </c>
      <c r="AJ228" s="28" t="s">
        <v>2616</v>
      </c>
      <c r="AK228" s="30">
        <v>22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2</v>
      </c>
      <c r="AX228" s="28">
        <v>1</v>
      </c>
      <c r="AY228" s="28">
        <v>1.8</v>
      </c>
      <c r="AZ228" s="28">
        <v>4</v>
      </c>
      <c r="BA228" s="28">
        <v>0.7</v>
      </c>
      <c r="BB228" s="30">
        <v>0</v>
      </c>
      <c r="BC228" s="28">
        <v>0</v>
      </c>
      <c r="BD228" s="28">
        <v>0.02</v>
      </c>
      <c r="BE228" s="28">
        <v>0.02</v>
      </c>
      <c r="BF228" s="28">
        <v>0.63</v>
      </c>
      <c r="BG228" s="30">
        <v>518</v>
      </c>
      <c r="BH228" s="30">
        <v>237</v>
      </c>
      <c r="BI228" s="30">
        <v>469</v>
      </c>
      <c r="BJ228" s="30">
        <v>226</v>
      </c>
      <c r="BK228" s="30">
        <v>454</v>
      </c>
      <c r="BL228" s="30">
        <v>221</v>
      </c>
      <c r="BM228" s="30">
        <v>510</v>
      </c>
      <c r="BN228" s="30">
        <v>232</v>
      </c>
      <c r="BO228" s="28"/>
      <c r="BP228" s="28"/>
      <c r="BQ228" s="28"/>
      <c r="BR228" s="28"/>
      <c r="BS228" s="28"/>
      <c r="BT228" s="28"/>
      <c r="BU228" s="30">
        <v>0</v>
      </c>
      <c r="BV228" s="30">
        <v>0</v>
      </c>
      <c r="BW228" s="30">
        <v>0.08</v>
      </c>
      <c r="BX228" s="30">
        <v>0.08</v>
      </c>
      <c r="BY228" s="30">
        <v>2.58</v>
      </c>
      <c r="BZ228" s="30">
        <v>0</v>
      </c>
      <c r="CA228" s="30">
        <v>618</v>
      </c>
      <c r="CB228" s="30">
        <v>322</v>
      </c>
      <c r="CC228" s="30">
        <v>530</v>
      </c>
      <c r="CD228" s="30">
        <v>193</v>
      </c>
      <c r="CE228" s="30">
        <v>477</v>
      </c>
      <c r="CF228" s="30">
        <v>208</v>
      </c>
      <c r="CG228" s="30">
        <v>688</v>
      </c>
      <c r="CH228" s="30">
        <v>278</v>
      </c>
      <c r="CI228" s="30">
        <v>0</v>
      </c>
      <c r="CJ228" s="30">
        <v>0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7.25" thickBot="1">
      <c r="A229" s="28"/>
      <c r="B229" s="28"/>
      <c r="C229" s="30">
        <v>487838</v>
      </c>
      <c r="D229" s="30">
        <v>0</v>
      </c>
      <c r="E229" s="30">
        <v>0</v>
      </c>
      <c r="F229" s="30">
        <v>-2</v>
      </c>
      <c r="G229" s="30">
        <v>2</v>
      </c>
      <c r="H229" s="30">
        <v>0</v>
      </c>
      <c r="I229" s="30">
        <v>3</v>
      </c>
      <c r="J229" s="28">
        <v>0.5</v>
      </c>
      <c r="K229" s="28">
        <v>-0.5</v>
      </c>
      <c r="L229" s="30">
        <v>0</v>
      </c>
      <c r="M229" s="28" t="s">
        <v>1553</v>
      </c>
      <c r="N229" s="28">
        <v>0</v>
      </c>
      <c r="O229" s="30">
        <v>661</v>
      </c>
      <c r="P229" s="31" t="b">
        <v>0</v>
      </c>
      <c r="Q229" s="28"/>
      <c r="R229" s="28"/>
      <c r="S229" s="30">
        <v>43</v>
      </c>
      <c r="T229" s="28" t="s">
        <v>2617</v>
      </c>
      <c r="U229" s="28">
        <v>1.6</v>
      </c>
      <c r="V229" s="28" t="s">
        <v>2618</v>
      </c>
      <c r="W229" s="28">
        <v>0</v>
      </c>
      <c r="X229" s="31" t="b">
        <v>0</v>
      </c>
      <c r="Y229" s="28"/>
      <c r="Z229" s="28" t="s">
        <v>2061</v>
      </c>
      <c r="AA229" s="30">
        <v>6</v>
      </c>
      <c r="AB229" s="30">
        <v>8</v>
      </c>
      <c r="AC229" s="30">
        <v>8</v>
      </c>
      <c r="AD229" s="30">
        <v>4480</v>
      </c>
      <c r="AE229" s="30">
        <v>71</v>
      </c>
      <c r="AF229" s="30">
        <v>3716</v>
      </c>
      <c r="AG229" s="30">
        <v>35</v>
      </c>
      <c r="AH229" s="28">
        <v>0</v>
      </c>
      <c r="AI229" s="28">
        <v>1.9</v>
      </c>
      <c r="AJ229" s="28" t="s">
        <v>2618</v>
      </c>
      <c r="AK229" s="30">
        <v>303</v>
      </c>
      <c r="AL229" s="30">
        <v>0</v>
      </c>
      <c r="AM229" s="30">
        <v>0</v>
      </c>
      <c r="AN229" s="30">
        <v>1</v>
      </c>
      <c r="AO229" s="30">
        <v>3</v>
      </c>
      <c r="AP229" s="30">
        <v>0</v>
      </c>
      <c r="AQ229" s="30">
        <v>0</v>
      </c>
      <c r="AR229" s="30">
        <v>0</v>
      </c>
      <c r="AS229" s="30">
        <v>1</v>
      </c>
      <c r="AT229" s="30">
        <v>0</v>
      </c>
      <c r="AU229" s="30">
        <v>0</v>
      </c>
      <c r="AV229" s="30">
        <v>0</v>
      </c>
      <c r="AW229" s="30">
        <v>29</v>
      </c>
      <c r="AX229" s="28">
        <v>49.4</v>
      </c>
      <c r="AY229" s="28">
        <v>59.2</v>
      </c>
      <c r="AZ229" s="28">
        <v>56</v>
      </c>
      <c r="BA229" s="28">
        <v>16.5</v>
      </c>
      <c r="BB229" s="30">
        <v>4</v>
      </c>
      <c r="BC229" s="28">
        <v>0.42</v>
      </c>
      <c r="BD229" s="28">
        <v>0.23</v>
      </c>
      <c r="BE229" s="28">
        <v>0.65</v>
      </c>
      <c r="BF229" s="28">
        <v>3.81</v>
      </c>
      <c r="BG229" s="30">
        <v>426</v>
      </c>
      <c r="BH229" s="30">
        <v>186</v>
      </c>
      <c r="BI229" s="30">
        <v>341</v>
      </c>
      <c r="BJ229" s="30">
        <v>178</v>
      </c>
      <c r="BK229" s="30">
        <v>322</v>
      </c>
      <c r="BL229" s="30">
        <v>160</v>
      </c>
      <c r="BM229" s="30">
        <v>412</v>
      </c>
      <c r="BN229" s="30">
        <v>185</v>
      </c>
      <c r="BO229" s="28"/>
      <c r="BP229" s="28"/>
      <c r="BQ229" s="28"/>
      <c r="BR229" s="28"/>
      <c r="BS229" s="28"/>
      <c r="BT229" s="28"/>
      <c r="BU229" s="30">
        <v>0.12</v>
      </c>
      <c r="BV229" s="30">
        <v>0</v>
      </c>
      <c r="BW229" s="30">
        <v>7.0000000000000007E-2</v>
      </c>
      <c r="BX229" s="30">
        <v>0.19</v>
      </c>
      <c r="BY229" s="30">
        <v>1.1299999999999999</v>
      </c>
      <c r="BZ229" s="30">
        <v>0.89</v>
      </c>
      <c r="CA229" s="30">
        <v>572</v>
      </c>
      <c r="CB229" s="30">
        <v>302</v>
      </c>
      <c r="CC229" s="30">
        <v>550</v>
      </c>
      <c r="CD229" s="30">
        <v>200</v>
      </c>
      <c r="CE229" s="30">
        <v>387</v>
      </c>
      <c r="CF229" s="30">
        <v>165</v>
      </c>
      <c r="CG229" s="30">
        <v>654</v>
      </c>
      <c r="CH229" s="30">
        <v>262</v>
      </c>
      <c r="CI229" s="30">
        <v>1.19</v>
      </c>
      <c r="CJ229" s="30">
        <v>0.3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7.25" thickBot="1">
      <c r="A230" s="30">
        <v>0</v>
      </c>
      <c r="B230" s="30">
        <v>0</v>
      </c>
      <c r="C230" s="30">
        <v>461188</v>
      </c>
      <c r="D230" s="30">
        <v>0</v>
      </c>
      <c r="E230" s="30">
        <v>0</v>
      </c>
      <c r="F230" s="30">
        <v>0</v>
      </c>
      <c r="G230" s="30">
        <v>0</v>
      </c>
      <c r="H230" s="30">
        <v>0</v>
      </c>
      <c r="I230" s="30">
        <v>2</v>
      </c>
      <c r="J230" s="28">
        <v>0</v>
      </c>
      <c r="K230" s="28">
        <v>0</v>
      </c>
      <c r="L230" s="30">
        <v>0</v>
      </c>
      <c r="M230" s="28" t="s">
        <v>2619</v>
      </c>
      <c r="N230" s="28">
        <v>0</v>
      </c>
      <c r="O230" s="30">
        <v>673</v>
      </c>
      <c r="P230" s="31" t="b">
        <v>0</v>
      </c>
      <c r="Q230" s="28" t="s">
        <v>3856</v>
      </c>
      <c r="R230" s="28" t="s">
        <v>3857</v>
      </c>
      <c r="S230" s="30">
        <v>45</v>
      </c>
      <c r="T230" s="28" t="s">
        <v>2620</v>
      </c>
      <c r="U230" s="28">
        <v>0</v>
      </c>
      <c r="V230" s="28" t="s">
        <v>2621</v>
      </c>
      <c r="W230" s="28">
        <v>0</v>
      </c>
      <c r="X230" s="31" t="b">
        <v>0</v>
      </c>
      <c r="Y230" s="28"/>
      <c r="Z230" s="28" t="s">
        <v>2077</v>
      </c>
      <c r="AA230" s="30">
        <v>6</v>
      </c>
      <c r="AB230" s="30">
        <v>8</v>
      </c>
      <c r="AC230" s="30">
        <v>0</v>
      </c>
      <c r="AD230" s="30">
        <v>345</v>
      </c>
      <c r="AE230" s="30">
        <v>0</v>
      </c>
      <c r="AF230" s="30">
        <v>422</v>
      </c>
      <c r="AG230" s="30">
        <v>0</v>
      </c>
      <c r="AH230" s="28">
        <v>0</v>
      </c>
      <c r="AI230" s="28">
        <v>0</v>
      </c>
      <c r="AJ230" s="28" t="s">
        <v>2621</v>
      </c>
      <c r="AK230" s="30">
        <v>0</v>
      </c>
      <c r="AL230" s="30">
        <v>0</v>
      </c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28">
        <v>0</v>
      </c>
      <c r="AY230" s="28">
        <v>0</v>
      </c>
      <c r="AZ230" s="28">
        <v>0</v>
      </c>
      <c r="BA230" s="28">
        <v>0</v>
      </c>
      <c r="BB230" s="30">
        <v>0</v>
      </c>
      <c r="BC230" s="28">
        <v>0</v>
      </c>
      <c r="BD230" s="28">
        <v>0</v>
      </c>
      <c r="BE230" s="28">
        <v>0</v>
      </c>
      <c r="BF230" s="28">
        <v>0</v>
      </c>
      <c r="BG230" s="30">
        <v>688</v>
      </c>
      <c r="BH230" s="30">
        <v>254</v>
      </c>
      <c r="BI230" s="30">
        <v>685</v>
      </c>
      <c r="BJ230" s="30">
        <v>253</v>
      </c>
      <c r="BK230" s="30">
        <v>671</v>
      </c>
      <c r="BL230" s="30">
        <v>253</v>
      </c>
      <c r="BM230" s="30">
        <v>691</v>
      </c>
      <c r="BN230" s="30">
        <v>254</v>
      </c>
      <c r="BO230" s="28"/>
      <c r="BP230" s="28"/>
      <c r="BQ230" s="28"/>
      <c r="BR230" s="28"/>
      <c r="BS230" s="28"/>
      <c r="BT230" s="28"/>
      <c r="BU230" s="30">
        <v>0</v>
      </c>
      <c r="BV230" s="30">
        <v>0</v>
      </c>
      <c r="BW230" s="30">
        <v>0</v>
      </c>
      <c r="BX230" s="30">
        <v>0</v>
      </c>
      <c r="BY230" s="30">
        <v>0</v>
      </c>
      <c r="BZ230" s="30">
        <v>0</v>
      </c>
      <c r="CA230" s="30">
        <v>404</v>
      </c>
      <c r="CB230" s="30">
        <v>84</v>
      </c>
      <c r="CC230" s="30">
        <v>628</v>
      </c>
      <c r="CD230" s="30">
        <v>243</v>
      </c>
      <c r="CE230" s="30">
        <v>696</v>
      </c>
      <c r="CF230" s="30">
        <v>254</v>
      </c>
      <c r="CG230" s="30">
        <v>729</v>
      </c>
      <c r="CH230" s="30">
        <v>256</v>
      </c>
      <c r="CI230" s="30">
        <v>0</v>
      </c>
      <c r="CJ230" s="30">
        <v>0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7.25" thickBot="1">
      <c r="A231" s="28"/>
      <c r="B231" s="28"/>
      <c r="C231" s="30">
        <v>520295</v>
      </c>
      <c r="D231" s="30">
        <v>0</v>
      </c>
      <c r="E231" s="30">
        <v>0</v>
      </c>
      <c r="F231" s="30">
        <v>0</v>
      </c>
      <c r="G231" s="30">
        <v>0</v>
      </c>
      <c r="H231" s="30">
        <v>0</v>
      </c>
      <c r="I231" s="30">
        <v>4</v>
      </c>
      <c r="J231" s="28">
        <v>0.5</v>
      </c>
      <c r="K231" s="28">
        <v>-0.5</v>
      </c>
      <c r="L231" s="30">
        <v>0</v>
      </c>
      <c r="M231" s="28" t="s">
        <v>2622</v>
      </c>
      <c r="N231" s="28">
        <v>0</v>
      </c>
      <c r="O231" s="30">
        <v>684</v>
      </c>
      <c r="P231" s="31" t="b">
        <v>0</v>
      </c>
      <c r="Q231" s="28"/>
      <c r="R231" s="28"/>
      <c r="S231" s="30">
        <v>50</v>
      </c>
      <c r="T231" s="28" t="s">
        <v>2623</v>
      </c>
      <c r="U231" s="28">
        <v>1</v>
      </c>
      <c r="V231" s="28" t="s">
        <v>1720</v>
      </c>
      <c r="W231" s="28">
        <v>0.1</v>
      </c>
      <c r="X231" s="31" t="b">
        <v>0</v>
      </c>
      <c r="Y231" s="28"/>
      <c r="Z231" s="28" t="s">
        <v>2061</v>
      </c>
      <c r="AA231" s="30">
        <v>6</v>
      </c>
      <c r="AB231" s="30">
        <v>8</v>
      </c>
      <c r="AC231" s="30">
        <v>2</v>
      </c>
      <c r="AD231" s="30">
        <v>21172</v>
      </c>
      <c r="AE231" s="30">
        <v>183</v>
      </c>
      <c r="AF231" s="30">
        <v>16775</v>
      </c>
      <c r="AG231" s="30">
        <v>300</v>
      </c>
      <c r="AH231" s="28">
        <v>0</v>
      </c>
      <c r="AI231" s="28">
        <v>0.4</v>
      </c>
      <c r="AJ231" s="28" t="s">
        <v>2624</v>
      </c>
      <c r="AK231" s="30">
        <v>60</v>
      </c>
      <c r="AL231" s="30">
        <v>0</v>
      </c>
      <c r="AM231" s="30">
        <v>0</v>
      </c>
      <c r="AN231" s="30">
        <v>0</v>
      </c>
      <c r="AO231" s="30">
        <v>1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5</v>
      </c>
      <c r="AX231" s="28">
        <v>10.8</v>
      </c>
      <c r="AY231" s="28">
        <v>24.1</v>
      </c>
      <c r="AZ231" s="28">
        <v>26</v>
      </c>
      <c r="BA231" s="28">
        <v>6.1</v>
      </c>
      <c r="BB231" s="30">
        <v>1</v>
      </c>
      <c r="BC231" s="28">
        <v>0.56999999999999995</v>
      </c>
      <c r="BD231" s="28">
        <v>0.02</v>
      </c>
      <c r="BE231" s="28">
        <v>0.59</v>
      </c>
      <c r="BF231" s="28">
        <v>0.59</v>
      </c>
      <c r="BG231" s="30">
        <v>478</v>
      </c>
      <c r="BH231" s="30">
        <v>59</v>
      </c>
      <c r="BI231" s="30">
        <v>403</v>
      </c>
      <c r="BJ231" s="30">
        <v>57</v>
      </c>
      <c r="BK231" s="30">
        <v>400</v>
      </c>
      <c r="BL231" s="30">
        <v>62</v>
      </c>
      <c r="BM231" s="30">
        <v>457</v>
      </c>
      <c r="BN231" s="30">
        <v>61</v>
      </c>
      <c r="BO231" s="28"/>
      <c r="BP231" s="28"/>
      <c r="BQ231" s="28"/>
      <c r="BR231" s="28"/>
      <c r="BS231" s="28"/>
      <c r="BT231" s="28"/>
      <c r="BU231" s="30">
        <v>0.86</v>
      </c>
      <c r="BV231" s="30">
        <v>0</v>
      </c>
      <c r="BW231" s="30">
        <v>0.03</v>
      </c>
      <c r="BX231" s="30">
        <v>0.89</v>
      </c>
      <c r="BY231" s="30">
        <v>0.88</v>
      </c>
      <c r="BZ231" s="30">
        <v>1.5</v>
      </c>
      <c r="CA231" s="30">
        <v>221</v>
      </c>
      <c r="CB231" s="30">
        <v>59</v>
      </c>
      <c r="CC231" s="30">
        <v>728</v>
      </c>
      <c r="CD231" s="30">
        <v>79</v>
      </c>
      <c r="CE231" s="30">
        <v>516</v>
      </c>
      <c r="CF231" s="30">
        <v>66</v>
      </c>
      <c r="CG231" s="30">
        <v>467</v>
      </c>
      <c r="CH231" s="30">
        <v>68</v>
      </c>
      <c r="CI231" s="30">
        <v>1.5</v>
      </c>
      <c r="CJ231" s="30">
        <v>0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7.25" thickBot="1">
      <c r="A232" s="28"/>
      <c r="B232" s="28"/>
      <c r="C232" s="30">
        <v>242880</v>
      </c>
      <c r="D232" s="30">
        <v>0</v>
      </c>
      <c r="E232" s="30">
        <v>0</v>
      </c>
      <c r="F232" s="30">
        <v>0</v>
      </c>
      <c r="G232" s="30">
        <v>0</v>
      </c>
      <c r="H232" s="30">
        <v>0</v>
      </c>
      <c r="I232" s="30">
        <v>2</v>
      </c>
      <c r="J232" s="28">
        <v>0.7</v>
      </c>
      <c r="K232" s="28">
        <v>-0.3</v>
      </c>
      <c r="L232" s="30">
        <v>0</v>
      </c>
      <c r="M232" s="28" t="s">
        <v>2625</v>
      </c>
      <c r="N232" s="28">
        <v>0.2</v>
      </c>
      <c r="O232" s="30">
        <v>689</v>
      </c>
      <c r="P232" s="31" t="b">
        <v>0</v>
      </c>
      <c r="Q232" s="28"/>
      <c r="R232" s="28"/>
      <c r="S232" s="30">
        <v>50</v>
      </c>
      <c r="T232" s="28" t="s">
        <v>2626</v>
      </c>
      <c r="U232" s="28">
        <v>3.6</v>
      </c>
      <c r="V232" s="28" t="s">
        <v>2627</v>
      </c>
      <c r="W232" s="28">
        <v>0.4</v>
      </c>
      <c r="X232" s="31" t="b">
        <v>0</v>
      </c>
      <c r="Y232" s="28"/>
      <c r="Z232" s="28" t="s">
        <v>2061</v>
      </c>
      <c r="AA232" s="30">
        <v>6</v>
      </c>
      <c r="AB232" s="30">
        <v>8</v>
      </c>
      <c r="AC232" s="30">
        <v>32</v>
      </c>
      <c r="AD232" s="30">
        <v>182515</v>
      </c>
      <c r="AE232" s="30">
        <v>281</v>
      </c>
      <c r="AF232" s="30">
        <v>144662</v>
      </c>
      <c r="AG232" s="30">
        <v>2329</v>
      </c>
      <c r="AH232" s="28">
        <v>0</v>
      </c>
      <c r="AI232" s="28">
        <v>6.4</v>
      </c>
      <c r="AJ232" s="28" t="s">
        <v>2627</v>
      </c>
      <c r="AK232" s="30">
        <v>724</v>
      </c>
      <c r="AL232" s="30">
        <v>0</v>
      </c>
      <c r="AM232" s="30">
        <v>0</v>
      </c>
      <c r="AN232" s="30">
        <v>4</v>
      </c>
      <c r="AO232" s="30">
        <v>6</v>
      </c>
      <c r="AP232" s="30">
        <v>0</v>
      </c>
      <c r="AQ232" s="30">
        <v>0</v>
      </c>
      <c r="AR232" s="30">
        <v>0</v>
      </c>
      <c r="AS232" s="30">
        <v>1</v>
      </c>
      <c r="AT232" s="30">
        <v>0</v>
      </c>
      <c r="AU232" s="30">
        <v>0</v>
      </c>
      <c r="AV232" s="30">
        <v>2</v>
      </c>
      <c r="AW232" s="30">
        <v>169</v>
      </c>
      <c r="AX232" s="28">
        <v>154.80000000000001</v>
      </c>
      <c r="AY232" s="28">
        <v>43.6</v>
      </c>
      <c r="AZ232" s="28">
        <v>58</v>
      </c>
      <c r="BA232" s="28">
        <v>25.8</v>
      </c>
      <c r="BB232" s="30">
        <v>8</v>
      </c>
      <c r="BC232" s="28">
        <v>0.83</v>
      </c>
      <c r="BD232" s="28">
        <v>0.16</v>
      </c>
      <c r="BE232" s="28">
        <v>0.99</v>
      </c>
      <c r="BF232" s="28">
        <v>9.42</v>
      </c>
      <c r="BG232" s="30">
        <v>318</v>
      </c>
      <c r="BH232" s="30">
        <v>127</v>
      </c>
      <c r="BI232" s="30">
        <v>368</v>
      </c>
      <c r="BJ232" s="30">
        <v>126</v>
      </c>
      <c r="BK232" s="30">
        <v>319</v>
      </c>
      <c r="BL232" s="30">
        <v>106</v>
      </c>
      <c r="BM232" s="30">
        <v>362</v>
      </c>
      <c r="BN232" s="30">
        <v>125</v>
      </c>
      <c r="BO232" s="28"/>
      <c r="BP232" s="28"/>
      <c r="BQ232" s="28"/>
      <c r="BR232" s="28"/>
      <c r="BS232" s="28"/>
      <c r="BT232" s="28"/>
      <c r="BU232" s="30">
        <v>0.1</v>
      </c>
      <c r="BV232" s="30">
        <v>0</v>
      </c>
      <c r="BW232" s="30">
        <v>0.02</v>
      </c>
      <c r="BX232" s="30">
        <v>0.12</v>
      </c>
      <c r="BY232" s="30">
        <v>1.17</v>
      </c>
      <c r="BZ232" s="30">
        <v>0.75</v>
      </c>
      <c r="CA232" s="30">
        <v>210</v>
      </c>
      <c r="CB232" s="30">
        <v>29</v>
      </c>
      <c r="CC232" s="30">
        <v>389</v>
      </c>
      <c r="CD232" s="30">
        <v>136</v>
      </c>
      <c r="CE232" s="30">
        <v>87</v>
      </c>
      <c r="CF232" s="30">
        <v>20</v>
      </c>
      <c r="CG232" s="30">
        <v>286</v>
      </c>
      <c r="CH232" s="30">
        <v>107</v>
      </c>
      <c r="CI232" s="30">
        <v>0.99</v>
      </c>
      <c r="CJ232" s="30">
        <v>0.5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7.25" thickBot="1">
      <c r="A233" s="30">
        <v>100</v>
      </c>
      <c r="B233" s="30">
        <v>100</v>
      </c>
      <c r="C233" s="30">
        <v>428399</v>
      </c>
      <c r="D233" s="30">
        <v>0</v>
      </c>
      <c r="E233" s="30">
        <v>0</v>
      </c>
      <c r="F233" s="30">
        <v>-3</v>
      </c>
      <c r="G233" s="30">
        <v>3</v>
      </c>
      <c r="H233" s="30">
        <v>0</v>
      </c>
      <c r="I233" s="30">
        <v>4</v>
      </c>
      <c r="J233" s="28">
        <v>1.5</v>
      </c>
      <c r="K233" s="28">
        <v>0.5</v>
      </c>
      <c r="L233" s="30">
        <v>0</v>
      </c>
      <c r="M233" s="28" t="s">
        <v>2628</v>
      </c>
      <c r="N233" s="28">
        <v>1</v>
      </c>
      <c r="O233" s="30">
        <v>690</v>
      </c>
      <c r="P233" s="31" t="b">
        <v>0</v>
      </c>
      <c r="Q233" s="28"/>
      <c r="R233" s="28" t="s">
        <v>2629</v>
      </c>
      <c r="S233" s="30">
        <v>72</v>
      </c>
      <c r="T233" s="28" t="s">
        <v>2630</v>
      </c>
      <c r="U233" s="28">
        <v>2.5</v>
      </c>
      <c r="V233" s="28" t="s">
        <v>2631</v>
      </c>
      <c r="W233" s="28">
        <v>1.5</v>
      </c>
      <c r="X233" s="31" t="b">
        <v>0</v>
      </c>
      <c r="Y233" s="28"/>
      <c r="Z233" s="28" t="s">
        <v>2061</v>
      </c>
      <c r="AA233" s="30">
        <v>6</v>
      </c>
      <c r="AB233" s="30">
        <v>8</v>
      </c>
      <c r="AC233" s="30">
        <v>30</v>
      </c>
      <c r="AD233" s="30">
        <v>845419</v>
      </c>
      <c r="AE233" s="30">
        <v>1899</v>
      </c>
      <c r="AF233" s="30">
        <v>709131</v>
      </c>
      <c r="AG233" s="30">
        <v>10721</v>
      </c>
      <c r="AH233" s="28">
        <v>0.1</v>
      </c>
      <c r="AI233" s="28">
        <v>4.2</v>
      </c>
      <c r="AJ233" s="28" t="s">
        <v>444</v>
      </c>
      <c r="AK233" s="30">
        <v>801</v>
      </c>
      <c r="AL233" s="30">
        <v>2</v>
      </c>
      <c r="AM233" s="30">
        <v>0</v>
      </c>
      <c r="AN233" s="30">
        <v>2</v>
      </c>
      <c r="AO233" s="30">
        <v>12</v>
      </c>
      <c r="AP233" s="30">
        <v>0</v>
      </c>
      <c r="AQ233" s="30">
        <v>0</v>
      </c>
      <c r="AR233" s="30">
        <v>0</v>
      </c>
      <c r="AS233" s="30">
        <v>0</v>
      </c>
      <c r="AT233" s="30">
        <v>1</v>
      </c>
      <c r="AU233" s="30">
        <v>0</v>
      </c>
      <c r="AV233" s="30">
        <v>5</v>
      </c>
      <c r="AW233" s="30">
        <v>84</v>
      </c>
      <c r="AX233" s="28">
        <v>135.6</v>
      </c>
      <c r="AY233" s="28">
        <v>121.3</v>
      </c>
      <c r="AZ233" s="28">
        <v>231</v>
      </c>
      <c r="BA233" s="28">
        <v>48.2</v>
      </c>
      <c r="BB233" s="30">
        <v>10</v>
      </c>
      <c r="BC233" s="28">
        <v>3.38</v>
      </c>
      <c r="BD233" s="28">
        <v>0.91</v>
      </c>
      <c r="BE233" s="28">
        <v>4.29</v>
      </c>
      <c r="BF233" s="28">
        <v>9.4700000000000006</v>
      </c>
      <c r="BG233" s="30">
        <v>342</v>
      </c>
      <c r="BH233" s="30">
        <v>39</v>
      </c>
      <c r="BI233" s="30">
        <v>238</v>
      </c>
      <c r="BJ233" s="30">
        <v>35</v>
      </c>
      <c r="BK233" s="30">
        <v>149</v>
      </c>
      <c r="BL233" s="30">
        <v>43</v>
      </c>
      <c r="BM233" s="30">
        <v>270</v>
      </c>
      <c r="BN233" s="30">
        <v>41</v>
      </c>
      <c r="BO233" s="30">
        <v>4</v>
      </c>
      <c r="BP233" s="28"/>
      <c r="BQ233" s="30">
        <v>1</v>
      </c>
      <c r="BR233" s="28"/>
      <c r="BS233" s="28"/>
      <c r="BT233" s="28"/>
      <c r="BU233" s="30">
        <v>0.38</v>
      </c>
      <c r="BV233" s="30">
        <v>0</v>
      </c>
      <c r="BW233" s="30">
        <v>0.1</v>
      </c>
      <c r="BX233" s="30">
        <v>0.48</v>
      </c>
      <c r="BY233" s="30">
        <v>1.06</v>
      </c>
      <c r="BZ233" s="30">
        <v>1.35</v>
      </c>
      <c r="CA233" s="30">
        <v>36</v>
      </c>
      <c r="CB233" s="30">
        <v>16</v>
      </c>
      <c r="CC233" s="30">
        <v>274</v>
      </c>
      <c r="CD233" s="30">
        <v>35</v>
      </c>
      <c r="CE233" s="30">
        <v>237</v>
      </c>
      <c r="CF233" s="30">
        <v>30</v>
      </c>
      <c r="CG233" s="30">
        <v>155</v>
      </c>
      <c r="CH233" s="30">
        <v>27</v>
      </c>
      <c r="CI233" s="30">
        <v>1.1200000000000001</v>
      </c>
      <c r="CJ233" s="30">
        <v>0.22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7.25" thickBot="1">
      <c r="A234" s="28"/>
      <c r="B234" s="28"/>
      <c r="C234" s="30">
        <v>465920</v>
      </c>
      <c r="D234" s="30">
        <v>0</v>
      </c>
      <c r="E234" s="30">
        <v>0</v>
      </c>
      <c r="F234" s="30">
        <v>-5</v>
      </c>
      <c r="G234" s="30">
        <v>5</v>
      </c>
      <c r="H234" s="30">
        <v>0</v>
      </c>
      <c r="I234" s="30">
        <v>3</v>
      </c>
      <c r="J234" s="28">
        <v>2.5</v>
      </c>
      <c r="K234" s="28">
        <v>1.5</v>
      </c>
      <c r="L234" s="30">
        <v>1</v>
      </c>
      <c r="M234" s="28" t="s">
        <v>2632</v>
      </c>
      <c r="N234" s="28">
        <v>2</v>
      </c>
      <c r="O234" s="30">
        <v>699</v>
      </c>
      <c r="P234" s="31" t="b">
        <v>0</v>
      </c>
      <c r="Q234" s="28"/>
      <c r="R234" s="28"/>
      <c r="S234" s="30">
        <v>65</v>
      </c>
      <c r="T234" s="28" t="s">
        <v>2633</v>
      </c>
      <c r="U234" s="28">
        <v>1.8</v>
      </c>
      <c r="V234" s="28" t="s">
        <v>2634</v>
      </c>
      <c r="W234" s="28">
        <v>0.8</v>
      </c>
      <c r="X234" s="31" t="b">
        <v>0</v>
      </c>
      <c r="Y234" s="28"/>
      <c r="Z234" s="28" t="s">
        <v>2061</v>
      </c>
      <c r="AA234" s="30">
        <v>6</v>
      </c>
      <c r="AB234" s="30">
        <v>8</v>
      </c>
      <c r="AC234" s="30">
        <v>21</v>
      </c>
      <c r="AD234" s="30">
        <v>559990</v>
      </c>
      <c r="AE234" s="30">
        <v>1168</v>
      </c>
      <c r="AF234" s="30">
        <v>484606</v>
      </c>
      <c r="AG234" s="30">
        <v>3156</v>
      </c>
      <c r="AH234" s="28">
        <v>0.3</v>
      </c>
      <c r="AI234" s="28">
        <v>3.2</v>
      </c>
      <c r="AJ234" s="28" t="s">
        <v>2634</v>
      </c>
      <c r="AK234" s="30">
        <v>504</v>
      </c>
      <c r="AL234" s="30">
        <v>0</v>
      </c>
      <c r="AM234" s="30">
        <v>2</v>
      </c>
      <c r="AN234" s="30">
        <v>0</v>
      </c>
      <c r="AO234" s="30">
        <v>7</v>
      </c>
      <c r="AP234" s="30">
        <v>0</v>
      </c>
      <c r="AQ234" s="30">
        <v>0</v>
      </c>
      <c r="AR234" s="30">
        <v>0</v>
      </c>
      <c r="AS234" s="30">
        <v>0</v>
      </c>
      <c r="AT234" s="30">
        <v>0</v>
      </c>
      <c r="AU234" s="30">
        <v>0</v>
      </c>
      <c r="AV234" s="30">
        <v>0</v>
      </c>
      <c r="AW234" s="30">
        <v>60</v>
      </c>
      <c r="AX234" s="28">
        <v>82.8</v>
      </c>
      <c r="AY234" s="28">
        <v>113</v>
      </c>
      <c r="AZ234" s="28">
        <v>103</v>
      </c>
      <c r="BA234" s="28">
        <v>29.5</v>
      </c>
      <c r="BB234" s="30">
        <v>5</v>
      </c>
      <c r="BC234" s="28">
        <v>1.17</v>
      </c>
      <c r="BD234" s="28">
        <v>1.01</v>
      </c>
      <c r="BE234" s="28">
        <v>2.1800000000000002</v>
      </c>
      <c r="BF234" s="28">
        <v>8.07</v>
      </c>
      <c r="BG234" s="30">
        <v>393</v>
      </c>
      <c r="BH234" s="30">
        <v>168</v>
      </c>
      <c r="BI234" s="30">
        <v>248</v>
      </c>
      <c r="BJ234" s="30">
        <v>145</v>
      </c>
      <c r="BK234" s="30">
        <v>256</v>
      </c>
      <c r="BL234" s="30">
        <v>135</v>
      </c>
      <c r="BM234" s="30">
        <v>345</v>
      </c>
      <c r="BN234" s="30">
        <v>155</v>
      </c>
      <c r="BO234" s="28"/>
      <c r="BP234" s="28"/>
      <c r="BQ234" s="28"/>
      <c r="BR234" s="28"/>
      <c r="BS234" s="28"/>
      <c r="BT234" s="28"/>
      <c r="BU234" s="30">
        <v>0.21</v>
      </c>
      <c r="BV234" s="30">
        <v>0</v>
      </c>
      <c r="BW234" s="30">
        <v>0.18</v>
      </c>
      <c r="BX234" s="30">
        <v>0.39</v>
      </c>
      <c r="BY234" s="30">
        <v>1.44</v>
      </c>
      <c r="BZ234" s="30">
        <v>1.25</v>
      </c>
      <c r="CA234" s="30">
        <v>57</v>
      </c>
      <c r="CB234" s="30">
        <v>29</v>
      </c>
      <c r="CC234" s="30">
        <v>167</v>
      </c>
      <c r="CD234" s="30">
        <v>80</v>
      </c>
      <c r="CE234" s="30">
        <v>366</v>
      </c>
      <c r="CF234" s="30">
        <v>156</v>
      </c>
      <c r="CG234" s="30">
        <v>203</v>
      </c>
      <c r="CH234" s="30">
        <v>67</v>
      </c>
      <c r="CI234" s="30">
        <v>0.89</v>
      </c>
      <c r="CJ234" s="30">
        <v>0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7.25" thickBot="1">
      <c r="A235" s="30">
        <v>0</v>
      </c>
      <c r="B235" s="30">
        <v>0</v>
      </c>
      <c r="C235" s="30">
        <v>532605</v>
      </c>
      <c r="D235" s="30">
        <v>0</v>
      </c>
      <c r="E235" s="30">
        <v>0</v>
      </c>
      <c r="F235" s="30">
        <v>0</v>
      </c>
      <c r="G235" s="30">
        <v>0</v>
      </c>
      <c r="H235" s="30">
        <v>0</v>
      </c>
      <c r="I235" s="30">
        <v>3</v>
      </c>
      <c r="J235" s="28">
        <v>0</v>
      </c>
      <c r="K235" s="28">
        <v>0</v>
      </c>
      <c r="L235" s="30">
        <v>0</v>
      </c>
      <c r="M235" s="28" t="s">
        <v>2635</v>
      </c>
      <c r="N235" s="28">
        <v>0</v>
      </c>
      <c r="O235" s="30">
        <v>702</v>
      </c>
      <c r="P235" s="31" t="b">
        <v>0</v>
      </c>
      <c r="Q235" s="28" t="s">
        <v>4159</v>
      </c>
      <c r="R235" s="28" t="s">
        <v>4160</v>
      </c>
      <c r="S235" s="30">
        <v>45</v>
      </c>
      <c r="T235" s="28" t="s">
        <v>2636</v>
      </c>
      <c r="U235" s="28">
        <v>0</v>
      </c>
      <c r="V235" s="28" t="s">
        <v>2637</v>
      </c>
      <c r="W235" s="28">
        <v>0</v>
      </c>
      <c r="X235" s="31" t="b">
        <v>0</v>
      </c>
      <c r="Y235" s="28"/>
      <c r="Z235" s="28" t="s">
        <v>2077</v>
      </c>
      <c r="AA235" s="30">
        <v>6</v>
      </c>
      <c r="AB235" s="30">
        <v>8</v>
      </c>
      <c r="AC235" s="30">
        <v>0</v>
      </c>
      <c r="AD235" s="30">
        <v>445</v>
      </c>
      <c r="AE235" s="30">
        <v>0</v>
      </c>
      <c r="AF235" s="30">
        <v>397</v>
      </c>
      <c r="AG235" s="30">
        <v>3</v>
      </c>
      <c r="AH235" s="28">
        <v>0</v>
      </c>
      <c r="AI235" s="28">
        <v>0</v>
      </c>
      <c r="AJ235" s="28" t="s">
        <v>2638</v>
      </c>
      <c r="AK235" s="30">
        <v>0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28">
        <v>0</v>
      </c>
      <c r="AY235" s="28">
        <v>0</v>
      </c>
      <c r="AZ235" s="28">
        <v>0</v>
      </c>
      <c r="BA235" s="28">
        <v>0</v>
      </c>
      <c r="BB235" s="30">
        <v>0</v>
      </c>
      <c r="BC235" s="28">
        <v>0</v>
      </c>
      <c r="BD235" s="28">
        <v>0</v>
      </c>
      <c r="BE235" s="28">
        <v>0</v>
      </c>
      <c r="BF235" s="28">
        <v>0</v>
      </c>
      <c r="BG235" s="30">
        <v>722</v>
      </c>
      <c r="BH235" s="30">
        <v>301</v>
      </c>
      <c r="BI235" s="30">
        <v>717</v>
      </c>
      <c r="BJ235" s="30">
        <v>302</v>
      </c>
      <c r="BK235" s="30">
        <v>706</v>
      </c>
      <c r="BL235" s="30">
        <v>297</v>
      </c>
      <c r="BM235" s="30">
        <v>723</v>
      </c>
      <c r="BN235" s="30">
        <v>301</v>
      </c>
      <c r="BO235" s="28"/>
      <c r="BP235" s="28"/>
      <c r="BQ235" s="28"/>
      <c r="BR235" s="28"/>
      <c r="BS235" s="28"/>
      <c r="BT235" s="28"/>
      <c r="BU235" s="30">
        <v>0</v>
      </c>
      <c r="BV235" s="30">
        <v>0</v>
      </c>
      <c r="BW235" s="30">
        <v>0</v>
      </c>
      <c r="BX235" s="30">
        <v>0</v>
      </c>
      <c r="BY235" s="30">
        <v>0</v>
      </c>
      <c r="BZ235" s="30">
        <v>0</v>
      </c>
      <c r="CA235" s="30">
        <v>450</v>
      </c>
      <c r="CB235" s="30">
        <v>257</v>
      </c>
      <c r="CC235" s="30">
        <v>668</v>
      </c>
      <c r="CD235" s="30">
        <v>270</v>
      </c>
      <c r="CE235" s="30">
        <v>726</v>
      </c>
      <c r="CF235" s="30">
        <v>304</v>
      </c>
      <c r="CG235" s="30">
        <v>747</v>
      </c>
      <c r="CH235" s="30">
        <v>315</v>
      </c>
      <c r="CI235" s="30">
        <v>0</v>
      </c>
      <c r="CJ235" s="30">
        <v>0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7.25" thickBot="1">
      <c r="A236" s="28"/>
      <c r="B236" s="28"/>
      <c r="C236" s="30">
        <v>248857</v>
      </c>
      <c r="D236" s="30">
        <v>0</v>
      </c>
      <c r="E236" s="30">
        <v>0</v>
      </c>
      <c r="F236" s="30">
        <v>-1</v>
      </c>
      <c r="G236" s="30">
        <v>1</v>
      </c>
      <c r="H236" s="30">
        <v>0</v>
      </c>
      <c r="I236" s="30">
        <v>3</v>
      </c>
      <c r="J236" s="28">
        <v>2.7</v>
      </c>
      <c r="K236" s="28">
        <v>1.7</v>
      </c>
      <c r="L236" s="30">
        <v>8</v>
      </c>
      <c r="M236" s="28" t="s">
        <v>2639</v>
      </c>
      <c r="N236" s="28">
        <v>2.2000000000000002</v>
      </c>
      <c r="O236" s="30">
        <v>708</v>
      </c>
      <c r="P236" s="31" t="b">
        <v>0</v>
      </c>
      <c r="Q236" s="28"/>
      <c r="R236" s="28"/>
      <c r="S236" s="30">
        <v>54</v>
      </c>
      <c r="T236" s="28" t="s">
        <v>2640</v>
      </c>
      <c r="U236" s="28">
        <v>2.2999999999999998</v>
      </c>
      <c r="V236" s="28" t="s">
        <v>2641</v>
      </c>
      <c r="W236" s="28">
        <v>0</v>
      </c>
      <c r="X236" s="31" t="b">
        <v>0</v>
      </c>
      <c r="Y236" s="28"/>
      <c r="Z236" s="28" t="s">
        <v>2061</v>
      </c>
      <c r="AA236" s="30">
        <v>6</v>
      </c>
      <c r="AB236" s="30">
        <v>8</v>
      </c>
      <c r="AC236" s="30">
        <v>16</v>
      </c>
      <c r="AD236" s="30">
        <v>15407</v>
      </c>
      <c r="AE236" s="30">
        <v>1277</v>
      </c>
      <c r="AF236" s="30">
        <v>12077</v>
      </c>
      <c r="AG236" s="30">
        <v>135</v>
      </c>
      <c r="AH236" s="28">
        <v>0.4</v>
      </c>
      <c r="AI236" s="28">
        <v>3</v>
      </c>
      <c r="AJ236" s="28" t="s">
        <v>2641</v>
      </c>
      <c r="AK236" s="30">
        <v>303</v>
      </c>
      <c r="AL236" s="30">
        <v>1</v>
      </c>
      <c r="AM236" s="30">
        <v>0</v>
      </c>
      <c r="AN236" s="30">
        <v>0</v>
      </c>
      <c r="AO236" s="30">
        <v>5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1</v>
      </c>
      <c r="AW236" s="30">
        <v>63</v>
      </c>
      <c r="AX236" s="28">
        <v>88.8</v>
      </c>
      <c r="AY236" s="28">
        <v>84</v>
      </c>
      <c r="AZ236" s="28">
        <v>89</v>
      </c>
      <c r="BA236" s="28">
        <v>26.2</v>
      </c>
      <c r="BB236" s="30">
        <v>3</v>
      </c>
      <c r="BC236" s="28">
        <v>0.47</v>
      </c>
      <c r="BD236" s="28">
        <v>0.24</v>
      </c>
      <c r="BE236" s="28">
        <v>0.71</v>
      </c>
      <c r="BF236" s="28">
        <v>4.7699999999999996</v>
      </c>
      <c r="BG236" s="30">
        <v>384</v>
      </c>
      <c r="BH236" s="30">
        <v>164</v>
      </c>
      <c r="BI236" s="30">
        <v>294</v>
      </c>
      <c r="BJ236" s="30">
        <v>158</v>
      </c>
      <c r="BK236" s="30">
        <v>276</v>
      </c>
      <c r="BL236" s="30">
        <v>143</v>
      </c>
      <c r="BM236" s="30">
        <v>360</v>
      </c>
      <c r="BN236" s="30">
        <v>165</v>
      </c>
      <c r="BO236" s="28"/>
      <c r="BP236" s="28"/>
      <c r="BQ236" s="28"/>
      <c r="BR236" s="28"/>
      <c r="BS236" s="28"/>
      <c r="BT236" s="28"/>
      <c r="BU236" s="30">
        <v>0.14000000000000001</v>
      </c>
      <c r="BV236" s="30">
        <v>0</v>
      </c>
      <c r="BW236" s="30">
        <v>7.0000000000000007E-2</v>
      </c>
      <c r="BX236" s="30">
        <v>0.21</v>
      </c>
      <c r="BY236" s="30">
        <v>1.42</v>
      </c>
      <c r="BZ236" s="30">
        <v>1.49</v>
      </c>
      <c r="CA236" s="30">
        <v>131</v>
      </c>
      <c r="CB236" s="30">
        <v>68</v>
      </c>
      <c r="CC236" s="30">
        <v>153</v>
      </c>
      <c r="CD236" s="30">
        <v>72</v>
      </c>
      <c r="CE236" s="30">
        <v>263</v>
      </c>
      <c r="CF236" s="30">
        <v>101</v>
      </c>
      <c r="CG236" s="30">
        <v>531</v>
      </c>
      <c r="CH236" s="30">
        <v>203</v>
      </c>
      <c r="CI236" s="30">
        <v>0.89</v>
      </c>
      <c r="CJ236" s="30">
        <v>0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7.25" thickBot="1">
      <c r="A237" s="30">
        <v>100</v>
      </c>
      <c r="B237" s="30">
        <v>100</v>
      </c>
      <c r="C237" s="30">
        <v>448047</v>
      </c>
      <c r="D237" s="30">
        <v>0</v>
      </c>
      <c r="E237" s="30">
        <v>0</v>
      </c>
      <c r="F237" s="30">
        <v>0</v>
      </c>
      <c r="G237" s="30">
        <v>0</v>
      </c>
      <c r="H237" s="30">
        <v>0</v>
      </c>
      <c r="I237" s="30">
        <v>3</v>
      </c>
      <c r="J237" s="28">
        <v>2.2999999999999998</v>
      </c>
      <c r="K237" s="28">
        <v>1.3</v>
      </c>
      <c r="L237" s="30">
        <v>2</v>
      </c>
      <c r="M237" s="28" t="s">
        <v>3858</v>
      </c>
      <c r="N237" s="28">
        <v>1.8</v>
      </c>
      <c r="O237" s="30">
        <v>724</v>
      </c>
      <c r="P237" s="31" t="b">
        <v>0</v>
      </c>
      <c r="Q237" s="28"/>
      <c r="R237" s="28" t="s">
        <v>3859</v>
      </c>
      <c r="S237" s="30">
        <v>50</v>
      </c>
      <c r="T237" s="28" t="s">
        <v>3860</v>
      </c>
      <c r="U237" s="28">
        <v>2.6</v>
      </c>
      <c r="V237" s="28" t="s">
        <v>1940</v>
      </c>
      <c r="W237" s="28">
        <v>0.9</v>
      </c>
      <c r="X237" s="31" t="b">
        <v>0</v>
      </c>
      <c r="Y237" s="28"/>
      <c r="Z237" s="28" t="s">
        <v>2061</v>
      </c>
      <c r="AA237" s="30">
        <v>6</v>
      </c>
      <c r="AB237" s="30">
        <v>8</v>
      </c>
      <c r="AC237" s="30">
        <v>34</v>
      </c>
      <c r="AD237" s="30">
        <v>304012</v>
      </c>
      <c r="AE237" s="30">
        <v>1668</v>
      </c>
      <c r="AF237" s="30">
        <v>220793</v>
      </c>
      <c r="AG237" s="30">
        <v>5210</v>
      </c>
      <c r="AH237" s="28">
        <v>0.4</v>
      </c>
      <c r="AI237" s="28">
        <v>6.8</v>
      </c>
      <c r="AJ237" s="28" t="s">
        <v>3858</v>
      </c>
      <c r="AK237" s="30">
        <v>1097</v>
      </c>
      <c r="AL237" s="30">
        <v>0</v>
      </c>
      <c r="AM237" s="30">
        <v>2</v>
      </c>
      <c r="AN237" s="30">
        <v>3</v>
      </c>
      <c r="AO237" s="30">
        <v>16</v>
      </c>
      <c r="AP237" s="30">
        <v>0</v>
      </c>
      <c r="AQ237" s="30">
        <v>0</v>
      </c>
      <c r="AR237" s="30">
        <v>0</v>
      </c>
      <c r="AS237" s="30">
        <v>1</v>
      </c>
      <c r="AT237" s="30">
        <v>0</v>
      </c>
      <c r="AU237" s="30">
        <v>0</v>
      </c>
      <c r="AV237" s="30">
        <v>1</v>
      </c>
      <c r="AW237" s="30">
        <v>196</v>
      </c>
      <c r="AX237" s="28">
        <v>242.6</v>
      </c>
      <c r="AY237" s="28">
        <v>221.9</v>
      </c>
      <c r="AZ237" s="28">
        <v>60</v>
      </c>
      <c r="BA237" s="28">
        <v>52.6</v>
      </c>
      <c r="BB237" s="30">
        <v>13</v>
      </c>
      <c r="BC237" s="28">
        <v>0.61</v>
      </c>
      <c r="BD237" s="28">
        <v>1.49</v>
      </c>
      <c r="BE237" s="28">
        <v>2.1</v>
      </c>
      <c r="BF237" s="28">
        <v>14.1</v>
      </c>
      <c r="BG237" s="30">
        <v>252</v>
      </c>
      <c r="BH237" s="30">
        <v>108</v>
      </c>
      <c r="BI237" s="30">
        <v>144</v>
      </c>
      <c r="BJ237" s="30">
        <v>98</v>
      </c>
      <c r="BK237" s="30">
        <v>318</v>
      </c>
      <c r="BL237" s="30">
        <v>158</v>
      </c>
      <c r="BM237" s="30">
        <v>249</v>
      </c>
      <c r="BN237" s="30">
        <v>114</v>
      </c>
      <c r="BO237" s="28"/>
      <c r="BP237" s="28"/>
      <c r="BQ237" s="30">
        <v>4</v>
      </c>
      <c r="BR237" s="28"/>
      <c r="BS237" s="28"/>
      <c r="BT237" s="28"/>
      <c r="BU237" s="30">
        <v>0.05</v>
      </c>
      <c r="BV237" s="30">
        <v>0</v>
      </c>
      <c r="BW237" s="30">
        <v>0.12</v>
      </c>
      <c r="BX237" s="30">
        <v>0.17</v>
      </c>
      <c r="BY237" s="30">
        <v>1.1599999999999999</v>
      </c>
      <c r="BZ237" s="30">
        <v>1.31</v>
      </c>
      <c r="CA237" s="30">
        <v>216</v>
      </c>
      <c r="CB237" s="30">
        <v>122</v>
      </c>
      <c r="CC237" s="30">
        <v>179</v>
      </c>
      <c r="CD237" s="30">
        <v>85</v>
      </c>
      <c r="CE237" s="30">
        <v>214</v>
      </c>
      <c r="CF237" s="30">
        <v>86</v>
      </c>
      <c r="CG237" s="30">
        <v>199</v>
      </c>
      <c r="CH237" s="30">
        <v>65</v>
      </c>
      <c r="CI237" s="30">
        <v>1.07</v>
      </c>
      <c r="CJ237" s="30">
        <v>0.25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7.25" thickBot="1">
      <c r="A238" s="30">
        <v>100</v>
      </c>
      <c r="B238" s="30">
        <v>100</v>
      </c>
      <c r="C238" s="30">
        <v>437742</v>
      </c>
      <c r="D238" s="30">
        <v>0</v>
      </c>
      <c r="E238" s="30">
        <v>0</v>
      </c>
      <c r="F238" s="30">
        <v>-2</v>
      </c>
      <c r="G238" s="30">
        <v>2</v>
      </c>
      <c r="H238" s="30">
        <v>0</v>
      </c>
      <c r="I238" s="30">
        <v>3</v>
      </c>
      <c r="J238" s="28">
        <v>0.4</v>
      </c>
      <c r="K238" s="28">
        <v>0.4</v>
      </c>
      <c r="L238" s="30">
        <v>0</v>
      </c>
      <c r="M238" s="28" t="s">
        <v>2099</v>
      </c>
      <c r="N238" s="28">
        <v>0.4</v>
      </c>
      <c r="O238" s="30">
        <v>18</v>
      </c>
      <c r="P238" s="31" t="b">
        <v>0</v>
      </c>
      <c r="Q238" s="28"/>
      <c r="R238" s="28" t="s">
        <v>4187</v>
      </c>
      <c r="S238" s="30">
        <v>43</v>
      </c>
      <c r="T238" s="28" t="s">
        <v>2100</v>
      </c>
      <c r="U238" s="28">
        <v>1.5</v>
      </c>
      <c r="V238" s="28" t="s">
        <v>2101</v>
      </c>
      <c r="W238" s="28">
        <v>0.2</v>
      </c>
      <c r="X238" s="31" t="b">
        <v>0</v>
      </c>
      <c r="Y238" s="28"/>
      <c r="Z238" s="28" t="s">
        <v>2061</v>
      </c>
      <c r="AA238" s="30">
        <v>7</v>
      </c>
      <c r="AB238" s="30">
        <v>31</v>
      </c>
      <c r="AC238" s="30">
        <v>23</v>
      </c>
      <c r="AD238" s="30">
        <v>38554</v>
      </c>
      <c r="AE238" s="30">
        <v>158</v>
      </c>
      <c r="AF238" s="30">
        <v>53191</v>
      </c>
      <c r="AG238" s="30">
        <v>100</v>
      </c>
      <c r="AH238" s="28">
        <v>0.1</v>
      </c>
      <c r="AI238" s="28">
        <v>5.3</v>
      </c>
      <c r="AJ238" s="28" t="s">
        <v>1692</v>
      </c>
      <c r="AK238" s="30">
        <v>728</v>
      </c>
      <c r="AL238" s="30">
        <v>0</v>
      </c>
      <c r="AM238" s="30">
        <v>0</v>
      </c>
      <c r="AN238" s="30">
        <v>2</v>
      </c>
      <c r="AO238" s="30">
        <v>8</v>
      </c>
      <c r="AP238" s="30">
        <v>0</v>
      </c>
      <c r="AQ238" s="30">
        <v>0</v>
      </c>
      <c r="AR238" s="30">
        <v>0</v>
      </c>
      <c r="AS238" s="30">
        <v>2</v>
      </c>
      <c r="AT238" s="30">
        <v>0</v>
      </c>
      <c r="AU238" s="30">
        <v>0</v>
      </c>
      <c r="AV238" s="30">
        <v>0</v>
      </c>
      <c r="AW238" s="30">
        <v>129</v>
      </c>
      <c r="AX238" s="28">
        <v>98.4</v>
      </c>
      <c r="AY238" s="28">
        <v>57.2</v>
      </c>
      <c r="AZ238" s="28">
        <v>20</v>
      </c>
      <c r="BA238" s="28">
        <v>17.600000000000001</v>
      </c>
      <c r="BB238" s="30">
        <v>8</v>
      </c>
      <c r="BC238" s="28">
        <v>0.17</v>
      </c>
      <c r="BD238" s="28">
        <v>0.18</v>
      </c>
      <c r="BE238" s="28">
        <v>0.35</v>
      </c>
      <c r="BF238" s="28">
        <v>8.1199999999999992</v>
      </c>
      <c r="BG238" s="30">
        <v>370</v>
      </c>
      <c r="BH238" s="30">
        <v>155</v>
      </c>
      <c r="BI238" s="30">
        <v>344</v>
      </c>
      <c r="BJ238" s="30">
        <v>179</v>
      </c>
      <c r="BK238" s="30">
        <v>416</v>
      </c>
      <c r="BL238" s="30">
        <v>202</v>
      </c>
      <c r="BM238" s="30">
        <v>407</v>
      </c>
      <c r="BN238" s="30">
        <v>181</v>
      </c>
      <c r="BO238" s="28"/>
      <c r="BP238" s="28"/>
      <c r="BQ238" s="28"/>
      <c r="BR238" s="28"/>
      <c r="BS238" s="28"/>
      <c r="BT238" s="28"/>
      <c r="BU238" s="30">
        <v>0.02</v>
      </c>
      <c r="BV238" s="30">
        <v>0</v>
      </c>
      <c r="BW238" s="30">
        <v>0.02</v>
      </c>
      <c r="BX238" s="30">
        <v>0.04</v>
      </c>
      <c r="BY238" s="30">
        <v>1</v>
      </c>
      <c r="BZ238" s="30">
        <v>0.99</v>
      </c>
      <c r="CA238" s="30">
        <v>567</v>
      </c>
      <c r="CB238" s="30">
        <v>299</v>
      </c>
      <c r="CC238" s="30">
        <v>343</v>
      </c>
      <c r="CD238" s="30">
        <v>165</v>
      </c>
      <c r="CE238" s="30">
        <v>403</v>
      </c>
      <c r="CF238" s="30">
        <v>173</v>
      </c>
      <c r="CG238" s="30">
        <v>351</v>
      </c>
      <c r="CH238" s="30">
        <v>120</v>
      </c>
      <c r="CI238" s="30">
        <v>0.99</v>
      </c>
      <c r="CJ238" s="30">
        <v>0.25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7.25" thickBot="1">
      <c r="A239" s="30">
        <v>100</v>
      </c>
      <c r="B239" s="30">
        <v>100</v>
      </c>
      <c r="C239" s="30">
        <v>40836</v>
      </c>
      <c r="D239" s="30">
        <v>0</v>
      </c>
      <c r="E239" s="30">
        <v>0</v>
      </c>
      <c r="F239" s="30">
        <v>-1</v>
      </c>
      <c r="G239" s="30">
        <v>1</v>
      </c>
      <c r="H239" s="30">
        <v>1</v>
      </c>
      <c r="I239" s="30">
        <v>1</v>
      </c>
      <c r="J239" s="28">
        <v>0</v>
      </c>
      <c r="K239" s="28">
        <v>0</v>
      </c>
      <c r="L239" s="30">
        <v>0</v>
      </c>
      <c r="M239" s="28" t="s">
        <v>2642</v>
      </c>
      <c r="N239" s="28">
        <v>0</v>
      </c>
      <c r="O239" s="30">
        <v>152</v>
      </c>
      <c r="P239" s="31" t="b">
        <v>0</v>
      </c>
      <c r="Q239" s="28"/>
      <c r="R239" s="28" t="s">
        <v>4309</v>
      </c>
      <c r="S239" s="30">
        <v>44</v>
      </c>
      <c r="T239" s="28" t="s">
        <v>2643</v>
      </c>
      <c r="U239" s="28">
        <v>3.7</v>
      </c>
      <c r="V239" s="28" t="s">
        <v>1454</v>
      </c>
      <c r="W239" s="28">
        <v>1.5</v>
      </c>
      <c r="X239" s="31" t="b">
        <v>0</v>
      </c>
      <c r="Y239" s="28"/>
      <c r="Z239" s="28" t="s">
        <v>2061</v>
      </c>
      <c r="AA239" s="30">
        <v>7</v>
      </c>
      <c r="AB239" s="30">
        <v>31</v>
      </c>
      <c r="AC239" s="30">
        <v>99</v>
      </c>
      <c r="AD239" s="30">
        <v>531771</v>
      </c>
      <c r="AE239" s="30">
        <v>951</v>
      </c>
      <c r="AF239" s="30">
        <v>538374</v>
      </c>
      <c r="AG239" s="30">
        <v>2086</v>
      </c>
      <c r="AH239" s="28">
        <v>0</v>
      </c>
      <c r="AI239" s="28">
        <v>22.5</v>
      </c>
      <c r="AJ239" s="28" t="s">
        <v>1454</v>
      </c>
      <c r="AK239" s="30">
        <v>2430</v>
      </c>
      <c r="AL239" s="30">
        <v>0</v>
      </c>
      <c r="AM239" s="30">
        <v>0</v>
      </c>
      <c r="AN239" s="30">
        <v>6</v>
      </c>
      <c r="AO239" s="30">
        <v>34</v>
      </c>
      <c r="AP239" s="30">
        <v>0</v>
      </c>
      <c r="AQ239" s="30">
        <v>0</v>
      </c>
      <c r="AR239" s="30">
        <v>0</v>
      </c>
      <c r="AS239" s="30">
        <v>1</v>
      </c>
      <c r="AT239" s="30">
        <v>0</v>
      </c>
      <c r="AU239" s="30">
        <v>85</v>
      </c>
      <c r="AV239" s="30">
        <v>10</v>
      </c>
      <c r="AW239" s="30">
        <v>484</v>
      </c>
      <c r="AX239" s="28">
        <v>668.4</v>
      </c>
      <c r="AY239" s="28">
        <v>0</v>
      </c>
      <c r="AZ239" s="28">
        <v>0</v>
      </c>
      <c r="BA239" s="28">
        <v>66.8</v>
      </c>
      <c r="BB239" s="30">
        <v>27</v>
      </c>
      <c r="BC239" s="28">
        <v>0</v>
      </c>
      <c r="BD239" s="28">
        <v>0.01</v>
      </c>
      <c r="BE239" s="28">
        <v>0.01</v>
      </c>
      <c r="BF239" s="28">
        <v>38.200000000000003</v>
      </c>
      <c r="BG239" s="30">
        <v>37</v>
      </c>
      <c r="BH239" s="30">
        <v>10</v>
      </c>
      <c r="BI239" s="30">
        <v>629</v>
      </c>
      <c r="BJ239" s="30">
        <v>70</v>
      </c>
      <c r="BK239" s="30">
        <v>609</v>
      </c>
      <c r="BL239" s="30">
        <v>61</v>
      </c>
      <c r="BM239" s="30">
        <v>202</v>
      </c>
      <c r="BN239" s="30">
        <v>10</v>
      </c>
      <c r="BO239" s="28"/>
      <c r="BP239" s="28"/>
      <c r="BQ239" s="28"/>
      <c r="BR239" s="28"/>
      <c r="BS239" s="28"/>
      <c r="BT239" s="28"/>
      <c r="BU239" s="30">
        <v>0</v>
      </c>
      <c r="BV239" s="30">
        <v>3.15</v>
      </c>
      <c r="BW239" s="30">
        <v>0</v>
      </c>
      <c r="BX239" s="30">
        <v>0</v>
      </c>
      <c r="BY239" s="30">
        <v>1.41</v>
      </c>
      <c r="BZ239" s="30">
        <v>1.26</v>
      </c>
      <c r="CA239" s="30">
        <v>465</v>
      </c>
      <c r="CB239" s="30">
        <v>21</v>
      </c>
      <c r="CC239" s="30">
        <v>557</v>
      </c>
      <c r="CD239" s="30">
        <v>78</v>
      </c>
      <c r="CE239" s="30">
        <v>71</v>
      </c>
      <c r="CF239" s="30">
        <v>15</v>
      </c>
      <c r="CG239" s="30">
        <v>157</v>
      </c>
      <c r="CH239" s="30">
        <v>22</v>
      </c>
      <c r="CI239" s="30">
        <v>1</v>
      </c>
      <c r="CJ239" s="30">
        <v>0.22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7.25" thickBot="1">
      <c r="A240" s="30">
        <v>0</v>
      </c>
      <c r="B240" s="30">
        <v>100</v>
      </c>
      <c r="C240" s="30">
        <v>49413</v>
      </c>
      <c r="D240" s="30">
        <v>0</v>
      </c>
      <c r="E240" s="30">
        <v>0</v>
      </c>
      <c r="F240" s="30">
        <v>-1</v>
      </c>
      <c r="G240" s="30">
        <v>1</v>
      </c>
      <c r="H240" s="30">
        <v>2</v>
      </c>
      <c r="I240" s="30">
        <v>2</v>
      </c>
      <c r="J240" s="28">
        <v>0</v>
      </c>
      <c r="K240" s="28">
        <v>0.2</v>
      </c>
      <c r="L240" s="30">
        <v>0</v>
      </c>
      <c r="M240" s="28" t="s">
        <v>1521</v>
      </c>
      <c r="N240" s="28">
        <v>0.2</v>
      </c>
      <c r="O240" s="30">
        <v>153</v>
      </c>
      <c r="P240" s="31" t="b">
        <v>0</v>
      </c>
      <c r="Q240" s="28" t="s">
        <v>4223</v>
      </c>
      <c r="R240" s="28" t="s">
        <v>4514</v>
      </c>
      <c r="S240" s="30">
        <v>39</v>
      </c>
      <c r="T240" s="28" t="s">
        <v>2644</v>
      </c>
      <c r="U240" s="28">
        <v>1.3</v>
      </c>
      <c r="V240" s="28" t="s">
        <v>1742</v>
      </c>
      <c r="W240" s="28">
        <v>0.9</v>
      </c>
      <c r="X240" s="31" t="b">
        <v>0</v>
      </c>
      <c r="Y240" s="28"/>
      <c r="Z240" s="28" t="s">
        <v>2117</v>
      </c>
      <c r="AA240" s="30">
        <v>7</v>
      </c>
      <c r="AB240" s="30">
        <v>31</v>
      </c>
      <c r="AC240" s="30">
        <v>8</v>
      </c>
      <c r="AD240" s="30">
        <v>174447</v>
      </c>
      <c r="AE240" s="30">
        <v>585</v>
      </c>
      <c r="AF240" s="30">
        <v>187540</v>
      </c>
      <c r="AG240" s="30">
        <v>1281</v>
      </c>
      <c r="AH240" s="28">
        <v>0.1</v>
      </c>
      <c r="AI240" s="28">
        <v>2.1</v>
      </c>
      <c r="AJ240" s="28" t="s">
        <v>1742</v>
      </c>
      <c r="AK240" s="30">
        <v>335</v>
      </c>
      <c r="AL240" s="30">
        <v>1</v>
      </c>
      <c r="AM240" s="30">
        <v>0</v>
      </c>
      <c r="AN240" s="30">
        <v>0</v>
      </c>
      <c r="AO240" s="30">
        <v>10</v>
      </c>
      <c r="AP240" s="30">
        <v>0</v>
      </c>
      <c r="AQ240" s="30">
        <v>0</v>
      </c>
      <c r="AR240" s="30">
        <v>0</v>
      </c>
      <c r="AS240" s="30">
        <v>1</v>
      </c>
      <c r="AT240" s="30">
        <v>1</v>
      </c>
      <c r="AU240" s="30">
        <v>0</v>
      </c>
      <c r="AV240" s="30">
        <v>1</v>
      </c>
      <c r="AW240" s="30">
        <v>50</v>
      </c>
      <c r="AX240" s="28">
        <v>90</v>
      </c>
      <c r="AY240" s="28">
        <v>1.1000000000000001</v>
      </c>
      <c r="AZ240" s="28">
        <v>54</v>
      </c>
      <c r="BA240" s="28">
        <v>14.6</v>
      </c>
      <c r="BB240" s="30">
        <v>3</v>
      </c>
      <c r="BC240" s="28">
        <v>0.81</v>
      </c>
      <c r="BD240" s="28">
        <v>0</v>
      </c>
      <c r="BE240" s="28">
        <v>0.81</v>
      </c>
      <c r="BF240" s="28">
        <v>9.99</v>
      </c>
      <c r="BG240" s="30">
        <v>378</v>
      </c>
      <c r="BH240" s="30">
        <v>148</v>
      </c>
      <c r="BI240" s="30">
        <v>476</v>
      </c>
      <c r="BJ240" s="30">
        <v>173</v>
      </c>
      <c r="BK240" s="30">
        <v>327</v>
      </c>
      <c r="BL240" s="30">
        <v>110</v>
      </c>
      <c r="BM240" s="30">
        <v>418</v>
      </c>
      <c r="BN240" s="30">
        <v>149</v>
      </c>
      <c r="BO240" s="28"/>
      <c r="BP240" s="28"/>
      <c r="BQ240" s="28"/>
      <c r="BR240" s="28"/>
      <c r="BS240" s="28"/>
      <c r="BT240" s="28"/>
      <c r="BU240" s="30">
        <v>0.22</v>
      </c>
      <c r="BV240" s="30">
        <v>0</v>
      </c>
      <c r="BW240" s="30">
        <v>0</v>
      </c>
      <c r="BX240" s="30">
        <v>0.22</v>
      </c>
      <c r="BY240" s="30">
        <v>2.68</v>
      </c>
      <c r="BZ240" s="30">
        <v>2.69</v>
      </c>
      <c r="CA240" s="30">
        <v>717</v>
      </c>
      <c r="CB240" s="30">
        <v>233</v>
      </c>
      <c r="CC240" s="30">
        <v>363</v>
      </c>
      <c r="CD240" s="30">
        <v>120</v>
      </c>
      <c r="CE240" s="30">
        <v>427</v>
      </c>
      <c r="CF240" s="30">
        <v>150</v>
      </c>
      <c r="CG240" s="30">
        <v>189</v>
      </c>
      <c r="CH240" s="30">
        <v>67</v>
      </c>
      <c r="CI240" s="30">
        <v>0.81</v>
      </c>
      <c r="CJ240" s="30">
        <v>0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7.25" thickBot="1">
      <c r="A241" s="30">
        <v>0</v>
      </c>
      <c r="B241" s="30">
        <v>100</v>
      </c>
      <c r="C241" s="30">
        <v>50471</v>
      </c>
      <c r="D241" s="30">
        <v>0</v>
      </c>
      <c r="E241" s="30">
        <v>0</v>
      </c>
      <c r="F241" s="30">
        <v>-2</v>
      </c>
      <c r="G241" s="30">
        <v>2</v>
      </c>
      <c r="H241" s="30">
        <v>0</v>
      </c>
      <c r="I241" s="30">
        <v>3</v>
      </c>
      <c r="J241" s="28">
        <v>0</v>
      </c>
      <c r="K241" s="28">
        <v>0.2</v>
      </c>
      <c r="L241" s="30">
        <v>0</v>
      </c>
      <c r="M241" s="28" t="s">
        <v>1521</v>
      </c>
      <c r="N241" s="28">
        <v>0.2</v>
      </c>
      <c r="O241" s="30">
        <v>154</v>
      </c>
      <c r="P241" s="31" t="b">
        <v>0</v>
      </c>
      <c r="Q241" s="28" t="s">
        <v>4250</v>
      </c>
      <c r="R241" s="28" t="s">
        <v>4515</v>
      </c>
      <c r="S241" s="30">
        <v>48</v>
      </c>
      <c r="T241" s="28" t="s">
        <v>2645</v>
      </c>
      <c r="U241" s="28">
        <v>1</v>
      </c>
      <c r="V241" s="28" t="s">
        <v>1839</v>
      </c>
      <c r="W241" s="28">
        <v>0</v>
      </c>
      <c r="X241" s="31" t="b">
        <v>0</v>
      </c>
      <c r="Y241" s="28"/>
      <c r="Z241" s="28" t="s">
        <v>2117</v>
      </c>
      <c r="AA241" s="30">
        <v>7</v>
      </c>
      <c r="AB241" s="30">
        <v>31</v>
      </c>
      <c r="AC241" s="30">
        <v>2</v>
      </c>
      <c r="AD241" s="30">
        <v>976</v>
      </c>
      <c r="AE241" s="30">
        <v>12</v>
      </c>
      <c r="AF241" s="30">
        <v>1902</v>
      </c>
      <c r="AG241" s="30">
        <v>13</v>
      </c>
      <c r="AH241" s="28">
        <v>0</v>
      </c>
      <c r="AI241" s="28">
        <v>0.4</v>
      </c>
      <c r="AJ241" s="28" t="s">
        <v>1839</v>
      </c>
      <c r="AK241" s="30">
        <v>19</v>
      </c>
      <c r="AL241" s="30">
        <v>0</v>
      </c>
      <c r="AM241" s="30">
        <v>0</v>
      </c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6</v>
      </c>
      <c r="AX241" s="28">
        <v>5</v>
      </c>
      <c r="AY241" s="28">
        <v>1.1000000000000001</v>
      </c>
      <c r="AZ241" s="28">
        <v>0</v>
      </c>
      <c r="BA241" s="28">
        <v>0.7</v>
      </c>
      <c r="BB241" s="30">
        <v>0</v>
      </c>
      <c r="BC241" s="28">
        <v>0</v>
      </c>
      <c r="BD241" s="28">
        <v>0</v>
      </c>
      <c r="BE241" s="28">
        <v>0</v>
      </c>
      <c r="BF241" s="28">
        <v>0.11</v>
      </c>
      <c r="BG241" s="30">
        <v>499</v>
      </c>
      <c r="BH241" s="30">
        <v>224</v>
      </c>
      <c r="BI241" s="30">
        <v>477</v>
      </c>
      <c r="BJ241" s="30">
        <v>230</v>
      </c>
      <c r="BK241" s="30">
        <v>722</v>
      </c>
      <c r="BL241" s="30">
        <v>308</v>
      </c>
      <c r="BM241" s="30">
        <v>511</v>
      </c>
      <c r="BN241" s="30">
        <v>233</v>
      </c>
      <c r="BO241" s="28"/>
      <c r="BP241" s="28"/>
      <c r="BQ241" s="28"/>
      <c r="BR241" s="28"/>
      <c r="BS241" s="28"/>
      <c r="BT241" s="28"/>
      <c r="BU241" s="30">
        <v>0</v>
      </c>
      <c r="BV241" s="30">
        <v>0</v>
      </c>
      <c r="BW241" s="30">
        <v>0</v>
      </c>
      <c r="BX241" s="30">
        <v>0</v>
      </c>
      <c r="BY241" s="30">
        <v>0.52</v>
      </c>
      <c r="BZ241" s="30">
        <v>0</v>
      </c>
      <c r="CA241" s="30">
        <v>260</v>
      </c>
      <c r="CB241" s="30">
        <v>154</v>
      </c>
      <c r="CC241" s="30">
        <v>386</v>
      </c>
      <c r="CD241" s="30">
        <v>177</v>
      </c>
      <c r="CE241" s="30">
        <v>508</v>
      </c>
      <c r="CF241" s="30">
        <v>230</v>
      </c>
      <c r="CG241" s="30">
        <v>696</v>
      </c>
      <c r="CH241" s="30">
        <v>281</v>
      </c>
      <c r="CI241" s="30">
        <v>0</v>
      </c>
      <c r="CJ241" s="30">
        <v>0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7.25" thickBot="1">
      <c r="A242" s="30">
        <v>0</v>
      </c>
      <c r="B242" s="30">
        <v>0</v>
      </c>
      <c r="C242" s="30">
        <v>54861</v>
      </c>
      <c r="D242" s="30">
        <v>0</v>
      </c>
      <c r="E242" s="30">
        <v>0</v>
      </c>
      <c r="F242" s="30">
        <v>0</v>
      </c>
      <c r="G242" s="30">
        <v>0</v>
      </c>
      <c r="H242" s="30">
        <v>0</v>
      </c>
      <c r="I242" s="30">
        <v>4</v>
      </c>
      <c r="J242" s="28">
        <v>0</v>
      </c>
      <c r="K242" s="28">
        <v>0</v>
      </c>
      <c r="L242" s="30">
        <v>0</v>
      </c>
      <c r="M242" s="28" t="s">
        <v>2322</v>
      </c>
      <c r="N242" s="28">
        <v>0</v>
      </c>
      <c r="O242" s="30">
        <v>155</v>
      </c>
      <c r="P242" s="31" t="b">
        <v>0</v>
      </c>
      <c r="Q242" s="28" t="s">
        <v>2646</v>
      </c>
      <c r="R242" s="28" t="s">
        <v>2647</v>
      </c>
      <c r="S242" s="30">
        <v>55</v>
      </c>
      <c r="T242" s="28" t="s">
        <v>2648</v>
      </c>
      <c r="U242" s="28">
        <v>0</v>
      </c>
      <c r="V242" s="28" t="s">
        <v>1841</v>
      </c>
      <c r="W242" s="28">
        <v>0.1</v>
      </c>
      <c r="X242" s="31" t="b">
        <v>0</v>
      </c>
      <c r="Y242" s="28"/>
      <c r="Z242" s="28" t="s">
        <v>2077</v>
      </c>
      <c r="AA242" s="30">
        <v>7</v>
      </c>
      <c r="AB242" s="30">
        <v>31</v>
      </c>
      <c r="AC242" s="30">
        <v>0</v>
      </c>
      <c r="AD242" s="30">
        <v>3358</v>
      </c>
      <c r="AE242" s="30">
        <v>0</v>
      </c>
      <c r="AF242" s="30">
        <v>81235</v>
      </c>
      <c r="AG242" s="30">
        <v>9</v>
      </c>
      <c r="AH242" s="28">
        <v>0</v>
      </c>
      <c r="AI242" s="28">
        <v>0</v>
      </c>
      <c r="AJ242" s="28" t="s">
        <v>1841</v>
      </c>
      <c r="AK242" s="30">
        <v>0</v>
      </c>
      <c r="AL242" s="30">
        <v>0</v>
      </c>
      <c r="AM242" s="30">
        <v>0</v>
      </c>
      <c r="AN242" s="30">
        <v>0</v>
      </c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0</v>
      </c>
      <c r="AX242" s="28">
        <v>0</v>
      </c>
      <c r="AY242" s="28">
        <v>0</v>
      </c>
      <c r="AZ242" s="28">
        <v>0</v>
      </c>
      <c r="BA242" s="28">
        <v>0</v>
      </c>
      <c r="BB242" s="30">
        <v>0</v>
      </c>
      <c r="BC242" s="28">
        <v>0</v>
      </c>
      <c r="BD242" s="28">
        <v>0</v>
      </c>
      <c r="BE242" s="28">
        <v>0</v>
      </c>
      <c r="BF242" s="28">
        <v>0</v>
      </c>
      <c r="BG242" s="30">
        <v>758</v>
      </c>
      <c r="BH242" s="30">
        <v>90</v>
      </c>
      <c r="BI242" s="30">
        <v>758</v>
      </c>
      <c r="BJ242" s="30">
        <v>90</v>
      </c>
      <c r="BK242" s="30">
        <v>758</v>
      </c>
      <c r="BL242" s="30">
        <v>90</v>
      </c>
      <c r="BM242" s="30">
        <v>758</v>
      </c>
      <c r="BN242" s="30">
        <v>90</v>
      </c>
      <c r="BO242" s="28"/>
      <c r="BP242" s="28"/>
      <c r="BQ242" s="28"/>
      <c r="BR242" s="28"/>
      <c r="BS242" s="28"/>
      <c r="BT242" s="28"/>
      <c r="BU242" s="30">
        <v>0</v>
      </c>
      <c r="BV242" s="30">
        <v>0</v>
      </c>
      <c r="BW242" s="30">
        <v>0</v>
      </c>
      <c r="BX242" s="30">
        <v>0</v>
      </c>
      <c r="BY242" s="30">
        <v>0</v>
      </c>
      <c r="BZ242" s="30">
        <v>0</v>
      </c>
      <c r="CA242" s="30">
        <v>103</v>
      </c>
      <c r="CB242" s="30">
        <v>39</v>
      </c>
      <c r="CC242" s="30">
        <v>749</v>
      </c>
      <c r="CD242" s="30">
        <v>85</v>
      </c>
      <c r="CE242" s="30">
        <v>758</v>
      </c>
      <c r="CF242" s="30">
        <v>90</v>
      </c>
      <c r="CG242" s="30">
        <v>409</v>
      </c>
      <c r="CH242" s="30">
        <v>63</v>
      </c>
      <c r="CI242" s="30">
        <v>0</v>
      </c>
      <c r="CJ242" s="30">
        <v>0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7.25" thickBot="1">
      <c r="A243" s="30">
        <v>100</v>
      </c>
      <c r="B243" s="30">
        <v>100</v>
      </c>
      <c r="C243" s="30">
        <v>55494</v>
      </c>
      <c r="D243" s="30">
        <v>0</v>
      </c>
      <c r="E243" s="30">
        <v>0</v>
      </c>
      <c r="F243" s="30">
        <v>-1</v>
      </c>
      <c r="G243" s="30">
        <v>1</v>
      </c>
      <c r="H243" s="30">
        <v>1</v>
      </c>
      <c r="I243" s="30">
        <v>2</v>
      </c>
      <c r="J243" s="28">
        <v>3.2</v>
      </c>
      <c r="K243" s="28">
        <v>3.2</v>
      </c>
      <c r="L243" s="30">
        <v>1</v>
      </c>
      <c r="M243" s="28" t="s">
        <v>2649</v>
      </c>
      <c r="N243" s="28">
        <v>3.2</v>
      </c>
      <c r="O243" s="30">
        <v>156</v>
      </c>
      <c r="P243" s="31" t="b">
        <v>0</v>
      </c>
      <c r="Q243" s="28"/>
      <c r="R243" s="28" t="s">
        <v>4081</v>
      </c>
      <c r="S243" s="30">
        <v>44</v>
      </c>
      <c r="T243" s="28" t="s">
        <v>2650</v>
      </c>
      <c r="U243" s="28">
        <v>2.5</v>
      </c>
      <c r="V243" s="28" t="s">
        <v>1537</v>
      </c>
      <c r="W243" s="28">
        <v>0.3</v>
      </c>
      <c r="X243" s="31" t="b">
        <v>0</v>
      </c>
      <c r="Y243" s="28"/>
      <c r="Z243" s="28" t="s">
        <v>2061</v>
      </c>
      <c r="AA243" s="30">
        <v>7</v>
      </c>
      <c r="AB243" s="30">
        <v>31</v>
      </c>
      <c r="AC243" s="30">
        <v>61</v>
      </c>
      <c r="AD243" s="30">
        <v>74508</v>
      </c>
      <c r="AE243" s="30">
        <v>569</v>
      </c>
      <c r="AF243" s="30">
        <v>75514</v>
      </c>
      <c r="AG243" s="30">
        <v>839</v>
      </c>
      <c r="AH243" s="28">
        <v>0.7</v>
      </c>
      <c r="AI243" s="28">
        <v>13.9</v>
      </c>
      <c r="AJ243" s="28" t="s">
        <v>1537</v>
      </c>
      <c r="AK243" s="30">
        <v>1893</v>
      </c>
      <c r="AL243" s="30">
        <v>0</v>
      </c>
      <c r="AM243" s="30">
        <v>0</v>
      </c>
      <c r="AN243" s="30">
        <v>7</v>
      </c>
      <c r="AO243" s="30">
        <v>31</v>
      </c>
      <c r="AP243" s="30">
        <v>0</v>
      </c>
      <c r="AQ243" s="30">
        <v>0</v>
      </c>
      <c r="AR243" s="30">
        <v>0</v>
      </c>
      <c r="AS243" s="30">
        <v>5</v>
      </c>
      <c r="AT243" s="30">
        <v>0</v>
      </c>
      <c r="AU243" s="30">
        <v>0</v>
      </c>
      <c r="AV243" s="30">
        <v>4</v>
      </c>
      <c r="AW243" s="30">
        <v>325</v>
      </c>
      <c r="AX243" s="28">
        <v>346.6</v>
      </c>
      <c r="AY243" s="28">
        <v>119.3</v>
      </c>
      <c r="AZ243" s="28">
        <v>53</v>
      </c>
      <c r="BA243" s="28">
        <v>52.1</v>
      </c>
      <c r="BB243" s="30">
        <v>20</v>
      </c>
      <c r="BC243" s="28">
        <v>0.12</v>
      </c>
      <c r="BD243" s="28">
        <v>0.43</v>
      </c>
      <c r="BE243" s="28">
        <v>0.55000000000000004</v>
      </c>
      <c r="BF243" s="28">
        <v>28.65</v>
      </c>
      <c r="BG243" s="30">
        <v>182</v>
      </c>
      <c r="BH243" s="30">
        <v>72</v>
      </c>
      <c r="BI243" s="30">
        <v>240</v>
      </c>
      <c r="BJ243" s="30">
        <v>60</v>
      </c>
      <c r="BK243" s="30">
        <v>337</v>
      </c>
      <c r="BL243" s="30">
        <v>115</v>
      </c>
      <c r="BM243" s="30">
        <v>251</v>
      </c>
      <c r="BN243" s="30">
        <v>81</v>
      </c>
      <c r="BO243" s="28"/>
      <c r="BP243" s="28"/>
      <c r="BQ243" s="28"/>
      <c r="BR243" s="28"/>
      <c r="BS243" s="28"/>
      <c r="BT243" s="28"/>
      <c r="BU243" s="30">
        <v>0.01</v>
      </c>
      <c r="BV243" s="30">
        <v>0</v>
      </c>
      <c r="BW243" s="30">
        <v>0.02</v>
      </c>
      <c r="BX243" s="30">
        <v>0.03</v>
      </c>
      <c r="BY243" s="30">
        <v>1.36</v>
      </c>
      <c r="BZ243" s="30">
        <v>1.47</v>
      </c>
      <c r="CA243" s="30">
        <v>467</v>
      </c>
      <c r="CB243" s="30">
        <v>91</v>
      </c>
      <c r="CC243" s="30">
        <v>82</v>
      </c>
      <c r="CD243" s="30">
        <v>18</v>
      </c>
      <c r="CE243" s="30">
        <v>227</v>
      </c>
      <c r="CF243" s="30">
        <v>81</v>
      </c>
      <c r="CG243" s="30">
        <v>331</v>
      </c>
      <c r="CH243" s="30">
        <v>122</v>
      </c>
      <c r="CI243" s="30">
        <v>0.95</v>
      </c>
      <c r="CJ243" s="30">
        <v>0.33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7.25" thickBot="1">
      <c r="A244" s="30">
        <v>100</v>
      </c>
      <c r="B244" s="30">
        <v>50</v>
      </c>
      <c r="C244" s="30">
        <v>57328</v>
      </c>
      <c r="D244" s="30">
        <v>0</v>
      </c>
      <c r="E244" s="30">
        <v>0</v>
      </c>
      <c r="F244" s="30">
        <v>0</v>
      </c>
      <c r="G244" s="30">
        <v>0</v>
      </c>
      <c r="H244" s="30">
        <v>0</v>
      </c>
      <c r="I244" s="30">
        <v>2</v>
      </c>
      <c r="J244" s="28">
        <v>0.2</v>
      </c>
      <c r="K244" s="28">
        <v>0.1</v>
      </c>
      <c r="L244" s="30">
        <v>0</v>
      </c>
      <c r="M244" s="28" t="s">
        <v>2651</v>
      </c>
      <c r="N244" s="28">
        <v>0.2</v>
      </c>
      <c r="O244" s="30">
        <v>157</v>
      </c>
      <c r="P244" s="31" t="b">
        <v>0</v>
      </c>
      <c r="Q244" s="28"/>
      <c r="R244" s="28" t="s">
        <v>4332</v>
      </c>
      <c r="S244" s="30">
        <v>45</v>
      </c>
      <c r="T244" s="28" t="s">
        <v>2652</v>
      </c>
      <c r="U244" s="28">
        <v>2</v>
      </c>
      <c r="V244" s="28" t="s">
        <v>1633</v>
      </c>
      <c r="W244" s="28">
        <v>0.1</v>
      </c>
      <c r="X244" s="31" t="b">
        <v>0</v>
      </c>
      <c r="Y244" s="28"/>
      <c r="Z244" s="28" t="s">
        <v>2061</v>
      </c>
      <c r="AA244" s="30">
        <v>7</v>
      </c>
      <c r="AB244" s="30">
        <v>31</v>
      </c>
      <c r="AC244" s="30">
        <v>44</v>
      </c>
      <c r="AD244" s="30">
        <v>22639</v>
      </c>
      <c r="AE244" s="30">
        <v>36</v>
      </c>
      <c r="AF244" s="30">
        <v>31489</v>
      </c>
      <c r="AG244" s="30">
        <v>166</v>
      </c>
      <c r="AH244" s="28">
        <v>0</v>
      </c>
      <c r="AI244" s="28">
        <v>9.8000000000000007</v>
      </c>
      <c r="AJ244" s="28" t="s">
        <v>1633</v>
      </c>
      <c r="AK244" s="30">
        <v>1638</v>
      </c>
      <c r="AL244" s="30">
        <v>0</v>
      </c>
      <c r="AM244" s="30">
        <v>0</v>
      </c>
      <c r="AN244" s="30">
        <v>3</v>
      </c>
      <c r="AO244" s="30">
        <v>23</v>
      </c>
      <c r="AP244" s="30">
        <v>0</v>
      </c>
      <c r="AQ244" s="30">
        <v>0</v>
      </c>
      <c r="AR244" s="30">
        <v>0</v>
      </c>
      <c r="AS244" s="30">
        <v>3</v>
      </c>
      <c r="AT244" s="30">
        <v>0</v>
      </c>
      <c r="AU244" s="30">
        <v>0</v>
      </c>
      <c r="AV244" s="30">
        <v>0</v>
      </c>
      <c r="AW244" s="30">
        <v>246</v>
      </c>
      <c r="AX244" s="28">
        <v>203.6</v>
      </c>
      <c r="AY244" s="28">
        <v>124.9</v>
      </c>
      <c r="AZ244" s="28">
        <v>8</v>
      </c>
      <c r="BA244" s="28">
        <v>33.6</v>
      </c>
      <c r="BB244" s="30">
        <v>19</v>
      </c>
      <c r="BC244" s="28">
        <v>0</v>
      </c>
      <c r="BD244" s="28">
        <v>0.6</v>
      </c>
      <c r="BE244" s="28">
        <v>0.6</v>
      </c>
      <c r="BF244" s="28">
        <v>26.26</v>
      </c>
      <c r="BG244" s="30">
        <v>280</v>
      </c>
      <c r="BH244" s="30">
        <v>107</v>
      </c>
      <c r="BI244" s="30">
        <v>231</v>
      </c>
      <c r="BJ244" s="30">
        <v>58</v>
      </c>
      <c r="BK244" s="30">
        <v>442</v>
      </c>
      <c r="BL244" s="30">
        <v>162</v>
      </c>
      <c r="BM244" s="30">
        <v>328</v>
      </c>
      <c r="BN244" s="30">
        <v>115</v>
      </c>
      <c r="BO244" s="28"/>
      <c r="BP244" s="28"/>
      <c r="BQ244" s="28"/>
      <c r="BR244" s="28"/>
      <c r="BS244" s="28"/>
      <c r="BT244" s="28"/>
      <c r="BU244" s="30">
        <v>0</v>
      </c>
      <c r="BV244" s="30">
        <v>0</v>
      </c>
      <c r="BW244" s="30">
        <v>0.03</v>
      </c>
      <c r="BX244" s="30">
        <v>0.03</v>
      </c>
      <c r="BY244" s="30">
        <v>1.44</v>
      </c>
      <c r="BZ244" s="30">
        <v>1.26</v>
      </c>
      <c r="CA244" s="30">
        <v>344</v>
      </c>
      <c r="CB244" s="30">
        <v>60</v>
      </c>
      <c r="CC244" s="30">
        <v>377</v>
      </c>
      <c r="CD244" s="30">
        <v>130</v>
      </c>
      <c r="CE244" s="30">
        <v>311</v>
      </c>
      <c r="CF244" s="30">
        <v>117</v>
      </c>
      <c r="CG244" s="30">
        <v>400</v>
      </c>
      <c r="CH244" s="30">
        <v>150</v>
      </c>
      <c r="CI244" s="30">
        <v>1.04</v>
      </c>
      <c r="CJ244" s="30">
        <v>0.16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7.25" thickBot="1">
      <c r="A245" s="28"/>
      <c r="B245" s="28"/>
      <c r="C245" s="30">
        <v>66975</v>
      </c>
      <c r="D245" s="30">
        <v>0</v>
      </c>
      <c r="E245" s="30">
        <v>0</v>
      </c>
      <c r="F245" s="30">
        <v>-3</v>
      </c>
      <c r="G245" s="30">
        <v>3</v>
      </c>
      <c r="H245" s="30">
        <v>0</v>
      </c>
      <c r="I245" s="30">
        <v>3</v>
      </c>
      <c r="J245" s="28">
        <v>1</v>
      </c>
      <c r="K245" s="28">
        <v>1</v>
      </c>
      <c r="L245" s="30">
        <v>1</v>
      </c>
      <c r="M245" s="28" t="s">
        <v>2653</v>
      </c>
      <c r="N245" s="28">
        <v>1</v>
      </c>
      <c r="O245" s="30">
        <v>158</v>
      </c>
      <c r="P245" s="31" t="b">
        <v>0</v>
      </c>
      <c r="Q245" s="28"/>
      <c r="R245" s="28"/>
      <c r="S245" s="30">
        <v>42</v>
      </c>
      <c r="T245" s="28" t="s">
        <v>2654</v>
      </c>
      <c r="U245" s="28">
        <v>1.3</v>
      </c>
      <c r="V245" s="28" t="s">
        <v>1754</v>
      </c>
      <c r="W245" s="28">
        <v>0.3</v>
      </c>
      <c r="X245" s="31" t="b">
        <v>0</v>
      </c>
      <c r="Y245" s="28"/>
      <c r="Z245" s="28" t="s">
        <v>2061</v>
      </c>
      <c r="AA245" s="30">
        <v>7</v>
      </c>
      <c r="AB245" s="30">
        <v>31</v>
      </c>
      <c r="AC245" s="30">
        <v>23</v>
      </c>
      <c r="AD245" s="30">
        <v>57325</v>
      </c>
      <c r="AE245" s="30">
        <v>598</v>
      </c>
      <c r="AF245" s="30">
        <v>92936</v>
      </c>
      <c r="AG245" s="30">
        <v>220</v>
      </c>
      <c r="AH245" s="28">
        <v>0.2</v>
      </c>
      <c r="AI245" s="28">
        <v>5.5</v>
      </c>
      <c r="AJ245" s="28" t="s">
        <v>1754</v>
      </c>
      <c r="AK245" s="30">
        <v>500</v>
      </c>
      <c r="AL245" s="30">
        <v>0</v>
      </c>
      <c r="AM245" s="30">
        <v>0</v>
      </c>
      <c r="AN245" s="30">
        <v>2</v>
      </c>
      <c r="AO245" s="30">
        <v>7</v>
      </c>
      <c r="AP245" s="30">
        <v>0</v>
      </c>
      <c r="AQ245" s="30">
        <v>0</v>
      </c>
      <c r="AR245" s="30">
        <v>0</v>
      </c>
      <c r="AS245" s="30">
        <v>2</v>
      </c>
      <c r="AT245" s="30">
        <v>0</v>
      </c>
      <c r="AU245" s="30">
        <v>0</v>
      </c>
      <c r="AV245" s="30">
        <v>0</v>
      </c>
      <c r="AW245" s="30">
        <v>80</v>
      </c>
      <c r="AX245" s="28">
        <v>69.2</v>
      </c>
      <c r="AY245" s="28">
        <v>43.6</v>
      </c>
      <c r="AZ245" s="28">
        <v>17</v>
      </c>
      <c r="BA245" s="28">
        <v>12.7</v>
      </c>
      <c r="BB245" s="30">
        <v>5</v>
      </c>
      <c r="BC245" s="28">
        <v>0.34</v>
      </c>
      <c r="BD245" s="28">
        <v>0.2</v>
      </c>
      <c r="BE245" s="28">
        <v>0.54</v>
      </c>
      <c r="BF245" s="28">
        <v>7.8</v>
      </c>
      <c r="BG245" s="30">
        <v>406</v>
      </c>
      <c r="BH245" s="30">
        <v>174</v>
      </c>
      <c r="BI245" s="30">
        <v>367</v>
      </c>
      <c r="BJ245" s="30">
        <v>190</v>
      </c>
      <c r="BK245" s="30">
        <v>420</v>
      </c>
      <c r="BL245" s="30">
        <v>204</v>
      </c>
      <c r="BM245" s="30">
        <v>427</v>
      </c>
      <c r="BN245" s="30">
        <v>193</v>
      </c>
      <c r="BO245" s="30">
        <v>4</v>
      </c>
      <c r="BP245" s="28"/>
      <c r="BQ245" s="30">
        <v>3</v>
      </c>
      <c r="BR245" s="28"/>
      <c r="BS245" s="30">
        <v>2</v>
      </c>
      <c r="BT245" s="28"/>
      <c r="BU245" s="30">
        <v>0.06</v>
      </c>
      <c r="BV245" s="30">
        <v>0</v>
      </c>
      <c r="BW245" s="30">
        <v>0.04</v>
      </c>
      <c r="BX245" s="30">
        <v>0.1</v>
      </c>
      <c r="BY245" s="30">
        <v>1.4</v>
      </c>
      <c r="BZ245" s="30">
        <v>1.26</v>
      </c>
      <c r="CA245" s="30">
        <v>583</v>
      </c>
      <c r="CB245" s="30">
        <v>308</v>
      </c>
      <c r="CC245" s="30">
        <v>255</v>
      </c>
      <c r="CD245" s="30">
        <v>129</v>
      </c>
      <c r="CE245" s="30">
        <v>430</v>
      </c>
      <c r="CF245" s="30">
        <v>187</v>
      </c>
      <c r="CG245" s="30">
        <v>316</v>
      </c>
      <c r="CH245" s="30">
        <v>106</v>
      </c>
      <c r="CI245" s="30">
        <v>0.9</v>
      </c>
      <c r="CJ245" s="30">
        <v>0.36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7.25" thickBot="1">
      <c r="A246" s="28"/>
      <c r="B246" s="28"/>
      <c r="C246" s="30">
        <v>80146</v>
      </c>
      <c r="D246" s="30">
        <v>0</v>
      </c>
      <c r="E246" s="30">
        <v>0</v>
      </c>
      <c r="F246" s="30">
        <v>-3</v>
      </c>
      <c r="G246" s="30">
        <v>3</v>
      </c>
      <c r="H246" s="30">
        <v>2</v>
      </c>
      <c r="I246" s="30">
        <v>3</v>
      </c>
      <c r="J246" s="28">
        <v>5.6</v>
      </c>
      <c r="K246" s="28">
        <v>5.6</v>
      </c>
      <c r="L246" s="30">
        <v>6</v>
      </c>
      <c r="M246" s="28" t="s">
        <v>2302</v>
      </c>
      <c r="N246" s="28">
        <v>5.6</v>
      </c>
      <c r="O246" s="30">
        <v>159</v>
      </c>
      <c r="P246" s="31" t="b">
        <v>0</v>
      </c>
      <c r="Q246" s="28"/>
      <c r="R246" s="28"/>
      <c r="S246" s="30">
        <v>52</v>
      </c>
      <c r="T246" s="28" t="s">
        <v>2655</v>
      </c>
      <c r="U246" s="28">
        <v>2.7</v>
      </c>
      <c r="V246" s="28" t="s">
        <v>1587</v>
      </c>
      <c r="W246" s="28">
        <v>0.4</v>
      </c>
      <c r="X246" s="31" t="b">
        <v>0</v>
      </c>
      <c r="Y246" s="28"/>
      <c r="Z246" s="28" t="s">
        <v>2061</v>
      </c>
      <c r="AA246" s="30">
        <v>7</v>
      </c>
      <c r="AB246" s="30">
        <v>31</v>
      </c>
      <c r="AC246" s="30">
        <v>93</v>
      </c>
      <c r="AD246" s="30">
        <v>87900</v>
      </c>
      <c r="AE246" s="30">
        <v>3162</v>
      </c>
      <c r="AF246" s="30">
        <v>83665</v>
      </c>
      <c r="AG246" s="30">
        <v>1363</v>
      </c>
      <c r="AH246" s="28">
        <v>1.1000000000000001</v>
      </c>
      <c r="AI246" s="28">
        <v>17.899999999999999</v>
      </c>
      <c r="AJ246" s="28" t="s">
        <v>3862</v>
      </c>
      <c r="AK246" s="30">
        <v>2355</v>
      </c>
      <c r="AL246" s="30">
        <v>4</v>
      </c>
      <c r="AM246" s="30">
        <v>2</v>
      </c>
      <c r="AN246" s="30">
        <v>7</v>
      </c>
      <c r="AO246" s="30">
        <v>37</v>
      </c>
      <c r="AP246" s="30">
        <v>0</v>
      </c>
      <c r="AQ246" s="30">
        <v>0</v>
      </c>
      <c r="AR246" s="30">
        <v>0</v>
      </c>
      <c r="AS246" s="30">
        <v>4</v>
      </c>
      <c r="AT246" s="30">
        <v>0</v>
      </c>
      <c r="AU246" s="30">
        <v>0</v>
      </c>
      <c r="AV246" s="30">
        <v>4</v>
      </c>
      <c r="AW246" s="30">
        <v>300</v>
      </c>
      <c r="AX246" s="28">
        <v>450.4</v>
      </c>
      <c r="AY246" s="28">
        <v>419.9</v>
      </c>
      <c r="AZ246" s="28">
        <v>402</v>
      </c>
      <c r="BA246" s="28">
        <v>127.4</v>
      </c>
      <c r="BB246" s="30">
        <v>27</v>
      </c>
      <c r="BC246" s="28">
        <v>2.84</v>
      </c>
      <c r="BD246" s="28">
        <v>2.16</v>
      </c>
      <c r="BE246" s="28">
        <v>5</v>
      </c>
      <c r="BF246" s="28">
        <v>37.630000000000003</v>
      </c>
      <c r="BG246" s="30">
        <v>122</v>
      </c>
      <c r="BH246" s="30">
        <v>51</v>
      </c>
      <c r="BI246" s="30">
        <v>64</v>
      </c>
      <c r="BJ246" s="30">
        <v>53</v>
      </c>
      <c r="BK246" s="30">
        <v>74</v>
      </c>
      <c r="BL246" s="30">
        <v>47</v>
      </c>
      <c r="BM246" s="30">
        <v>72</v>
      </c>
      <c r="BN246" s="30">
        <v>51</v>
      </c>
      <c r="BO246" s="28"/>
      <c r="BP246" s="28"/>
      <c r="BQ246" s="28"/>
      <c r="BR246" s="28"/>
      <c r="BS246" s="28"/>
      <c r="BT246" s="28"/>
      <c r="BU246" s="30">
        <v>0.11</v>
      </c>
      <c r="BV246" s="30">
        <v>0</v>
      </c>
      <c r="BW246" s="30">
        <v>0.08</v>
      </c>
      <c r="BX246" s="30">
        <v>0.19</v>
      </c>
      <c r="BY246" s="30">
        <v>1.44</v>
      </c>
      <c r="BZ246" s="30">
        <v>1.41</v>
      </c>
      <c r="CA246" s="30">
        <v>156</v>
      </c>
      <c r="CB246" s="30">
        <v>86</v>
      </c>
      <c r="CC246" s="30">
        <v>18</v>
      </c>
      <c r="CD246" s="30">
        <v>9</v>
      </c>
      <c r="CE246" s="30">
        <v>199</v>
      </c>
      <c r="CF246" s="30">
        <v>83</v>
      </c>
      <c r="CG246" s="30">
        <v>285</v>
      </c>
      <c r="CH246" s="30">
        <v>93</v>
      </c>
      <c r="CI246" s="30">
        <v>1.03</v>
      </c>
      <c r="CJ246" s="30">
        <v>0.27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7.25" thickBot="1">
      <c r="A247" s="30">
        <v>75</v>
      </c>
      <c r="B247" s="30">
        <v>100</v>
      </c>
      <c r="C247" s="30">
        <v>82403</v>
      </c>
      <c r="D247" s="30">
        <v>0</v>
      </c>
      <c r="E247" s="30">
        <v>0</v>
      </c>
      <c r="F247" s="30">
        <v>2</v>
      </c>
      <c r="G247" s="30">
        <v>-2</v>
      </c>
      <c r="H247" s="30">
        <v>0</v>
      </c>
      <c r="I247" s="30">
        <v>3</v>
      </c>
      <c r="J247" s="28">
        <v>1</v>
      </c>
      <c r="K247" s="28">
        <v>1.4</v>
      </c>
      <c r="L247" s="30">
        <v>7</v>
      </c>
      <c r="M247" s="28" t="s">
        <v>2656</v>
      </c>
      <c r="N247" s="28">
        <v>1.4</v>
      </c>
      <c r="O247" s="30">
        <v>160</v>
      </c>
      <c r="P247" s="31" t="b">
        <v>0</v>
      </c>
      <c r="Q247" s="28" t="s">
        <v>3959</v>
      </c>
      <c r="R247" s="28" t="s">
        <v>4516</v>
      </c>
      <c r="S247" s="30">
        <v>72</v>
      </c>
      <c r="T247" s="28" t="s">
        <v>2657</v>
      </c>
      <c r="U247" s="28">
        <v>3.7</v>
      </c>
      <c r="V247" s="28" t="s">
        <v>1518</v>
      </c>
      <c r="W247" s="28">
        <v>6.7</v>
      </c>
      <c r="X247" s="31" t="b">
        <v>0</v>
      </c>
      <c r="Y247" s="28"/>
      <c r="Z247" s="28" t="s">
        <v>2176</v>
      </c>
      <c r="AA247" s="30">
        <v>7</v>
      </c>
      <c r="AB247" s="30">
        <v>31</v>
      </c>
      <c r="AC247" s="30">
        <v>93</v>
      </c>
      <c r="AD247" s="30">
        <v>3952927</v>
      </c>
      <c r="AE247" s="30">
        <v>1931</v>
      </c>
      <c r="AF247" s="30">
        <v>4190215</v>
      </c>
      <c r="AG247" s="30">
        <v>3123</v>
      </c>
      <c r="AH247" s="28">
        <v>0.2</v>
      </c>
      <c r="AI247" s="28">
        <v>12.9</v>
      </c>
      <c r="AJ247" s="28" t="s">
        <v>1518</v>
      </c>
      <c r="AK247" s="30">
        <v>2149</v>
      </c>
      <c r="AL247" s="30">
        <v>7</v>
      </c>
      <c r="AM247" s="30">
        <v>2</v>
      </c>
      <c r="AN247" s="30">
        <v>5</v>
      </c>
      <c r="AO247" s="30">
        <v>33</v>
      </c>
      <c r="AP247" s="30">
        <v>0</v>
      </c>
      <c r="AQ247" s="30">
        <v>0</v>
      </c>
      <c r="AR247" s="30">
        <v>2</v>
      </c>
      <c r="AS247" s="30">
        <v>4</v>
      </c>
      <c r="AT247" s="30">
        <v>0</v>
      </c>
      <c r="AU247" s="30">
        <v>0</v>
      </c>
      <c r="AV247" s="30">
        <v>6</v>
      </c>
      <c r="AW247" s="30">
        <v>202</v>
      </c>
      <c r="AX247" s="28">
        <v>455.2</v>
      </c>
      <c r="AY247" s="28">
        <v>354.4</v>
      </c>
      <c r="AZ247" s="28">
        <v>806</v>
      </c>
      <c r="BA247" s="28">
        <v>161.30000000000001</v>
      </c>
      <c r="BB247" s="30">
        <v>25</v>
      </c>
      <c r="BC247" s="28">
        <v>6.01</v>
      </c>
      <c r="BD247" s="28">
        <v>2.76</v>
      </c>
      <c r="BE247" s="28">
        <v>8.77</v>
      </c>
      <c r="BF247" s="28">
        <v>32.21</v>
      </c>
      <c r="BG247" s="30">
        <v>120</v>
      </c>
      <c r="BH247" s="30">
        <v>50</v>
      </c>
      <c r="BI247" s="30">
        <v>88</v>
      </c>
      <c r="BJ247" s="30">
        <v>67</v>
      </c>
      <c r="BK247" s="30">
        <v>22</v>
      </c>
      <c r="BL247" s="30">
        <v>12</v>
      </c>
      <c r="BM247" s="30">
        <v>43</v>
      </c>
      <c r="BN247" s="30">
        <v>29</v>
      </c>
      <c r="BO247" s="28"/>
      <c r="BP247" s="28"/>
      <c r="BQ247" s="28"/>
      <c r="BR247" s="28"/>
      <c r="BS247" s="30">
        <v>1</v>
      </c>
      <c r="BT247" s="28"/>
      <c r="BU247" s="30">
        <v>0.25</v>
      </c>
      <c r="BV247" s="30">
        <v>0</v>
      </c>
      <c r="BW247" s="30">
        <v>0.12</v>
      </c>
      <c r="BX247" s="30">
        <v>0.37</v>
      </c>
      <c r="BY247" s="30">
        <v>1.35</v>
      </c>
      <c r="BZ247" s="30">
        <v>1.38</v>
      </c>
      <c r="CA247" s="30">
        <v>33</v>
      </c>
      <c r="CB247" s="30">
        <v>17</v>
      </c>
      <c r="CC247" s="30">
        <v>231</v>
      </c>
      <c r="CD247" s="30">
        <v>115</v>
      </c>
      <c r="CE247" s="30">
        <v>79</v>
      </c>
      <c r="CF247" s="30">
        <v>35</v>
      </c>
      <c r="CG247" s="30">
        <v>56</v>
      </c>
      <c r="CH247" s="30">
        <v>17</v>
      </c>
      <c r="CI247" s="30">
        <v>1.05</v>
      </c>
      <c r="CJ247" s="30">
        <v>0.21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7.25" thickBot="1">
      <c r="A248" s="28"/>
      <c r="B248" s="28"/>
      <c r="C248" s="30">
        <v>86417</v>
      </c>
      <c r="D248" s="30">
        <v>0</v>
      </c>
      <c r="E248" s="30">
        <v>0</v>
      </c>
      <c r="F248" s="30">
        <v>-3</v>
      </c>
      <c r="G248" s="30">
        <v>3</v>
      </c>
      <c r="H248" s="30">
        <v>0</v>
      </c>
      <c r="I248" s="30">
        <v>3</v>
      </c>
      <c r="J248" s="28">
        <v>3.8</v>
      </c>
      <c r="K248" s="28">
        <v>3.8</v>
      </c>
      <c r="L248" s="30">
        <v>8</v>
      </c>
      <c r="M248" s="28" t="s">
        <v>2658</v>
      </c>
      <c r="N248" s="28">
        <v>3.8</v>
      </c>
      <c r="O248" s="30">
        <v>161</v>
      </c>
      <c r="P248" s="31" t="b">
        <v>0</v>
      </c>
      <c r="Q248" s="28"/>
      <c r="R248" s="28"/>
      <c r="S248" s="30">
        <v>47</v>
      </c>
      <c r="T248" s="28" t="s">
        <v>2659</v>
      </c>
      <c r="U248" s="28">
        <v>2.7</v>
      </c>
      <c r="V248" s="28" t="s">
        <v>1668</v>
      </c>
      <c r="W248" s="28">
        <v>0.1</v>
      </c>
      <c r="X248" s="31" t="b">
        <v>0</v>
      </c>
      <c r="Y248" s="28"/>
      <c r="Z248" s="28" t="s">
        <v>2061</v>
      </c>
      <c r="AA248" s="30">
        <v>7</v>
      </c>
      <c r="AB248" s="30">
        <v>31</v>
      </c>
      <c r="AC248" s="30">
        <v>88</v>
      </c>
      <c r="AD248" s="30">
        <v>24665</v>
      </c>
      <c r="AE248" s="30">
        <v>1089</v>
      </c>
      <c r="AF248" s="30">
        <v>31841</v>
      </c>
      <c r="AG248" s="30">
        <v>214</v>
      </c>
      <c r="AH248" s="28">
        <v>0.8</v>
      </c>
      <c r="AI248" s="28">
        <v>18.7</v>
      </c>
      <c r="AJ248" s="28" t="s">
        <v>1668</v>
      </c>
      <c r="AK248" s="30">
        <v>2455</v>
      </c>
      <c r="AL248" s="30">
        <v>3</v>
      </c>
      <c r="AM248" s="30">
        <v>2</v>
      </c>
      <c r="AN248" s="30">
        <v>9</v>
      </c>
      <c r="AO248" s="30">
        <v>37</v>
      </c>
      <c r="AP248" s="30">
        <v>0</v>
      </c>
      <c r="AQ248" s="30">
        <v>0</v>
      </c>
      <c r="AR248" s="30">
        <v>0</v>
      </c>
      <c r="AS248" s="30">
        <v>6</v>
      </c>
      <c r="AT248" s="30">
        <v>0</v>
      </c>
      <c r="AU248" s="30">
        <v>0</v>
      </c>
      <c r="AV248" s="30">
        <v>2</v>
      </c>
      <c r="AW248" s="30">
        <v>322</v>
      </c>
      <c r="AX248" s="28">
        <v>398.2</v>
      </c>
      <c r="AY248" s="28">
        <v>250.1</v>
      </c>
      <c r="AZ248" s="28">
        <v>312</v>
      </c>
      <c r="BA248" s="28">
        <v>96.3</v>
      </c>
      <c r="BB248" s="30">
        <v>29</v>
      </c>
      <c r="BC248" s="28">
        <v>2.97</v>
      </c>
      <c r="BD248" s="28">
        <v>1.1000000000000001</v>
      </c>
      <c r="BE248" s="28">
        <v>4.07</v>
      </c>
      <c r="BF248" s="28">
        <v>36.49</v>
      </c>
      <c r="BG248" s="30">
        <v>144</v>
      </c>
      <c r="BH248" s="30">
        <v>62</v>
      </c>
      <c r="BI248" s="30">
        <v>130</v>
      </c>
      <c r="BJ248" s="30">
        <v>90</v>
      </c>
      <c r="BK248" s="30">
        <v>105</v>
      </c>
      <c r="BL248" s="30">
        <v>70</v>
      </c>
      <c r="BM248" s="30">
        <v>121</v>
      </c>
      <c r="BN248" s="30">
        <v>78</v>
      </c>
      <c r="BO248" s="28"/>
      <c r="BP248" s="28"/>
      <c r="BQ248" s="28"/>
      <c r="BR248" s="28"/>
      <c r="BS248" s="28"/>
      <c r="BT248" s="28"/>
      <c r="BU248" s="30">
        <v>0.11</v>
      </c>
      <c r="BV248" s="30">
        <v>0</v>
      </c>
      <c r="BW248" s="30">
        <v>0.04</v>
      </c>
      <c r="BX248" s="30">
        <v>0.15</v>
      </c>
      <c r="BY248" s="30">
        <v>1.34</v>
      </c>
      <c r="BZ248" s="30">
        <v>1.36</v>
      </c>
      <c r="CA248" s="30">
        <v>299</v>
      </c>
      <c r="CB248" s="30">
        <v>180</v>
      </c>
      <c r="CC248" s="30">
        <v>59</v>
      </c>
      <c r="CD248" s="30">
        <v>27</v>
      </c>
      <c r="CE248" s="30">
        <v>194</v>
      </c>
      <c r="CF248" s="30">
        <v>79</v>
      </c>
      <c r="CG248" s="30">
        <v>407</v>
      </c>
      <c r="CH248" s="30">
        <v>145</v>
      </c>
      <c r="CI248" s="30">
        <v>1.06</v>
      </c>
      <c r="CJ248" s="30">
        <v>0.33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7.25" thickBot="1">
      <c r="A249" s="30">
        <v>100</v>
      </c>
      <c r="B249" s="30">
        <v>100</v>
      </c>
      <c r="C249" s="30">
        <v>108413</v>
      </c>
      <c r="D249" s="30">
        <v>0</v>
      </c>
      <c r="E249" s="30">
        <v>0</v>
      </c>
      <c r="F249" s="30">
        <v>-2</v>
      </c>
      <c r="G249" s="30">
        <v>2</v>
      </c>
      <c r="H249" s="30">
        <v>0</v>
      </c>
      <c r="I249" s="30">
        <v>3</v>
      </c>
      <c r="J249" s="28">
        <v>1.6</v>
      </c>
      <c r="K249" s="28">
        <v>1.6</v>
      </c>
      <c r="L249" s="30">
        <v>0</v>
      </c>
      <c r="M249" s="28" t="s">
        <v>2304</v>
      </c>
      <c r="N249" s="28">
        <v>1.6</v>
      </c>
      <c r="O249" s="30">
        <v>163</v>
      </c>
      <c r="P249" s="31" t="b">
        <v>0</v>
      </c>
      <c r="Q249" s="28"/>
      <c r="R249" s="28" t="s">
        <v>4188</v>
      </c>
      <c r="S249" s="30">
        <v>48</v>
      </c>
      <c r="T249" s="28" t="s">
        <v>2660</v>
      </c>
      <c r="U249" s="28">
        <v>1.1000000000000001</v>
      </c>
      <c r="V249" s="28" t="s">
        <v>1724</v>
      </c>
      <c r="W249" s="28">
        <v>0</v>
      </c>
      <c r="X249" s="31" t="b">
        <v>0</v>
      </c>
      <c r="Y249" s="28"/>
      <c r="Z249" s="28" t="s">
        <v>2061</v>
      </c>
      <c r="AA249" s="30">
        <v>7</v>
      </c>
      <c r="AB249" s="30">
        <v>31</v>
      </c>
      <c r="AC249" s="30">
        <v>25</v>
      </c>
      <c r="AD249" s="30">
        <v>1832</v>
      </c>
      <c r="AE249" s="30">
        <v>20</v>
      </c>
      <c r="AF249" s="30">
        <v>3946</v>
      </c>
      <c r="AG249" s="30">
        <v>15</v>
      </c>
      <c r="AH249" s="28">
        <v>0.3</v>
      </c>
      <c r="AI249" s="28">
        <v>5.2</v>
      </c>
      <c r="AJ249" s="28" t="s">
        <v>1724</v>
      </c>
      <c r="AK249" s="30">
        <v>551</v>
      </c>
      <c r="AL249" s="30">
        <v>0</v>
      </c>
      <c r="AM249" s="30">
        <v>1</v>
      </c>
      <c r="AN249" s="30">
        <v>0</v>
      </c>
      <c r="AO249" s="30">
        <v>8</v>
      </c>
      <c r="AP249" s="30">
        <v>0</v>
      </c>
      <c r="AQ249" s="30">
        <v>0</v>
      </c>
      <c r="AR249" s="30">
        <v>0</v>
      </c>
      <c r="AS249" s="30">
        <v>4</v>
      </c>
      <c r="AT249" s="30">
        <v>0</v>
      </c>
      <c r="AU249" s="30">
        <v>0</v>
      </c>
      <c r="AV249" s="30">
        <v>0</v>
      </c>
      <c r="AW249" s="30">
        <v>94</v>
      </c>
      <c r="AX249" s="28">
        <v>111.6</v>
      </c>
      <c r="AY249" s="28">
        <v>83.8</v>
      </c>
      <c r="AZ249" s="28">
        <v>46</v>
      </c>
      <c r="BA249" s="28">
        <v>23.8</v>
      </c>
      <c r="BB249" s="30">
        <v>4</v>
      </c>
      <c r="BC249" s="28">
        <v>0.17</v>
      </c>
      <c r="BD249" s="28">
        <v>0.48</v>
      </c>
      <c r="BE249" s="28">
        <v>0.65</v>
      </c>
      <c r="BF249" s="28">
        <v>10.119999999999999</v>
      </c>
      <c r="BG249" s="30">
        <v>358</v>
      </c>
      <c r="BH249" s="30">
        <v>146</v>
      </c>
      <c r="BI249" s="30">
        <v>295</v>
      </c>
      <c r="BJ249" s="30">
        <v>159</v>
      </c>
      <c r="BK249" s="30">
        <v>361</v>
      </c>
      <c r="BL249" s="30">
        <v>178</v>
      </c>
      <c r="BM249" s="30">
        <v>372</v>
      </c>
      <c r="BN249" s="30">
        <v>168</v>
      </c>
      <c r="BO249" s="30">
        <v>3</v>
      </c>
      <c r="BP249" s="28"/>
      <c r="BQ249" s="28"/>
      <c r="BR249" s="28"/>
      <c r="BS249" s="28"/>
      <c r="BT249" s="28"/>
      <c r="BU249" s="30">
        <v>0.03</v>
      </c>
      <c r="BV249" s="30">
        <v>0</v>
      </c>
      <c r="BW249" s="30">
        <v>0.08</v>
      </c>
      <c r="BX249" s="30">
        <v>0.11</v>
      </c>
      <c r="BY249" s="30">
        <v>1.65</v>
      </c>
      <c r="BZ249" s="30">
        <v>1.31</v>
      </c>
      <c r="CA249" s="30">
        <v>269</v>
      </c>
      <c r="CB249" s="30">
        <v>160</v>
      </c>
      <c r="CC249" s="30">
        <v>198</v>
      </c>
      <c r="CD249" s="30">
        <v>93</v>
      </c>
      <c r="CE249" s="30">
        <v>456</v>
      </c>
      <c r="CF249" s="30">
        <v>201</v>
      </c>
      <c r="CG249" s="30">
        <v>589</v>
      </c>
      <c r="CH249" s="30">
        <v>234</v>
      </c>
      <c r="CI249" s="30">
        <v>0.65</v>
      </c>
      <c r="CJ249" s="30">
        <v>0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7.25" thickBot="1">
      <c r="A250" s="28"/>
      <c r="B250" s="28"/>
      <c r="C250" s="30">
        <v>173954</v>
      </c>
      <c r="D250" s="30">
        <v>0</v>
      </c>
      <c r="E250" s="30">
        <v>0</v>
      </c>
      <c r="F250" s="30">
        <v>-3</v>
      </c>
      <c r="G250" s="30">
        <v>3</v>
      </c>
      <c r="H250" s="30">
        <v>0</v>
      </c>
      <c r="I250" s="30">
        <v>3</v>
      </c>
      <c r="J250" s="28">
        <v>0</v>
      </c>
      <c r="K250" s="28">
        <v>0</v>
      </c>
      <c r="L250" s="30">
        <v>0</v>
      </c>
      <c r="M250" s="28" t="s">
        <v>2661</v>
      </c>
      <c r="N250" s="28">
        <v>0</v>
      </c>
      <c r="O250" s="30">
        <v>164</v>
      </c>
      <c r="P250" s="31" t="b">
        <v>0</v>
      </c>
      <c r="Q250" s="28"/>
      <c r="R250" s="28"/>
      <c r="S250" s="30">
        <v>42</v>
      </c>
      <c r="T250" s="28" t="s">
        <v>2662</v>
      </c>
      <c r="U250" s="28">
        <v>1</v>
      </c>
      <c r="V250" s="28" t="s">
        <v>1832</v>
      </c>
      <c r="W250" s="28">
        <v>0</v>
      </c>
      <c r="X250" s="31" t="b">
        <v>0</v>
      </c>
      <c r="Y250" s="28"/>
      <c r="Z250" s="28" t="s">
        <v>2061</v>
      </c>
      <c r="AA250" s="30">
        <v>7</v>
      </c>
      <c r="AB250" s="30">
        <v>31</v>
      </c>
      <c r="AC250" s="30">
        <v>4</v>
      </c>
      <c r="AD250" s="30">
        <v>6147</v>
      </c>
      <c r="AE250" s="30">
        <v>237</v>
      </c>
      <c r="AF250" s="30">
        <v>9145</v>
      </c>
      <c r="AG250" s="30">
        <v>68</v>
      </c>
      <c r="AH250" s="28">
        <v>0</v>
      </c>
      <c r="AI250" s="28">
        <v>1</v>
      </c>
      <c r="AJ250" s="28" t="s">
        <v>1832</v>
      </c>
      <c r="AK250" s="30">
        <v>46</v>
      </c>
      <c r="AL250" s="30">
        <v>0</v>
      </c>
      <c r="AM250" s="30">
        <v>0</v>
      </c>
      <c r="AN250" s="30">
        <v>0</v>
      </c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14</v>
      </c>
      <c r="AX250" s="28">
        <v>9.8000000000000007</v>
      </c>
      <c r="AY250" s="28">
        <v>2</v>
      </c>
      <c r="AZ250" s="28">
        <v>0</v>
      </c>
      <c r="BA250" s="28">
        <v>1.2</v>
      </c>
      <c r="BB250" s="30">
        <v>0</v>
      </c>
      <c r="BC250" s="28">
        <v>0</v>
      </c>
      <c r="BD250" s="28">
        <v>0.01</v>
      </c>
      <c r="BE250" s="28">
        <v>0.01</v>
      </c>
      <c r="BF250" s="28">
        <v>0.89</v>
      </c>
      <c r="BG250" s="30">
        <v>480</v>
      </c>
      <c r="BH250" s="30">
        <v>215</v>
      </c>
      <c r="BI250" s="30">
        <v>467</v>
      </c>
      <c r="BJ250" s="30">
        <v>225</v>
      </c>
      <c r="BK250" s="30">
        <v>588</v>
      </c>
      <c r="BL250" s="30">
        <v>233</v>
      </c>
      <c r="BM250" s="30">
        <v>497</v>
      </c>
      <c r="BN250" s="30">
        <v>223</v>
      </c>
      <c r="BO250" s="28"/>
      <c r="BP250" s="28"/>
      <c r="BQ250" s="28"/>
      <c r="BR250" s="28"/>
      <c r="BS250" s="28"/>
      <c r="BT250" s="28"/>
      <c r="BU250" s="30">
        <v>0</v>
      </c>
      <c r="BV250" s="30">
        <v>0</v>
      </c>
      <c r="BW250" s="30">
        <v>0.02</v>
      </c>
      <c r="BX250" s="30">
        <v>0.02</v>
      </c>
      <c r="BY250" s="30">
        <v>1.74</v>
      </c>
      <c r="BZ250" s="30">
        <v>0</v>
      </c>
      <c r="CA250" s="30">
        <v>594</v>
      </c>
      <c r="CB250" s="30">
        <v>311</v>
      </c>
      <c r="CC250" s="30">
        <v>517</v>
      </c>
      <c r="CD250" s="30">
        <v>188</v>
      </c>
      <c r="CE250" s="30">
        <v>471</v>
      </c>
      <c r="CF250" s="30">
        <v>204</v>
      </c>
      <c r="CG250" s="30">
        <v>516</v>
      </c>
      <c r="CH250" s="30">
        <v>197</v>
      </c>
      <c r="CI250" s="30">
        <v>0</v>
      </c>
      <c r="CJ250" s="30">
        <v>0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7.25" thickBot="1">
      <c r="A251" s="30">
        <v>100</v>
      </c>
      <c r="B251" s="30">
        <v>100</v>
      </c>
      <c r="C251" s="30">
        <v>174874</v>
      </c>
      <c r="D251" s="30">
        <v>0</v>
      </c>
      <c r="E251" s="30">
        <v>0</v>
      </c>
      <c r="F251" s="30">
        <v>0</v>
      </c>
      <c r="G251" s="30">
        <v>0</v>
      </c>
      <c r="H251" s="30">
        <v>0</v>
      </c>
      <c r="I251" s="30">
        <v>2</v>
      </c>
      <c r="J251" s="28">
        <v>2.6</v>
      </c>
      <c r="K251" s="28">
        <v>2.6</v>
      </c>
      <c r="L251" s="30">
        <v>1</v>
      </c>
      <c r="M251" s="28" t="s">
        <v>2663</v>
      </c>
      <c r="N251" s="28">
        <v>2.6</v>
      </c>
      <c r="O251" s="30">
        <v>165</v>
      </c>
      <c r="P251" s="31" t="b">
        <v>0</v>
      </c>
      <c r="Q251" s="28"/>
      <c r="R251" s="28" t="s">
        <v>4421</v>
      </c>
      <c r="S251" s="30">
        <v>45</v>
      </c>
      <c r="T251" s="28" t="s">
        <v>2664</v>
      </c>
      <c r="U251" s="28">
        <v>2.5</v>
      </c>
      <c r="V251" s="28" t="s">
        <v>1601</v>
      </c>
      <c r="W251" s="28">
        <v>1.5</v>
      </c>
      <c r="X251" s="31" t="b">
        <v>0</v>
      </c>
      <c r="Y251" s="28"/>
      <c r="Z251" s="28" t="s">
        <v>2061</v>
      </c>
      <c r="AA251" s="30">
        <v>7</v>
      </c>
      <c r="AB251" s="30">
        <v>31</v>
      </c>
      <c r="AC251" s="30">
        <v>70</v>
      </c>
      <c r="AD251" s="30">
        <v>456984</v>
      </c>
      <c r="AE251" s="30">
        <v>753</v>
      </c>
      <c r="AF251" s="30">
        <v>566481</v>
      </c>
      <c r="AG251" s="30">
        <v>1783</v>
      </c>
      <c r="AH251" s="28">
        <v>0.6</v>
      </c>
      <c r="AI251" s="28">
        <v>15.6</v>
      </c>
      <c r="AJ251" s="28" t="s">
        <v>1601</v>
      </c>
      <c r="AK251" s="30">
        <v>2422</v>
      </c>
      <c r="AL251" s="30">
        <v>1</v>
      </c>
      <c r="AM251" s="30">
        <v>0</v>
      </c>
      <c r="AN251" s="30">
        <v>7</v>
      </c>
      <c r="AO251" s="30">
        <v>33</v>
      </c>
      <c r="AP251" s="30">
        <v>2</v>
      </c>
      <c r="AQ251" s="30">
        <v>0</v>
      </c>
      <c r="AR251" s="30">
        <v>0</v>
      </c>
      <c r="AS251" s="30">
        <v>7</v>
      </c>
      <c r="AT251" s="30">
        <v>0</v>
      </c>
      <c r="AU251" s="30">
        <v>0</v>
      </c>
      <c r="AV251" s="30">
        <v>1</v>
      </c>
      <c r="AW251" s="30">
        <v>423</v>
      </c>
      <c r="AX251" s="28">
        <v>592.6</v>
      </c>
      <c r="AY251" s="28">
        <v>130.1</v>
      </c>
      <c r="AZ251" s="28">
        <v>252</v>
      </c>
      <c r="BA251" s="28">
        <v>97.7</v>
      </c>
      <c r="BB251" s="30">
        <v>28</v>
      </c>
      <c r="BC251" s="28">
        <v>1.74</v>
      </c>
      <c r="BD251" s="28">
        <v>0.74</v>
      </c>
      <c r="BE251" s="28">
        <v>2.48</v>
      </c>
      <c r="BF251" s="28">
        <v>32.729999999999997</v>
      </c>
      <c r="BG251" s="30">
        <v>62</v>
      </c>
      <c r="BH251" s="30">
        <v>18</v>
      </c>
      <c r="BI251" s="30">
        <v>227</v>
      </c>
      <c r="BJ251" s="30">
        <v>56</v>
      </c>
      <c r="BK251" s="30">
        <v>133</v>
      </c>
      <c r="BL251" s="30">
        <v>14</v>
      </c>
      <c r="BM251" s="30">
        <v>117</v>
      </c>
      <c r="BN251" s="30">
        <v>19</v>
      </c>
      <c r="BO251" s="28"/>
      <c r="BP251" s="28"/>
      <c r="BQ251" s="28"/>
      <c r="BR251" s="28"/>
      <c r="BS251" s="28"/>
      <c r="BT251" s="28"/>
      <c r="BU251" s="30">
        <v>0.06</v>
      </c>
      <c r="BV251" s="30">
        <v>0</v>
      </c>
      <c r="BW251" s="30">
        <v>0.03</v>
      </c>
      <c r="BX251" s="30">
        <v>0.09</v>
      </c>
      <c r="BY251" s="30">
        <v>1.22</v>
      </c>
      <c r="BZ251" s="30">
        <v>1.23</v>
      </c>
      <c r="CA251" s="30">
        <v>361</v>
      </c>
      <c r="CB251" s="30">
        <v>70</v>
      </c>
      <c r="CC251" s="30">
        <v>115</v>
      </c>
      <c r="CD251" s="30">
        <v>30</v>
      </c>
      <c r="CE251" s="30">
        <v>229</v>
      </c>
      <c r="CF251" s="30">
        <v>83</v>
      </c>
      <c r="CG251" s="30">
        <v>151</v>
      </c>
      <c r="CH251" s="30">
        <v>54</v>
      </c>
      <c r="CI251" s="30">
        <v>1.04</v>
      </c>
      <c r="CJ251" s="30">
        <v>0.26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7.25" thickBot="1">
      <c r="A252" s="30">
        <v>100</v>
      </c>
      <c r="B252" s="30">
        <v>100</v>
      </c>
      <c r="C252" s="30">
        <v>199670</v>
      </c>
      <c r="D252" s="30">
        <v>0</v>
      </c>
      <c r="E252" s="30">
        <v>0</v>
      </c>
      <c r="F252" s="30">
        <v>-5</v>
      </c>
      <c r="G252" s="30">
        <v>5</v>
      </c>
      <c r="H252" s="30">
        <v>0</v>
      </c>
      <c r="I252" s="30">
        <v>4</v>
      </c>
      <c r="J252" s="28">
        <v>2.4</v>
      </c>
      <c r="K252" s="28">
        <v>2.4</v>
      </c>
      <c r="L252" s="30">
        <v>1</v>
      </c>
      <c r="M252" s="28" t="s">
        <v>2665</v>
      </c>
      <c r="N252" s="28">
        <v>2.4</v>
      </c>
      <c r="O252" s="30">
        <v>166</v>
      </c>
      <c r="P252" s="31" t="b">
        <v>0</v>
      </c>
      <c r="Q252" s="28"/>
      <c r="R252" s="28" t="s">
        <v>4310</v>
      </c>
      <c r="S252" s="30">
        <v>50</v>
      </c>
      <c r="T252" s="28" t="s">
        <v>2666</v>
      </c>
      <c r="U252" s="28">
        <v>2.2999999999999998</v>
      </c>
      <c r="V252" s="28" t="s">
        <v>1641</v>
      </c>
      <c r="W252" s="28">
        <v>2</v>
      </c>
      <c r="X252" s="31" t="b">
        <v>0</v>
      </c>
      <c r="Y252" s="28"/>
      <c r="Z252" s="28" t="s">
        <v>2061</v>
      </c>
      <c r="AA252" s="30">
        <v>7</v>
      </c>
      <c r="AB252" s="30">
        <v>31</v>
      </c>
      <c r="AC252" s="30">
        <v>70</v>
      </c>
      <c r="AD252" s="30">
        <v>839968</v>
      </c>
      <c r="AE252" s="30">
        <v>3195</v>
      </c>
      <c r="AF252" s="30">
        <v>961920</v>
      </c>
      <c r="AG252" s="30">
        <v>5280</v>
      </c>
      <c r="AH252" s="28">
        <v>0.5</v>
      </c>
      <c r="AI252" s="28">
        <v>14</v>
      </c>
      <c r="AJ252" s="28" t="s">
        <v>1641</v>
      </c>
      <c r="AK252" s="30">
        <v>1598</v>
      </c>
      <c r="AL252" s="30">
        <v>4</v>
      </c>
      <c r="AM252" s="30">
        <v>2</v>
      </c>
      <c r="AN252" s="30">
        <v>5</v>
      </c>
      <c r="AO252" s="30">
        <v>22</v>
      </c>
      <c r="AP252" s="30">
        <v>0</v>
      </c>
      <c r="AQ252" s="30">
        <v>0</v>
      </c>
      <c r="AR252" s="30">
        <v>0</v>
      </c>
      <c r="AS252" s="30">
        <v>3</v>
      </c>
      <c r="AT252" s="30">
        <v>0</v>
      </c>
      <c r="AU252" s="30">
        <v>0</v>
      </c>
      <c r="AV252" s="30">
        <v>3</v>
      </c>
      <c r="AW252" s="30">
        <v>187</v>
      </c>
      <c r="AX252" s="28">
        <v>309</v>
      </c>
      <c r="AY252" s="28">
        <v>210.2</v>
      </c>
      <c r="AZ252" s="28">
        <v>502</v>
      </c>
      <c r="BA252" s="28">
        <v>101.4</v>
      </c>
      <c r="BB252" s="30">
        <v>18</v>
      </c>
      <c r="BC252" s="28">
        <v>3.86</v>
      </c>
      <c r="BD252" s="28">
        <v>0.72</v>
      </c>
      <c r="BE252" s="28">
        <v>4.58</v>
      </c>
      <c r="BF252" s="28">
        <v>21.98</v>
      </c>
      <c r="BG252" s="30">
        <v>203</v>
      </c>
      <c r="BH252" s="30">
        <v>19</v>
      </c>
      <c r="BI252" s="30">
        <v>154</v>
      </c>
      <c r="BJ252" s="30">
        <v>18</v>
      </c>
      <c r="BK252" s="30">
        <v>53</v>
      </c>
      <c r="BL252" s="30">
        <v>21</v>
      </c>
      <c r="BM252" s="30">
        <v>107</v>
      </c>
      <c r="BN252" s="30">
        <v>20</v>
      </c>
      <c r="BO252" s="28"/>
      <c r="BP252" s="28"/>
      <c r="BQ252" s="28"/>
      <c r="BR252" s="28"/>
      <c r="BS252" s="30">
        <v>3</v>
      </c>
      <c r="BT252" s="28"/>
      <c r="BU252" s="30">
        <v>0.22</v>
      </c>
      <c r="BV252" s="30">
        <v>0</v>
      </c>
      <c r="BW252" s="30">
        <v>0.04</v>
      </c>
      <c r="BX252" s="30">
        <v>0.26</v>
      </c>
      <c r="BY252" s="30">
        <v>1.24</v>
      </c>
      <c r="BZ252" s="30">
        <v>1.24</v>
      </c>
      <c r="CA252" s="30">
        <v>201</v>
      </c>
      <c r="CB252" s="30">
        <v>56</v>
      </c>
      <c r="CC252" s="30">
        <v>133</v>
      </c>
      <c r="CD252" s="30">
        <v>22</v>
      </c>
      <c r="CE252" s="30">
        <v>260</v>
      </c>
      <c r="CF252" s="30">
        <v>35</v>
      </c>
      <c r="CG252" s="30">
        <v>133</v>
      </c>
      <c r="CH252" s="30">
        <v>19</v>
      </c>
      <c r="CI252" s="30">
        <v>1.01</v>
      </c>
      <c r="CJ252" s="30">
        <v>0.28000000000000003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7.25" thickBot="1">
      <c r="A253" s="30">
        <v>100</v>
      </c>
      <c r="B253" s="30">
        <v>100</v>
      </c>
      <c r="C253" s="30">
        <v>209036</v>
      </c>
      <c r="D253" s="30">
        <v>0</v>
      </c>
      <c r="E253" s="30">
        <v>0</v>
      </c>
      <c r="F253" s="30">
        <v>0</v>
      </c>
      <c r="G253" s="30">
        <v>0</v>
      </c>
      <c r="H253" s="30">
        <v>0</v>
      </c>
      <c r="I253" s="30">
        <v>2</v>
      </c>
      <c r="J253" s="28">
        <v>4.5999999999999996</v>
      </c>
      <c r="K253" s="28">
        <v>4.5999999999999996</v>
      </c>
      <c r="L253" s="30">
        <v>1</v>
      </c>
      <c r="M253" s="28" t="s">
        <v>2526</v>
      </c>
      <c r="N253" s="28">
        <v>4.5999999999999996</v>
      </c>
      <c r="O253" s="30">
        <v>167</v>
      </c>
      <c r="P253" s="31" t="b">
        <v>0</v>
      </c>
      <c r="Q253" s="28"/>
      <c r="R253" s="28" t="s">
        <v>2667</v>
      </c>
      <c r="S253" s="30">
        <v>45</v>
      </c>
      <c r="T253" s="28" t="s">
        <v>2668</v>
      </c>
      <c r="U253" s="28">
        <v>2.5</v>
      </c>
      <c r="V253" s="28" t="s">
        <v>1617</v>
      </c>
      <c r="W253" s="28">
        <v>2.4</v>
      </c>
      <c r="X253" s="31" t="b">
        <v>0</v>
      </c>
      <c r="Y253" s="28"/>
      <c r="Z253" s="28" t="s">
        <v>2061</v>
      </c>
      <c r="AA253" s="30">
        <v>7</v>
      </c>
      <c r="AB253" s="30">
        <v>31</v>
      </c>
      <c r="AC253" s="30">
        <v>84</v>
      </c>
      <c r="AD253" s="30">
        <v>620733</v>
      </c>
      <c r="AE253" s="30">
        <v>6174</v>
      </c>
      <c r="AF253" s="30">
        <v>549750</v>
      </c>
      <c r="AG253" s="30">
        <v>9008</v>
      </c>
      <c r="AH253" s="28">
        <v>1</v>
      </c>
      <c r="AI253" s="28">
        <v>18.7</v>
      </c>
      <c r="AJ253" s="28" t="s">
        <v>1617</v>
      </c>
      <c r="AK253" s="30">
        <v>2970</v>
      </c>
      <c r="AL253" s="30">
        <v>1</v>
      </c>
      <c r="AM253" s="30">
        <v>0</v>
      </c>
      <c r="AN253" s="30">
        <v>8</v>
      </c>
      <c r="AO253" s="30">
        <v>42</v>
      </c>
      <c r="AP253" s="30">
        <v>1</v>
      </c>
      <c r="AQ253" s="30">
        <v>0</v>
      </c>
      <c r="AR253" s="30">
        <v>0</v>
      </c>
      <c r="AS253" s="30">
        <v>8</v>
      </c>
      <c r="AT253" s="30">
        <v>0</v>
      </c>
      <c r="AU253" s="30">
        <v>0</v>
      </c>
      <c r="AV253" s="30">
        <v>2</v>
      </c>
      <c r="AW253" s="30">
        <v>547</v>
      </c>
      <c r="AX253" s="28">
        <v>636.20000000000005</v>
      </c>
      <c r="AY253" s="28">
        <v>111.3</v>
      </c>
      <c r="AZ253" s="28">
        <v>190</v>
      </c>
      <c r="BA253" s="28">
        <v>94.1</v>
      </c>
      <c r="BB253" s="30">
        <v>33</v>
      </c>
      <c r="BC253" s="28">
        <v>1.19</v>
      </c>
      <c r="BD253" s="28">
        <v>0.61</v>
      </c>
      <c r="BE253" s="28">
        <v>1.8</v>
      </c>
      <c r="BF253" s="28">
        <v>42.97</v>
      </c>
      <c r="BG253" s="30">
        <v>44</v>
      </c>
      <c r="BH253" s="30">
        <v>11</v>
      </c>
      <c r="BI253" s="30">
        <v>254</v>
      </c>
      <c r="BJ253" s="30">
        <v>69</v>
      </c>
      <c r="BK253" s="30">
        <v>175</v>
      </c>
      <c r="BL253" s="30">
        <v>27</v>
      </c>
      <c r="BM253" s="30">
        <v>126</v>
      </c>
      <c r="BN253" s="30">
        <v>24</v>
      </c>
      <c r="BO253" s="28"/>
      <c r="BP253" s="28"/>
      <c r="BQ253" s="28"/>
      <c r="BR253" s="28"/>
      <c r="BS253" s="28"/>
      <c r="BT253" s="28"/>
      <c r="BU253" s="30">
        <v>0.04</v>
      </c>
      <c r="BV253" s="30">
        <v>0</v>
      </c>
      <c r="BW253" s="30">
        <v>0.02</v>
      </c>
      <c r="BX253" s="30">
        <v>0.06</v>
      </c>
      <c r="BY253" s="30">
        <v>1.3</v>
      </c>
      <c r="BZ253" s="30">
        <v>1.27</v>
      </c>
      <c r="CA253" s="30">
        <v>369</v>
      </c>
      <c r="CB253" s="30">
        <v>76</v>
      </c>
      <c r="CC253" s="30">
        <v>40</v>
      </c>
      <c r="CD253" s="30">
        <v>7</v>
      </c>
      <c r="CE253" s="30">
        <v>230</v>
      </c>
      <c r="CF253" s="30">
        <v>84</v>
      </c>
      <c r="CG253" s="30">
        <v>123</v>
      </c>
      <c r="CH253" s="30">
        <v>47</v>
      </c>
      <c r="CI253" s="30">
        <v>1</v>
      </c>
      <c r="CJ253" s="30">
        <v>0.24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7.25" thickBot="1">
      <c r="A254" s="28"/>
      <c r="B254" s="28"/>
      <c r="C254" s="30">
        <v>231747</v>
      </c>
      <c r="D254" s="30">
        <v>0</v>
      </c>
      <c r="E254" s="30">
        <v>0</v>
      </c>
      <c r="F254" s="30">
        <v>-4</v>
      </c>
      <c r="G254" s="30">
        <v>4</v>
      </c>
      <c r="H254" s="30">
        <v>0</v>
      </c>
      <c r="I254" s="30">
        <v>4</v>
      </c>
      <c r="J254" s="28">
        <v>0.8</v>
      </c>
      <c r="K254" s="28">
        <v>0.8</v>
      </c>
      <c r="L254" s="30">
        <v>0</v>
      </c>
      <c r="M254" s="28" t="s">
        <v>2669</v>
      </c>
      <c r="N254" s="28">
        <v>0.8</v>
      </c>
      <c r="O254" s="30">
        <v>168</v>
      </c>
      <c r="P254" s="31" t="b">
        <v>0</v>
      </c>
      <c r="Q254" s="28"/>
      <c r="R254" s="28"/>
      <c r="S254" s="30">
        <v>51</v>
      </c>
      <c r="T254" s="28" t="s">
        <v>2670</v>
      </c>
      <c r="U254" s="28">
        <v>1.4</v>
      </c>
      <c r="V254" s="28" t="s">
        <v>1712</v>
      </c>
      <c r="W254" s="28">
        <v>0.4</v>
      </c>
      <c r="X254" s="31" t="b">
        <v>0</v>
      </c>
      <c r="Y254" s="28"/>
      <c r="Z254" s="28" t="s">
        <v>2061</v>
      </c>
      <c r="AA254" s="30">
        <v>7</v>
      </c>
      <c r="AB254" s="30">
        <v>31</v>
      </c>
      <c r="AC254" s="30">
        <v>39</v>
      </c>
      <c r="AD254" s="30">
        <v>99215</v>
      </c>
      <c r="AE254" s="30">
        <v>319</v>
      </c>
      <c r="AF254" s="30">
        <v>145158</v>
      </c>
      <c r="AG254" s="30">
        <v>713</v>
      </c>
      <c r="AH254" s="28">
        <v>0.2</v>
      </c>
      <c r="AI254" s="28">
        <v>7.6</v>
      </c>
      <c r="AJ254" s="28" t="s">
        <v>1712</v>
      </c>
      <c r="AK254" s="30">
        <v>715</v>
      </c>
      <c r="AL254" s="30">
        <v>2</v>
      </c>
      <c r="AM254" s="30">
        <v>0</v>
      </c>
      <c r="AN254" s="30">
        <v>3</v>
      </c>
      <c r="AO254" s="30">
        <v>10</v>
      </c>
      <c r="AP254" s="30">
        <v>0</v>
      </c>
      <c r="AQ254" s="30">
        <v>0</v>
      </c>
      <c r="AR254" s="30">
        <v>0</v>
      </c>
      <c r="AS254" s="30">
        <v>3</v>
      </c>
      <c r="AT254" s="30">
        <v>0</v>
      </c>
      <c r="AU254" s="30">
        <v>0</v>
      </c>
      <c r="AV254" s="30">
        <v>3</v>
      </c>
      <c r="AW254" s="30">
        <v>94</v>
      </c>
      <c r="AX254" s="28">
        <v>115.6</v>
      </c>
      <c r="AY254" s="28">
        <v>66.8</v>
      </c>
      <c r="AZ254" s="28">
        <v>236</v>
      </c>
      <c r="BA254" s="28">
        <v>40.5</v>
      </c>
      <c r="BB254" s="30">
        <v>6</v>
      </c>
      <c r="BC254" s="28">
        <v>3.15</v>
      </c>
      <c r="BD254" s="28">
        <v>0.14000000000000001</v>
      </c>
      <c r="BE254" s="28">
        <v>3.29</v>
      </c>
      <c r="BF254" s="28">
        <v>13.23</v>
      </c>
      <c r="BG254" s="30">
        <v>354</v>
      </c>
      <c r="BH254" s="30">
        <v>42</v>
      </c>
      <c r="BI254" s="30">
        <v>325</v>
      </c>
      <c r="BJ254" s="30">
        <v>50</v>
      </c>
      <c r="BK254" s="30">
        <v>140</v>
      </c>
      <c r="BL254" s="30">
        <v>42</v>
      </c>
      <c r="BM254" s="30">
        <v>299</v>
      </c>
      <c r="BN254" s="30">
        <v>45</v>
      </c>
      <c r="BO254" s="28"/>
      <c r="BP254" s="28"/>
      <c r="BQ254" s="28"/>
      <c r="BR254" s="28"/>
      <c r="BS254" s="28"/>
      <c r="BT254" s="28"/>
      <c r="BU254" s="30">
        <v>0.4</v>
      </c>
      <c r="BV254" s="30">
        <v>0</v>
      </c>
      <c r="BW254" s="30">
        <v>0.02</v>
      </c>
      <c r="BX254" s="30">
        <v>0.42</v>
      </c>
      <c r="BY254" s="30">
        <v>1.67</v>
      </c>
      <c r="BZ254" s="30">
        <v>1.26</v>
      </c>
      <c r="CA254" s="30">
        <v>178</v>
      </c>
      <c r="CB254" s="30">
        <v>53</v>
      </c>
      <c r="CC254" s="30">
        <v>286</v>
      </c>
      <c r="CD254" s="30">
        <v>37</v>
      </c>
      <c r="CE254" s="30">
        <v>424</v>
      </c>
      <c r="CF254" s="30">
        <v>56</v>
      </c>
      <c r="CG254" s="30">
        <v>297</v>
      </c>
      <c r="CH254" s="30">
        <v>47</v>
      </c>
      <c r="CI254" s="30">
        <v>0.76</v>
      </c>
      <c r="CJ254" s="30">
        <v>0.38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7.25" thickBot="1">
      <c r="A255" s="28"/>
      <c r="B255" s="28"/>
      <c r="C255" s="30">
        <v>232413</v>
      </c>
      <c r="D255" s="30">
        <v>0</v>
      </c>
      <c r="E255" s="30">
        <v>0</v>
      </c>
      <c r="F255" s="30">
        <v>0</v>
      </c>
      <c r="G255" s="30">
        <v>0</v>
      </c>
      <c r="H255" s="30">
        <v>3</v>
      </c>
      <c r="I255" s="30">
        <v>3</v>
      </c>
      <c r="J255" s="28">
        <v>7.6</v>
      </c>
      <c r="K255" s="28">
        <v>7.6</v>
      </c>
      <c r="L255" s="30">
        <v>9</v>
      </c>
      <c r="M255" s="28" t="s">
        <v>2671</v>
      </c>
      <c r="N255" s="28">
        <v>7.6</v>
      </c>
      <c r="O255" s="30">
        <v>169</v>
      </c>
      <c r="P255" s="31" t="b">
        <v>0</v>
      </c>
      <c r="Q255" s="28"/>
      <c r="R255" s="28"/>
      <c r="S255" s="30">
        <v>55</v>
      </c>
      <c r="T255" s="28" t="s">
        <v>2672</v>
      </c>
      <c r="U255" s="28">
        <v>3.9</v>
      </c>
      <c r="V255" s="28" t="s">
        <v>1517</v>
      </c>
      <c r="W255" s="28">
        <v>6</v>
      </c>
      <c r="X255" s="31" t="b">
        <v>0</v>
      </c>
      <c r="Y255" s="28"/>
      <c r="Z255" s="28" t="s">
        <v>2061</v>
      </c>
      <c r="AA255" s="30">
        <v>7</v>
      </c>
      <c r="AB255" s="30">
        <v>31</v>
      </c>
      <c r="AC255" s="30">
        <v>134</v>
      </c>
      <c r="AD255" s="30">
        <v>1849978</v>
      </c>
      <c r="AE255" s="30">
        <v>48607</v>
      </c>
      <c r="AF255" s="30">
        <v>1336181</v>
      </c>
      <c r="AG255" s="30">
        <v>16549</v>
      </c>
      <c r="AH255" s="28">
        <v>1.4</v>
      </c>
      <c r="AI255" s="28">
        <v>24.4</v>
      </c>
      <c r="AJ255" s="28" t="s">
        <v>1517</v>
      </c>
      <c r="AK255" s="30">
        <v>2271</v>
      </c>
      <c r="AL255" s="30">
        <v>8</v>
      </c>
      <c r="AM255" s="30">
        <v>4</v>
      </c>
      <c r="AN255" s="30">
        <v>8</v>
      </c>
      <c r="AO255" s="30">
        <v>31</v>
      </c>
      <c r="AP255" s="30">
        <v>0</v>
      </c>
      <c r="AQ255" s="30">
        <v>0</v>
      </c>
      <c r="AR255" s="30">
        <v>0</v>
      </c>
      <c r="AS255" s="30">
        <v>3</v>
      </c>
      <c r="AT255" s="30">
        <v>0</v>
      </c>
      <c r="AU255" s="30">
        <v>0</v>
      </c>
      <c r="AV255" s="30">
        <v>18</v>
      </c>
      <c r="AW255" s="30">
        <v>494</v>
      </c>
      <c r="AX255" s="28">
        <v>587.20000000000005</v>
      </c>
      <c r="AY255" s="28">
        <v>739.9</v>
      </c>
      <c r="AZ255" s="28">
        <v>523</v>
      </c>
      <c r="BA255" s="28">
        <v>184.9</v>
      </c>
      <c r="BB255" s="30">
        <v>26</v>
      </c>
      <c r="BC255" s="28">
        <v>5.5</v>
      </c>
      <c r="BD255" s="28">
        <v>2.5499999999999998</v>
      </c>
      <c r="BE255" s="28">
        <v>8.0500000000000007</v>
      </c>
      <c r="BF255" s="28">
        <v>29.14</v>
      </c>
      <c r="BG255" s="30">
        <v>63</v>
      </c>
      <c r="BH255" s="30">
        <v>24</v>
      </c>
      <c r="BI255" s="30">
        <v>20</v>
      </c>
      <c r="BJ255" s="30">
        <v>17</v>
      </c>
      <c r="BK255" s="30">
        <v>49</v>
      </c>
      <c r="BL255" s="30">
        <v>29</v>
      </c>
      <c r="BM255" s="30">
        <v>29</v>
      </c>
      <c r="BN255" s="30">
        <v>20</v>
      </c>
      <c r="BO255" s="30">
        <v>2</v>
      </c>
      <c r="BP255" s="28"/>
      <c r="BQ255" s="30">
        <v>1</v>
      </c>
      <c r="BR255" s="28"/>
      <c r="BS255" s="28"/>
      <c r="BT255" s="28"/>
      <c r="BU255" s="30">
        <v>0.22</v>
      </c>
      <c r="BV255" s="30">
        <v>0</v>
      </c>
      <c r="BW255" s="30">
        <v>0.1</v>
      </c>
      <c r="BX255" s="30">
        <v>0.32</v>
      </c>
      <c r="BY255" s="30">
        <v>1.1499999999999999</v>
      </c>
      <c r="BZ255" s="30">
        <v>1.23</v>
      </c>
      <c r="CA255" s="30">
        <v>111</v>
      </c>
      <c r="CB255" s="30">
        <v>60</v>
      </c>
      <c r="CC255" s="30">
        <v>4</v>
      </c>
      <c r="CD255" s="30">
        <v>2</v>
      </c>
      <c r="CE255" s="30">
        <v>64</v>
      </c>
      <c r="CF255" s="30">
        <v>26</v>
      </c>
      <c r="CG255" s="30">
        <v>62</v>
      </c>
      <c r="CH255" s="30">
        <v>21</v>
      </c>
      <c r="CI255" s="30">
        <v>1.03</v>
      </c>
      <c r="CJ255" s="30">
        <v>0.32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7.25" thickBot="1">
      <c r="A256" s="30">
        <v>100</v>
      </c>
      <c r="B256" s="30">
        <v>100</v>
      </c>
      <c r="C256" s="30">
        <v>244723</v>
      </c>
      <c r="D256" s="30">
        <v>0</v>
      </c>
      <c r="E256" s="30">
        <v>0</v>
      </c>
      <c r="F256" s="30">
        <v>-1</v>
      </c>
      <c r="G256" s="30">
        <v>1</v>
      </c>
      <c r="H256" s="30">
        <v>1</v>
      </c>
      <c r="I256" s="30">
        <v>2</v>
      </c>
      <c r="J256" s="28">
        <v>3</v>
      </c>
      <c r="K256" s="28">
        <v>3</v>
      </c>
      <c r="L256" s="30">
        <v>1</v>
      </c>
      <c r="M256" s="28" t="s">
        <v>2673</v>
      </c>
      <c r="N256" s="28">
        <v>3</v>
      </c>
      <c r="O256" s="30">
        <v>170</v>
      </c>
      <c r="P256" s="31" t="b">
        <v>0</v>
      </c>
      <c r="Q256" s="28"/>
      <c r="R256" s="28" t="s">
        <v>4120</v>
      </c>
      <c r="S256" s="30">
        <v>44</v>
      </c>
      <c r="T256" s="28" t="s">
        <v>2674</v>
      </c>
      <c r="U256" s="28">
        <v>2.5</v>
      </c>
      <c r="V256" s="28" t="s">
        <v>1588</v>
      </c>
      <c r="W256" s="28">
        <v>0.9</v>
      </c>
      <c r="X256" s="31" t="b">
        <v>0</v>
      </c>
      <c r="Y256" s="28"/>
      <c r="Z256" s="28" t="s">
        <v>2061</v>
      </c>
      <c r="AA256" s="30">
        <v>7</v>
      </c>
      <c r="AB256" s="30">
        <v>31</v>
      </c>
      <c r="AC256" s="30">
        <v>80</v>
      </c>
      <c r="AD256" s="30">
        <v>197106</v>
      </c>
      <c r="AE256" s="30">
        <v>1331</v>
      </c>
      <c r="AF256" s="30">
        <v>203807</v>
      </c>
      <c r="AG256" s="30">
        <v>2948</v>
      </c>
      <c r="AH256" s="28">
        <v>0.7</v>
      </c>
      <c r="AI256" s="28">
        <v>18.2</v>
      </c>
      <c r="AJ256" s="28" t="s">
        <v>1588</v>
      </c>
      <c r="AK256" s="30">
        <v>2529</v>
      </c>
      <c r="AL256" s="30">
        <v>0</v>
      </c>
      <c r="AM256" s="30">
        <v>2</v>
      </c>
      <c r="AN256" s="30">
        <v>7</v>
      </c>
      <c r="AO256" s="30">
        <v>36</v>
      </c>
      <c r="AP256" s="30">
        <v>0</v>
      </c>
      <c r="AQ256" s="30">
        <v>0</v>
      </c>
      <c r="AR256" s="30">
        <v>0</v>
      </c>
      <c r="AS256" s="30">
        <v>5</v>
      </c>
      <c r="AT256" s="30">
        <v>1</v>
      </c>
      <c r="AU256" s="30">
        <v>0</v>
      </c>
      <c r="AV256" s="30">
        <v>5</v>
      </c>
      <c r="AW256" s="30">
        <v>416</v>
      </c>
      <c r="AX256" s="28">
        <v>425.4</v>
      </c>
      <c r="AY256" s="28">
        <v>221.5</v>
      </c>
      <c r="AZ256" s="28">
        <v>129</v>
      </c>
      <c r="BA256" s="28">
        <v>78</v>
      </c>
      <c r="BB256" s="30">
        <v>30</v>
      </c>
      <c r="BC256" s="28">
        <v>0.62</v>
      </c>
      <c r="BD256" s="28">
        <v>1.0900000000000001</v>
      </c>
      <c r="BE256" s="28">
        <v>1.71</v>
      </c>
      <c r="BF256" s="28">
        <v>39.4</v>
      </c>
      <c r="BG256" s="30">
        <v>134</v>
      </c>
      <c r="BH256" s="30">
        <v>42</v>
      </c>
      <c r="BI256" s="30">
        <v>146</v>
      </c>
      <c r="BJ256" s="30">
        <v>33</v>
      </c>
      <c r="BK256" s="30">
        <v>225</v>
      </c>
      <c r="BL256" s="30">
        <v>50</v>
      </c>
      <c r="BM256" s="30">
        <v>168</v>
      </c>
      <c r="BN256" s="30">
        <v>42</v>
      </c>
      <c r="BO256" s="28"/>
      <c r="BP256" s="28"/>
      <c r="BQ256" s="28"/>
      <c r="BR256" s="28"/>
      <c r="BS256" s="28"/>
      <c r="BT256" s="28"/>
      <c r="BU256" s="30">
        <v>0.02</v>
      </c>
      <c r="BV256" s="30">
        <v>0</v>
      </c>
      <c r="BW256" s="30">
        <v>0.04</v>
      </c>
      <c r="BX256" s="30">
        <v>0.06</v>
      </c>
      <c r="BY256" s="30">
        <v>1.4</v>
      </c>
      <c r="BZ256" s="30">
        <v>1.28</v>
      </c>
      <c r="CA256" s="30">
        <v>507</v>
      </c>
      <c r="CB256" s="30">
        <v>117</v>
      </c>
      <c r="CC256" s="30">
        <v>93</v>
      </c>
      <c r="CD256" s="30">
        <v>22</v>
      </c>
      <c r="CE256" s="30">
        <v>228</v>
      </c>
      <c r="CF256" s="30">
        <v>82</v>
      </c>
      <c r="CG256" s="30">
        <v>195</v>
      </c>
      <c r="CH256" s="30">
        <v>70</v>
      </c>
      <c r="CI256" s="30">
        <v>1.07</v>
      </c>
      <c r="CJ256" s="30">
        <v>0.25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7.25" thickBot="1">
      <c r="A257" s="30">
        <v>100</v>
      </c>
      <c r="B257" s="30">
        <v>100</v>
      </c>
      <c r="C257" s="30">
        <v>443661</v>
      </c>
      <c r="D257" s="30">
        <v>0</v>
      </c>
      <c r="E257" s="30">
        <v>0</v>
      </c>
      <c r="F257" s="30">
        <v>-1</v>
      </c>
      <c r="G257" s="30">
        <v>1</v>
      </c>
      <c r="H257" s="30">
        <v>2</v>
      </c>
      <c r="I257" s="30">
        <v>3</v>
      </c>
      <c r="J257" s="28">
        <v>5.4</v>
      </c>
      <c r="K257" s="28">
        <v>5.4</v>
      </c>
      <c r="L257" s="30">
        <v>5</v>
      </c>
      <c r="M257" s="28" t="s">
        <v>2337</v>
      </c>
      <c r="N257" s="28">
        <v>5.4</v>
      </c>
      <c r="O257" s="30">
        <v>171</v>
      </c>
      <c r="P257" s="31" t="b">
        <v>0</v>
      </c>
      <c r="Q257" s="28"/>
      <c r="R257" s="28" t="s">
        <v>2675</v>
      </c>
      <c r="S257" s="30">
        <v>54</v>
      </c>
      <c r="T257" s="28" t="s">
        <v>2676</v>
      </c>
      <c r="U257" s="28">
        <v>3.5</v>
      </c>
      <c r="V257" s="28" t="s">
        <v>1446</v>
      </c>
      <c r="W257" s="28">
        <v>2</v>
      </c>
      <c r="X257" s="31" t="b">
        <v>0</v>
      </c>
      <c r="Y257" s="28"/>
      <c r="Z257" s="28" t="s">
        <v>2061</v>
      </c>
      <c r="AA257" s="30">
        <v>7</v>
      </c>
      <c r="AB257" s="30">
        <v>31</v>
      </c>
      <c r="AC257" s="30">
        <v>116</v>
      </c>
      <c r="AD257" s="30">
        <v>528008</v>
      </c>
      <c r="AE257" s="30">
        <v>6745</v>
      </c>
      <c r="AF257" s="30">
        <v>335048</v>
      </c>
      <c r="AG257" s="30">
        <v>10927</v>
      </c>
      <c r="AH257" s="28">
        <v>1</v>
      </c>
      <c r="AI257" s="28">
        <v>21.5</v>
      </c>
      <c r="AJ257" s="28" t="s">
        <v>1446</v>
      </c>
      <c r="AK257" s="30">
        <v>2384</v>
      </c>
      <c r="AL257" s="30">
        <v>2</v>
      </c>
      <c r="AM257" s="30">
        <v>9</v>
      </c>
      <c r="AN257" s="30">
        <v>7</v>
      </c>
      <c r="AO257" s="30">
        <v>34</v>
      </c>
      <c r="AP257" s="30">
        <v>0</v>
      </c>
      <c r="AQ257" s="30">
        <v>0</v>
      </c>
      <c r="AR257" s="30">
        <v>0</v>
      </c>
      <c r="AS257" s="30">
        <v>2</v>
      </c>
      <c r="AT257" s="30">
        <v>0</v>
      </c>
      <c r="AU257" s="30">
        <v>0</v>
      </c>
      <c r="AV257" s="30">
        <v>14</v>
      </c>
      <c r="AW257" s="30">
        <v>450</v>
      </c>
      <c r="AX257" s="28">
        <v>557.4</v>
      </c>
      <c r="AY257" s="28">
        <v>890.6</v>
      </c>
      <c r="AZ257" s="28">
        <v>393</v>
      </c>
      <c r="BA257" s="28">
        <v>184.5</v>
      </c>
      <c r="BB257" s="30">
        <v>27</v>
      </c>
      <c r="BC257" s="28">
        <v>2.5299999999999998</v>
      </c>
      <c r="BD257" s="28">
        <v>5.17</v>
      </c>
      <c r="BE257" s="28">
        <v>7.7</v>
      </c>
      <c r="BF257" s="28">
        <v>33.53</v>
      </c>
      <c r="BG257" s="30">
        <v>71</v>
      </c>
      <c r="BH257" s="30">
        <v>29</v>
      </c>
      <c r="BI257" s="30">
        <v>11</v>
      </c>
      <c r="BJ257" s="30">
        <v>9</v>
      </c>
      <c r="BK257" s="30">
        <v>78</v>
      </c>
      <c r="BL257" s="30">
        <v>50</v>
      </c>
      <c r="BM257" s="30">
        <v>30</v>
      </c>
      <c r="BN257" s="30">
        <v>21</v>
      </c>
      <c r="BO257" s="30">
        <v>1</v>
      </c>
      <c r="BP257" s="28"/>
      <c r="BQ257" s="30">
        <v>2</v>
      </c>
      <c r="BR257" s="28"/>
      <c r="BS257" s="28"/>
      <c r="BT257" s="28"/>
      <c r="BU257" s="30">
        <v>0.1</v>
      </c>
      <c r="BV257" s="30">
        <v>0</v>
      </c>
      <c r="BW257" s="30">
        <v>0.2</v>
      </c>
      <c r="BX257" s="30">
        <v>0.3</v>
      </c>
      <c r="BY257" s="30">
        <v>1.27</v>
      </c>
      <c r="BZ257" s="30">
        <v>1.28</v>
      </c>
      <c r="CA257" s="30">
        <v>132</v>
      </c>
      <c r="CB257" s="30">
        <v>69</v>
      </c>
      <c r="CC257" s="30">
        <v>20</v>
      </c>
      <c r="CD257" s="30">
        <v>11</v>
      </c>
      <c r="CE257" s="30">
        <v>103</v>
      </c>
      <c r="CF257" s="30">
        <v>45</v>
      </c>
      <c r="CG257" s="30">
        <v>131</v>
      </c>
      <c r="CH257" s="30">
        <v>46</v>
      </c>
      <c r="CI257" s="30">
        <v>1.02</v>
      </c>
      <c r="CJ257" s="30">
        <v>0.26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17.25" thickBot="1">
      <c r="A258" s="30">
        <v>0</v>
      </c>
      <c r="B258" s="30">
        <v>0</v>
      </c>
      <c r="C258" s="30">
        <v>450542</v>
      </c>
      <c r="D258" s="30">
        <v>0</v>
      </c>
      <c r="E258" s="30">
        <v>0</v>
      </c>
      <c r="F258" s="30">
        <v>0</v>
      </c>
      <c r="G258" s="30">
        <v>0</v>
      </c>
      <c r="H258" s="30">
        <v>0</v>
      </c>
      <c r="I258" s="30">
        <v>3</v>
      </c>
      <c r="J258" s="28">
        <v>0</v>
      </c>
      <c r="K258" s="28">
        <v>0</v>
      </c>
      <c r="L258" s="30">
        <v>0</v>
      </c>
      <c r="M258" s="28" t="s">
        <v>2677</v>
      </c>
      <c r="N258" s="28">
        <v>0</v>
      </c>
      <c r="O258" s="30">
        <v>172</v>
      </c>
      <c r="P258" s="31" t="b">
        <v>0</v>
      </c>
      <c r="Q258" s="28" t="s">
        <v>2678</v>
      </c>
      <c r="R258" s="28" t="s">
        <v>2679</v>
      </c>
      <c r="S258" s="30">
        <v>45</v>
      </c>
      <c r="T258" s="28" t="s">
        <v>2680</v>
      </c>
      <c r="U258" s="28">
        <v>0</v>
      </c>
      <c r="V258" s="28" t="s">
        <v>1833</v>
      </c>
      <c r="W258" s="28">
        <v>0</v>
      </c>
      <c r="X258" s="31" t="b">
        <v>0</v>
      </c>
      <c r="Y258" s="28"/>
      <c r="Z258" s="28" t="s">
        <v>2077</v>
      </c>
      <c r="AA258" s="30">
        <v>7</v>
      </c>
      <c r="AB258" s="30">
        <v>31</v>
      </c>
      <c r="AC258" s="30">
        <v>0</v>
      </c>
      <c r="AD258" s="30">
        <v>241</v>
      </c>
      <c r="AE258" s="30">
        <v>0</v>
      </c>
      <c r="AF258" s="30">
        <v>3861</v>
      </c>
      <c r="AG258" s="30">
        <v>2</v>
      </c>
      <c r="AH258" s="28">
        <v>0</v>
      </c>
      <c r="AI258" s="28">
        <v>0</v>
      </c>
      <c r="AJ258" s="28" t="s">
        <v>1833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28">
        <v>0</v>
      </c>
      <c r="AY258" s="28">
        <v>0</v>
      </c>
      <c r="AZ258" s="28">
        <v>0</v>
      </c>
      <c r="BA258" s="28">
        <v>0</v>
      </c>
      <c r="BB258" s="30">
        <v>0</v>
      </c>
      <c r="BC258" s="28">
        <v>0</v>
      </c>
      <c r="BD258" s="28">
        <v>0</v>
      </c>
      <c r="BE258" s="28">
        <v>0</v>
      </c>
      <c r="BF258" s="28">
        <v>0</v>
      </c>
      <c r="BG258" s="30">
        <v>684</v>
      </c>
      <c r="BH258" s="30">
        <v>276</v>
      </c>
      <c r="BI258" s="30">
        <v>681</v>
      </c>
      <c r="BJ258" s="30">
        <v>279</v>
      </c>
      <c r="BK258" s="30">
        <v>667</v>
      </c>
      <c r="BL258" s="30">
        <v>272</v>
      </c>
      <c r="BM258" s="30">
        <v>687</v>
      </c>
      <c r="BN258" s="30">
        <v>278</v>
      </c>
      <c r="BO258" s="28"/>
      <c r="BP258" s="28"/>
      <c r="BQ258" s="28"/>
      <c r="BR258" s="28"/>
      <c r="BS258" s="28"/>
      <c r="BT258" s="28"/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400</v>
      </c>
      <c r="CB258" s="30">
        <v>225</v>
      </c>
      <c r="CC258" s="30">
        <v>624</v>
      </c>
      <c r="CD258" s="30">
        <v>241</v>
      </c>
      <c r="CE258" s="30">
        <v>692</v>
      </c>
      <c r="CF258" s="30">
        <v>282</v>
      </c>
      <c r="CG258" s="30">
        <v>679</v>
      </c>
      <c r="CH258" s="30">
        <v>271</v>
      </c>
      <c r="CI258" s="30">
        <v>0</v>
      </c>
      <c r="CJ258" s="30">
        <v>0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17.25" thickBot="1">
      <c r="A259" s="30">
        <v>0</v>
      </c>
      <c r="B259" s="30">
        <v>0</v>
      </c>
      <c r="C259" s="30">
        <v>450535</v>
      </c>
      <c r="D259" s="30">
        <v>0</v>
      </c>
      <c r="E259" s="30">
        <v>0</v>
      </c>
      <c r="F259" s="30">
        <v>-3</v>
      </c>
      <c r="G259" s="30">
        <v>3</v>
      </c>
      <c r="H259" s="30">
        <v>0</v>
      </c>
      <c r="I259" s="30">
        <v>3</v>
      </c>
      <c r="J259" s="28">
        <v>0</v>
      </c>
      <c r="K259" s="28">
        <v>0</v>
      </c>
      <c r="L259" s="30">
        <v>0</v>
      </c>
      <c r="M259" s="28" t="s">
        <v>2681</v>
      </c>
      <c r="N259" s="28">
        <v>0</v>
      </c>
      <c r="O259" s="30">
        <v>173</v>
      </c>
      <c r="P259" s="31" t="b">
        <v>0</v>
      </c>
      <c r="Q259" s="28" t="s">
        <v>2602</v>
      </c>
      <c r="R259" s="28" t="s">
        <v>2682</v>
      </c>
      <c r="S259" s="30">
        <v>42</v>
      </c>
      <c r="T259" s="28" t="s">
        <v>2683</v>
      </c>
      <c r="U259" s="28">
        <v>1</v>
      </c>
      <c r="V259" s="28" t="s">
        <v>1831</v>
      </c>
      <c r="W259" s="28">
        <v>0.2</v>
      </c>
      <c r="X259" s="31" t="b">
        <v>0</v>
      </c>
      <c r="Y259" s="28"/>
      <c r="Z259" s="28" t="s">
        <v>2077</v>
      </c>
      <c r="AA259" s="30">
        <v>7</v>
      </c>
      <c r="AB259" s="30">
        <v>31</v>
      </c>
      <c r="AC259" s="30">
        <v>3</v>
      </c>
      <c r="AD259" s="30">
        <v>73938</v>
      </c>
      <c r="AE259" s="30">
        <v>0</v>
      </c>
      <c r="AF259" s="30">
        <v>78508</v>
      </c>
      <c r="AG259" s="30">
        <v>179</v>
      </c>
      <c r="AH259" s="28">
        <v>0</v>
      </c>
      <c r="AI259" s="28">
        <v>0.7</v>
      </c>
      <c r="AJ259" s="28" t="s">
        <v>1831</v>
      </c>
      <c r="AK259" s="30">
        <v>31</v>
      </c>
      <c r="AL259" s="30">
        <v>0</v>
      </c>
      <c r="AM259" s="30">
        <v>0</v>
      </c>
      <c r="AN259" s="30">
        <v>0</v>
      </c>
      <c r="AO259" s="30">
        <v>1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9</v>
      </c>
      <c r="AX259" s="28">
        <v>3.4</v>
      </c>
      <c r="AY259" s="28">
        <v>0.9</v>
      </c>
      <c r="AZ259" s="28">
        <v>4</v>
      </c>
      <c r="BA259" s="28">
        <v>0.9</v>
      </c>
      <c r="BB259" s="30">
        <v>0</v>
      </c>
      <c r="BC259" s="28">
        <v>0</v>
      </c>
      <c r="BD259" s="28">
        <v>0.01</v>
      </c>
      <c r="BE259" s="28">
        <v>0.01</v>
      </c>
      <c r="BF259" s="28">
        <v>0.18</v>
      </c>
      <c r="BG259" s="30">
        <v>506</v>
      </c>
      <c r="BH259" s="30">
        <v>230</v>
      </c>
      <c r="BI259" s="30">
        <v>480</v>
      </c>
      <c r="BJ259" s="30">
        <v>231</v>
      </c>
      <c r="BK259" s="30">
        <v>452</v>
      </c>
      <c r="BL259" s="30">
        <v>219</v>
      </c>
      <c r="BM259" s="30">
        <v>504</v>
      </c>
      <c r="BN259" s="30">
        <v>228</v>
      </c>
      <c r="BO259" s="28"/>
      <c r="BP259" s="28"/>
      <c r="BQ259" s="28"/>
      <c r="BR259" s="28"/>
      <c r="BS259" s="28"/>
      <c r="BT259" s="28"/>
      <c r="BU259" s="30">
        <v>0</v>
      </c>
      <c r="BV259" s="30">
        <v>0</v>
      </c>
      <c r="BW259" s="30">
        <v>0.03</v>
      </c>
      <c r="BX259" s="30">
        <v>0.03</v>
      </c>
      <c r="BY259" s="30">
        <v>0.52</v>
      </c>
      <c r="BZ259" s="30">
        <v>2.9</v>
      </c>
      <c r="CA259" s="30">
        <v>613</v>
      </c>
      <c r="CB259" s="30">
        <v>317</v>
      </c>
      <c r="CC259" s="30">
        <v>526</v>
      </c>
      <c r="CD259" s="30">
        <v>189</v>
      </c>
      <c r="CE259" s="30">
        <v>474</v>
      </c>
      <c r="CF259" s="30">
        <v>205</v>
      </c>
      <c r="CG259" s="30">
        <v>354</v>
      </c>
      <c r="CH259" s="30">
        <v>122</v>
      </c>
      <c r="CI259" s="30">
        <v>0</v>
      </c>
      <c r="CJ259" s="30">
        <v>0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17.25" thickBot="1">
      <c r="A260" s="30">
        <v>0</v>
      </c>
      <c r="B260" s="30">
        <v>0</v>
      </c>
      <c r="C260" s="30">
        <v>232423</v>
      </c>
      <c r="D260" s="30">
        <v>0</v>
      </c>
      <c r="E260" s="30">
        <v>0</v>
      </c>
      <c r="F260" s="30">
        <v>-1</v>
      </c>
      <c r="G260" s="30">
        <v>1</v>
      </c>
      <c r="H260" s="30">
        <v>0</v>
      </c>
      <c r="I260" s="30">
        <v>2</v>
      </c>
      <c r="J260" s="28">
        <v>0</v>
      </c>
      <c r="K260" s="28">
        <v>0</v>
      </c>
      <c r="L260" s="30">
        <v>0</v>
      </c>
      <c r="M260" s="28" t="s">
        <v>2152</v>
      </c>
      <c r="N260" s="28">
        <v>0</v>
      </c>
      <c r="O260" s="30">
        <v>174</v>
      </c>
      <c r="P260" s="31" t="b">
        <v>0</v>
      </c>
      <c r="Q260" s="28" t="s">
        <v>4288</v>
      </c>
      <c r="R260" s="28" t="s">
        <v>2685</v>
      </c>
      <c r="S260" s="30">
        <v>39</v>
      </c>
      <c r="T260" s="28" t="s">
        <v>2686</v>
      </c>
      <c r="U260" s="28">
        <v>0</v>
      </c>
      <c r="V260" s="28" t="s">
        <v>1837</v>
      </c>
      <c r="W260" s="28">
        <v>0.2</v>
      </c>
      <c r="X260" s="31" t="b">
        <v>0</v>
      </c>
      <c r="Y260" s="28"/>
      <c r="Z260" s="28" t="s">
        <v>2117</v>
      </c>
      <c r="AA260" s="30">
        <v>7</v>
      </c>
      <c r="AB260" s="30">
        <v>31</v>
      </c>
      <c r="AC260" s="30">
        <v>0</v>
      </c>
      <c r="AD260" s="30">
        <v>30856</v>
      </c>
      <c r="AE260" s="30">
        <v>192</v>
      </c>
      <c r="AF260" s="30">
        <v>45980</v>
      </c>
      <c r="AG260" s="30">
        <v>87</v>
      </c>
      <c r="AH260" s="28">
        <v>0</v>
      </c>
      <c r="AI260" s="28">
        <v>0</v>
      </c>
      <c r="AJ260" s="28" t="s">
        <v>1837</v>
      </c>
      <c r="AK260" s="30">
        <v>0</v>
      </c>
      <c r="AL260" s="30">
        <v>0</v>
      </c>
      <c r="AM260" s="30">
        <v>0</v>
      </c>
      <c r="AN260" s="30">
        <v>0</v>
      </c>
      <c r="AO260" s="30">
        <v>0</v>
      </c>
      <c r="AP260" s="30">
        <v>0</v>
      </c>
      <c r="AQ260" s="30">
        <v>0</v>
      </c>
      <c r="AR260" s="30">
        <v>0</v>
      </c>
      <c r="AS260" s="30">
        <v>0</v>
      </c>
      <c r="AT260" s="30">
        <v>0</v>
      </c>
      <c r="AU260" s="30">
        <v>0</v>
      </c>
      <c r="AV260" s="30">
        <v>0</v>
      </c>
      <c r="AW260" s="30">
        <v>0</v>
      </c>
      <c r="AX260" s="28">
        <v>0</v>
      </c>
      <c r="AY260" s="28">
        <v>0</v>
      </c>
      <c r="AZ260" s="28">
        <v>0</v>
      </c>
      <c r="BA260" s="28">
        <v>0</v>
      </c>
      <c r="BB260" s="30">
        <v>0</v>
      </c>
      <c r="BC260" s="28">
        <v>0</v>
      </c>
      <c r="BD260" s="28">
        <v>0</v>
      </c>
      <c r="BE260" s="28">
        <v>0</v>
      </c>
      <c r="BF260" s="28">
        <v>0</v>
      </c>
      <c r="BG260" s="30">
        <v>552</v>
      </c>
      <c r="BH260" s="30">
        <v>197</v>
      </c>
      <c r="BI260" s="30">
        <v>535</v>
      </c>
      <c r="BJ260" s="30">
        <v>193</v>
      </c>
      <c r="BK260" s="30">
        <v>500</v>
      </c>
      <c r="BL260" s="30">
        <v>184</v>
      </c>
      <c r="BM260" s="30">
        <v>554</v>
      </c>
      <c r="BN260" s="30">
        <v>195</v>
      </c>
      <c r="BO260" s="28"/>
      <c r="BP260" s="28"/>
      <c r="BQ260" s="28"/>
      <c r="BR260" s="28"/>
      <c r="BS260" s="28"/>
      <c r="BT260" s="28"/>
      <c r="BU260" s="30">
        <v>0</v>
      </c>
      <c r="BV260" s="30">
        <v>0</v>
      </c>
      <c r="BW260" s="30">
        <v>0</v>
      </c>
      <c r="BX260" s="30">
        <v>0</v>
      </c>
      <c r="BY260" s="30">
        <v>0</v>
      </c>
      <c r="BZ260" s="30">
        <v>0</v>
      </c>
      <c r="CA260" s="30">
        <v>731</v>
      </c>
      <c r="CB260" s="30">
        <v>240</v>
      </c>
      <c r="CC260" s="30">
        <v>422</v>
      </c>
      <c r="CD260" s="30">
        <v>150</v>
      </c>
      <c r="CE260" s="30">
        <v>562</v>
      </c>
      <c r="CF260" s="30">
        <v>197</v>
      </c>
      <c r="CG260" s="30">
        <v>384</v>
      </c>
      <c r="CH260" s="30">
        <v>145</v>
      </c>
      <c r="CI260" s="30">
        <v>0</v>
      </c>
      <c r="CJ260" s="30">
        <v>0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17.25" thickBot="1">
      <c r="A261" s="30">
        <v>100</v>
      </c>
      <c r="B261" s="30">
        <v>100</v>
      </c>
      <c r="C261" s="30">
        <v>101982</v>
      </c>
      <c r="D261" s="30">
        <v>0</v>
      </c>
      <c r="E261" s="30">
        <v>0</v>
      </c>
      <c r="F261" s="30">
        <v>-1</v>
      </c>
      <c r="G261" s="30">
        <v>1</v>
      </c>
      <c r="H261" s="30">
        <v>2</v>
      </c>
      <c r="I261" s="30">
        <v>1</v>
      </c>
      <c r="J261" s="28">
        <v>4.8</v>
      </c>
      <c r="K261" s="28">
        <v>4.8</v>
      </c>
      <c r="L261" s="30">
        <v>1</v>
      </c>
      <c r="M261" s="28" t="s">
        <v>2687</v>
      </c>
      <c r="N261" s="28">
        <v>4.8</v>
      </c>
      <c r="O261" s="30">
        <v>175</v>
      </c>
      <c r="P261" s="31" t="b">
        <v>0</v>
      </c>
      <c r="Q261" s="28"/>
      <c r="R261" s="28" t="s">
        <v>4141</v>
      </c>
      <c r="S261" s="30">
        <v>44</v>
      </c>
      <c r="T261" s="28" t="s">
        <v>2688</v>
      </c>
      <c r="U261" s="28">
        <v>4.8</v>
      </c>
      <c r="V261" s="28" t="s">
        <v>1834</v>
      </c>
      <c r="W261" s="28">
        <v>1</v>
      </c>
      <c r="X261" s="31" t="b">
        <v>0</v>
      </c>
      <c r="Y261" s="28"/>
      <c r="Z261" s="28" t="s">
        <v>2061</v>
      </c>
      <c r="AA261" s="30">
        <v>7</v>
      </c>
      <c r="AB261" s="30">
        <v>31</v>
      </c>
      <c r="AC261" s="30">
        <v>24</v>
      </c>
      <c r="AD261" s="30">
        <v>151565</v>
      </c>
      <c r="AE261" s="30">
        <v>4023</v>
      </c>
      <c r="AF261" s="30">
        <v>55406</v>
      </c>
      <c r="AG261" s="30">
        <v>4921</v>
      </c>
      <c r="AH261" s="28">
        <v>1.1000000000000001</v>
      </c>
      <c r="AI261" s="28">
        <v>5.5</v>
      </c>
      <c r="AJ261" s="28" t="s">
        <v>1834</v>
      </c>
      <c r="AK261" s="30">
        <v>450</v>
      </c>
      <c r="AL261" s="30">
        <v>0</v>
      </c>
      <c r="AM261" s="30">
        <v>0</v>
      </c>
      <c r="AN261" s="30">
        <v>2</v>
      </c>
      <c r="AO261" s="30">
        <v>6</v>
      </c>
      <c r="AP261" s="30">
        <v>0</v>
      </c>
      <c r="AQ261" s="30">
        <v>0</v>
      </c>
      <c r="AR261" s="30">
        <v>0</v>
      </c>
      <c r="AS261" s="30">
        <v>1</v>
      </c>
      <c r="AT261" s="30">
        <v>0</v>
      </c>
      <c r="AU261" s="30">
        <v>19</v>
      </c>
      <c r="AV261" s="30">
        <v>5</v>
      </c>
      <c r="AW261" s="30">
        <v>103</v>
      </c>
      <c r="AX261" s="28">
        <v>120.6</v>
      </c>
      <c r="AY261" s="28">
        <v>0</v>
      </c>
      <c r="AZ261" s="28">
        <v>0</v>
      </c>
      <c r="BA261" s="28">
        <v>12.1</v>
      </c>
      <c r="BB261" s="30">
        <v>5</v>
      </c>
      <c r="BC261" s="28">
        <v>0</v>
      </c>
      <c r="BD261" s="28">
        <v>0</v>
      </c>
      <c r="BE261" s="28">
        <v>0</v>
      </c>
      <c r="BF261" s="28">
        <v>5.31</v>
      </c>
      <c r="BG261" s="30">
        <v>349</v>
      </c>
      <c r="BH261" s="30">
        <v>27</v>
      </c>
      <c r="BI261" s="30">
        <v>632</v>
      </c>
      <c r="BJ261" s="30">
        <v>71</v>
      </c>
      <c r="BK261" s="30">
        <v>613</v>
      </c>
      <c r="BL261" s="30">
        <v>62</v>
      </c>
      <c r="BM261" s="30">
        <v>430</v>
      </c>
      <c r="BN261" s="30">
        <v>27</v>
      </c>
      <c r="BO261" s="28"/>
      <c r="BP261" s="28"/>
      <c r="BQ261" s="28"/>
      <c r="BR261" s="28"/>
      <c r="BS261" s="28"/>
      <c r="BT261" s="28"/>
      <c r="BU261" s="30">
        <v>0</v>
      </c>
      <c r="BV261" s="30">
        <v>3.8</v>
      </c>
      <c r="BW261" s="30">
        <v>0</v>
      </c>
      <c r="BX261" s="30">
        <v>0</v>
      </c>
      <c r="BY261" s="30">
        <v>1.06</v>
      </c>
      <c r="BZ261" s="30">
        <v>1.2</v>
      </c>
      <c r="CA261" s="30">
        <v>474</v>
      </c>
      <c r="CB261" s="30">
        <v>22</v>
      </c>
      <c r="CC261" s="30">
        <v>32</v>
      </c>
      <c r="CD261" s="30">
        <v>2</v>
      </c>
      <c r="CE261" s="30">
        <v>21</v>
      </c>
      <c r="CF261" s="30">
        <v>5</v>
      </c>
      <c r="CG261" s="30">
        <v>183</v>
      </c>
      <c r="CH261" s="30">
        <v>29</v>
      </c>
      <c r="CI261" s="30">
        <v>1</v>
      </c>
      <c r="CJ261" s="30">
        <v>0.4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27.75" thickBot="1">
      <c r="A262" s="30">
        <v>0</v>
      </c>
      <c r="B262" s="30">
        <v>0</v>
      </c>
      <c r="C262" s="30">
        <v>169593</v>
      </c>
      <c r="D262" s="30">
        <v>0</v>
      </c>
      <c r="E262" s="30">
        <v>0</v>
      </c>
      <c r="F262" s="30">
        <v>0</v>
      </c>
      <c r="G262" s="30">
        <v>0</v>
      </c>
      <c r="H262" s="30">
        <v>0</v>
      </c>
      <c r="I262" s="30">
        <v>1</v>
      </c>
      <c r="J262" s="28">
        <v>0</v>
      </c>
      <c r="K262" s="28">
        <v>0</v>
      </c>
      <c r="L262" s="30">
        <v>0</v>
      </c>
      <c r="M262" s="28" t="s">
        <v>2689</v>
      </c>
      <c r="N262" s="28">
        <v>0</v>
      </c>
      <c r="O262" s="30">
        <v>495</v>
      </c>
      <c r="P262" s="31" t="b">
        <v>0</v>
      </c>
      <c r="Q262" s="28" t="s">
        <v>2690</v>
      </c>
      <c r="R262" s="28" t="s">
        <v>2691</v>
      </c>
      <c r="S262" s="30">
        <v>40</v>
      </c>
      <c r="T262" s="28" t="s">
        <v>2692</v>
      </c>
      <c r="U262" s="28">
        <v>0</v>
      </c>
      <c r="V262" s="28" t="s">
        <v>1836</v>
      </c>
      <c r="W262" s="28">
        <v>0</v>
      </c>
      <c r="X262" s="31" t="b">
        <v>0</v>
      </c>
      <c r="Y262" s="28"/>
      <c r="Z262" s="28" t="s">
        <v>2077</v>
      </c>
      <c r="AA262" s="30">
        <v>7</v>
      </c>
      <c r="AB262" s="30">
        <v>31</v>
      </c>
      <c r="AC262" s="30">
        <v>0</v>
      </c>
      <c r="AD262" s="30">
        <v>0</v>
      </c>
      <c r="AE262" s="30">
        <v>0</v>
      </c>
      <c r="AF262" s="30">
        <v>2870</v>
      </c>
      <c r="AG262" s="30">
        <v>9</v>
      </c>
      <c r="AH262" s="28">
        <v>0</v>
      </c>
      <c r="AI262" s="28">
        <v>0</v>
      </c>
      <c r="AJ262" s="28" t="s">
        <v>1836</v>
      </c>
      <c r="AK262" s="30">
        <v>0</v>
      </c>
      <c r="AL262" s="30">
        <v>0</v>
      </c>
      <c r="AM262" s="30">
        <v>0</v>
      </c>
      <c r="AN262" s="30">
        <v>0</v>
      </c>
      <c r="AO262" s="30">
        <v>0</v>
      </c>
      <c r="AP262" s="30">
        <v>0</v>
      </c>
      <c r="AQ262" s="30">
        <v>0</v>
      </c>
      <c r="AR262" s="30">
        <v>0</v>
      </c>
      <c r="AS262" s="30">
        <v>0</v>
      </c>
      <c r="AT262" s="30">
        <v>0</v>
      </c>
      <c r="AU262" s="30">
        <v>0</v>
      </c>
      <c r="AV262" s="30">
        <v>0</v>
      </c>
      <c r="AW262" s="30">
        <v>0</v>
      </c>
      <c r="AX262" s="28">
        <v>0</v>
      </c>
      <c r="AY262" s="28">
        <v>0</v>
      </c>
      <c r="AZ262" s="28">
        <v>0</v>
      </c>
      <c r="BA262" s="28">
        <v>0</v>
      </c>
      <c r="BB262" s="30">
        <v>0</v>
      </c>
      <c r="BC262" s="28">
        <v>0</v>
      </c>
      <c r="BD262" s="28">
        <v>0</v>
      </c>
      <c r="BE262" s="28">
        <v>0</v>
      </c>
      <c r="BF262" s="28">
        <v>0</v>
      </c>
      <c r="BG262" s="30">
        <v>572</v>
      </c>
      <c r="BH262" s="30">
        <v>61</v>
      </c>
      <c r="BI262" s="30">
        <v>555</v>
      </c>
      <c r="BJ262" s="30">
        <v>44</v>
      </c>
      <c r="BK262" s="30">
        <v>522</v>
      </c>
      <c r="BL262" s="30">
        <v>35</v>
      </c>
      <c r="BM262" s="30">
        <v>574</v>
      </c>
      <c r="BN262" s="30">
        <v>61</v>
      </c>
      <c r="BO262" s="28"/>
      <c r="BP262" s="28"/>
      <c r="BQ262" s="28"/>
      <c r="BR262" s="28"/>
      <c r="BS262" s="28"/>
      <c r="BT262" s="28"/>
      <c r="BU262" s="30">
        <v>0</v>
      </c>
      <c r="BV262" s="30">
        <v>0</v>
      </c>
      <c r="BW262" s="30">
        <v>0</v>
      </c>
      <c r="BX262" s="30">
        <v>0</v>
      </c>
      <c r="BY262" s="30">
        <v>0</v>
      </c>
      <c r="BZ262" s="30">
        <v>0</v>
      </c>
      <c r="CA262" s="30">
        <v>647</v>
      </c>
      <c r="CB262" s="30">
        <v>41</v>
      </c>
      <c r="CC262" s="30">
        <v>444</v>
      </c>
      <c r="CD262" s="30">
        <v>53</v>
      </c>
      <c r="CE262" s="30">
        <v>582</v>
      </c>
      <c r="CF262" s="30">
        <v>61</v>
      </c>
      <c r="CG262" s="30">
        <v>640</v>
      </c>
      <c r="CH262" s="30">
        <v>68</v>
      </c>
      <c r="CI262" s="30">
        <v>0</v>
      </c>
      <c r="CJ262" s="30">
        <v>0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27.75" thickBot="1">
      <c r="A263" s="30">
        <v>0</v>
      </c>
      <c r="B263" s="30">
        <v>0</v>
      </c>
      <c r="C263" s="30">
        <v>450541</v>
      </c>
      <c r="D263" s="30">
        <v>0</v>
      </c>
      <c r="E263" s="30">
        <v>0</v>
      </c>
      <c r="F263" s="30">
        <v>0</v>
      </c>
      <c r="G263" s="30">
        <v>0</v>
      </c>
      <c r="H263" s="30">
        <v>0</v>
      </c>
      <c r="I263" s="30">
        <v>4</v>
      </c>
      <c r="J263" s="28">
        <v>0</v>
      </c>
      <c r="K263" s="28">
        <v>0</v>
      </c>
      <c r="L263" s="30">
        <v>0</v>
      </c>
      <c r="M263" s="28" t="s">
        <v>2693</v>
      </c>
      <c r="N263" s="28">
        <v>0</v>
      </c>
      <c r="O263" s="30">
        <v>496</v>
      </c>
      <c r="P263" s="31" t="b">
        <v>0</v>
      </c>
      <c r="Q263" s="28" t="s">
        <v>2694</v>
      </c>
      <c r="R263" s="28" t="s">
        <v>2695</v>
      </c>
      <c r="S263" s="30">
        <v>45</v>
      </c>
      <c r="T263" s="28" t="s">
        <v>2696</v>
      </c>
      <c r="U263" s="28">
        <v>0</v>
      </c>
      <c r="V263" s="28" t="s">
        <v>1840</v>
      </c>
      <c r="W263" s="28">
        <v>0.2</v>
      </c>
      <c r="X263" s="31" t="b">
        <v>0</v>
      </c>
      <c r="Y263" s="28"/>
      <c r="Z263" s="28" t="s">
        <v>2077</v>
      </c>
      <c r="AA263" s="30">
        <v>7</v>
      </c>
      <c r="AB263" s="30">
        <v>31</v>
      </c>
      <c r="AC263" s="30">
        <v>0</v>
      </c>
      <c r="AD263" s="30">
        <v>18888</v>
      </c>
      <c r="AE263" s="30">
        <v>0</v>
      </c>
      <c r="AF263" s="30">
        <v>136511</v>
      </c>
      <c r="AG263" s="30">
        <v>52</v>
      </c>
      <c r="AH263" s="28">
        <v>0</v>
      </c>
      <c r="AI263" s="28">
        <v>0</v>
      </c>
      <c r="AJ263" s="28" t="s">
        <v>1840</v>
      </c>
      <c r="AK263" s="30">
        <v>0</v>
      </c>
      <c r="AL263" s="30">
        <v>0</v>
      </c>
      <c r="AM263" s="30">
        <v>0</v>
      </c>
      <c r="AN263" s="30">
        <v>0</v>
      </c>
      <c r="AO263" s="30">
        <v>0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0</v>
      </c>
      <c r="AX263" s="28">
        <v>0</v>
      </c>
      <c r="AY263" s="28">
        <v>0</v>
      </c>
      <c r="AZ263" s="28">
        <v>0</v>
      </c>
      <c r="BA263" s="28">
        <v>0</v>
      </c>
      <c r="BB263" s="30">
        <v>0</v>
      </c>
      <c r="BC263" s="28">
        <v>0</v>
      </c>
      <c r="BD263" s="28">
        <v>0</v>
      </c>
      <c r="BE263" s="28">
        <v>0</v>
      </c>
      <c r="BF263" s="28">
        <v>0</v>
      </c>
      <c r="BG263" s="30">
        <v>683</v>
      </c>
      <c r="BH263" s="30">
        <v>73</v>
      </c>
      <c r="BI263" s="30">
        <v>680</v>
      </c>
      <c r="BJ263" s="30">
        <v>74</v>
      </c>
      <c r="BK263" s="30">
        <v>666</v>
      </c>
      <c r="BL263" s="30">
        <v>74</v>
      </c>
      <c r="BM263" s="30">
        <v>686</v>
      </c>
      <c r="BN263" s="30">
        <v>74</v>
      </c>
      <c r="BO263" s="28"/>
      <c r="BP263" s="28"/>
      <c r="BQ263" s="28"/>
      <c r="BR263" s="28"/>
      <c r="BS263" s="28"/>
      <c r="BT263" s="28"/>
      <c r="BU263" s="30">
        <v>0</v>
      </c>
      <c r="BV263" s="30">
        <v>0</v>
      </c>
      <c r="BW263" s="30">
        <v>0</v>
      </c>
      <c r="BX263" s="30">
        <v>0</v>
      </c>
      <c r="BY263" s="30">
        <v>0</v>
      </c>
      <c r="BZ263" s="30">
        <v>0</v>
      </c>
      <c r="CA263" s="30">
        <v>399</v>
      </c>
      <c r="CB263" s="30">
        <v>72</v>
      </c>
      <c r="CC263" s="30">
        <v>623</v>
      </c>
      <c r="CD263" s="30">
        <v>61</v>
      </c>
      <c r="CE263" s="30">
        <v>691</v>
      </c>
      <c r="CF263" s="30">
        <v>75</v>
      </c>
      <c r="CG263" s="30">
        <v>344</v>
      </c>
      <c r="CH263" s="30">
        <v>56</v>
      </c>
      <c r="CI263" s="30">
        <v>0</v>
      </c>
      <c r="CJ263" s="30">
        <v>0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17.25" thickBot="1">
      <c r="A264" s="30">
        <v>100</v>
      </c>
      <c r="B264" s="30">
        <v>100</v>
      </c>
      <c r="C264" s="30">
        <v>438464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3</v>
      </c>
      <c r="J264" s="28">
        <v>2.6</v>
      </c>
      <c r="K264" s="28">
        <v>2.6</v>
      </c>
      <c r="L264" s="30">
        <v>2</v>
      </c>
      <c r="M264" s="28" t="s">
        <v>2697</v>
      </c>
      <c r="N264" s="28">
        <v>2.6</v>
      </c>
      <c r="O264" s="30">
        <v>514</v>
      </c>
      <c r="P264" s="31" t="b">
        <v>0</v>
      </c>
      <c r="Q264" s="28"/>
      <c r="R264" s="28" t="s">
        <v>4161</v>
      </c>
      <c r="S264" s="30">
        <v>50</v>
      </c>
      <c r="T264" s="28" t="s">
        <v>2698</v>
      </c>
      <c r="U264" s="28">
        <v>2.2000000000000002</v>
      </c>
      <c r="V264" s="28" t="s">
        <v>2699</v>
      </c>
      <c r="W264" s="28">
        <v>0.1</v>
      </c>
      <c r="X264" s="31" t="b">
        <v>0</v>
      </c>
      <c r="Y264" s="28"/>
      <c r="Z264" s="28" t="s">
        <v>2061</v>
      </c>
      <c r="AA264" s="30">
        <v>7</v>
      </c>
      <c r="AB264" s="30">
        <v>31</v>
      </c>
      <c r="AC264" s="30">
        <v>65</v>
      </c>
      <c r="AD264" s="30">
        <v>22201</v>
      </c>
      <c r="AE264" s="30">
        <v>136</v>
      </c>
      <c r="AF264" s="30">
        <v>28582</v>
      </c>
      <c r="AG264" s="30">
        <v>131</v>
      </c>
      <c r="AH264" s="28">
        <v>0.5</v>
      </c>
      <c r="AI264" s="28">
        <v>13</v>
      </c>
      <c r="AJ264" s="28" t="s">
        <v>1695</v>
      </c>
      <c r="AK264" s="30">
        <v>2443</v>
      </c>
      <c r="AL264" s="30">
        <v>0</v>
      </c>
      <c r="AM264" s="30">
        <v>3</v>
      </c>
      <c r="AN264" s="30">
        <v>6</v>
      </c>
      <c r="AO264" s="30">
        <v>37</v>
      </c>
      <c r="AP264" s="30">
        <v>0</v>
      </c>
      <c r="AQ264" s="30">
        <v>0</v>
      </c>
      <c r="AR264" s="30">
        <v>0</v>
      </c>
      <c r="AS264" s="30">
        <v>8</v>
      </c>
      <c r="AT264" s="30">
        <v>1</v>
      </c>
      <c r="AU264" s="30">
        <v>0</v>
      </c>
      <c r="AV264" s="30">
        <v>3</v>
      </c>
      <c r="AW264" s="30">
        <v>358</v>
      </c>
      <c r="AX264" s="28">
        <v>438.4</v>
      </c>
      <c r="AY264" s="28">
        <v>319.3</v>
      </c>
      <c r="AZ264" s="28">
        <v>137</v>
      </c>
      <c r="BA264" s="28">
        <v>89.6</v>
      </c>
      <c r="BB264" s="30">
        <v>30</v>
      </c>
      <c r="BC264" s="28">
        <v>1.18</v>
      </c>
      <c r="BD264" s="28">
        <v>1.06</v>
      </c>
      <c r="BE264" s="28">
        <v>2.2400000000000002</v>
      </c>
      <c r="BF264" s="28">
        <v>36.97</v>
      </c>
      <c r="BG264" s="30">
        <v>131</v>
      </c>
      <c r="BH264" s="30">
        <v>57</v>
      </c>
      <c r="BI264" s="30">
        <v>105</v>
      </c>
      <c r="BJ264" s="30">
        <v>78</v>
      </c>
      <c r="BK264" s="30">
        <v>220</v>
      </c>
      <c r="BL264" s="30">
        <v>125</v>
      </c>
      <c r="BM264" s="30">
        <v>139</v>
      </c>
      <c r="BN264" s="30">
        <v>84</v>
      </c>
      <c r="BO264" s="28"/>
      <c r="BP264" s="28"/>
      <c r="BQ264" s="28"/>
      <c r="BR264" s="28"/>
      <c r="BS264" s="28"/>
      <c r="BT264" s="28"/>
      <c r="BU264" s="30">
        <v>0.04</v>
      </c>
      <c r="BV264" s="30">
        <v>0</v>
      </c>
      <c r="BW264" s="30">
        <v>0.04</v>
      </c>
      <c r="BX264" s="30">
        <v>0.08</v>
      </c>
      <c r="BY264" s="30">
        <v>1.36</v>
      </c>
      <c r="BZ264" s="30">
        <v>1.36</v>
      </c>
      <c r="CA264" s="30">
        <v>214</v>
      </c>
      <c r="CB264" s="30">
        <v>120</v>
      </c>
      <c r="CC264" s="30">
        <v>117</v>
      </c>
      <c r="CD264" s="30">
        <v>55</v>
      </c>
      <c r="CE264" s="30">
        <v>280</v>
      </c>
      <c r="CF264" s="30">
        <v>109</v>
      </c>
      <c r="CG264" s="30">
        <v>435</v>
      </c>
      <c r="CH264" s="30">
        <v>156</v>
      </c>
      <c r="CI264" s="30">
        <v>1.1100000000000001</v>
      </c>
      <c r="CJ264" s="30">
        <v>0.22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7.25" thickBot="1">
      <c r="A265" s="30">
        <v>100</v>
      </c>
      <c r="B265" s="30">
        <v>100</v>
      </c>
      <c r="C265" s="30">
        <v>427623</v>
      </c>
      <c r="D265" s="30">
        <v>0</v>
      </c>
      <c r="E265" s="30">
        <v>0</v>
      </c>
      <c r="F265" s="30">
        <v>-1</v>
      </c>
      <c r="G265" s="30">
        <v>1</v>
      </c>
      <c r="H265" s="30">
        <v>0</v>
      </c>
      <c r="I265" s="30">
        <v>2</v>
      </c>
      <c r="J265" s="28">
        <v>0.2</v>
      </c>
      <c r="K265" s="28">
        <v>0.2</v>
      </c>
      <c r="L265" s="30">
        <v>0</v>
      </c>
      <c r="M265" s="28" t="s">
        <v>2291</v>
      </c>
      <c r="N265" s="28">
        <v>0.2</v>
      </c>
      <c r="O265" s="30">
        <v>530</v>
      </c>
      <c r="P265" s="31" t="b">
        <v>0</v>
      </c>
      <c r="Q265" s="28"/>
      <c r="R265" s="28" t="s">
        <v>4261</v>
      </c>
      <c r="S265" s="30">
        <v>44</v>
      </c>
      <c r="T265" s="28" t="s">
        <v>2700</v>
      </c>
      <c r="U265" s="28">
        <v>1.4</v>
      </c>
      <c r="V265" s="28" t="s">
        <v>1551</v>
      </c>
      <c r="W265" s="28">
        <v>0.1</v>
      </c>
      <c r="X265" s="31" t="b">
        <v>0</v>
      </c>
      <c r="Y265" s="28"/>
      <c r="Z265" s="28" t="s">
        <v>2061</v>
      </c>
      <c r="AA265" s="30">
        <v>7</v>
      </c>
      <c r="AB265" s="30">
        <v>31</v>
      </c>
      <c r="AC265" s="30">
        <v>13</v>
      </c>
      <c r="AD265" s="30">
        <v>3400</v>
      </c>
      <c r="AE265" s="30">
        <v>25</v>
      </c>
      <c r="AF265" s="30">
        <v>7837</v>
      </c>
      <c r="AG265" s="30">
        <v>46</v>
      </c>
      <c r="AH265" s="28">
        <v>0</v>
      </c>
      <c r="AI265" s="28">
        <v>3</v>
      </c>
      <c r="AJ265" s="28" t="s">
        <v>1551</v>
      </c>
      <c r="AK265" s="30">
        <v>443</v>
      </c>
      <c r="AL265" s="30">
        <v>0</v>
      </c>
      <c r="AM265" s="30">
        <v>0</v>
      </c>
      <c r="AN265" s="30">
        <v>1</v>
      </c>
      <c r="AO265" s="30">
        <v>11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83</v>
      </c>
      <c r="AX265" s="28">
        <v>92.4</v>
      </c>
      <c r="AY265" s="28">
        <v>15.3</v>
      </c>
      <c r="AZ265" s="28">
        <v>26</v>
      </c>
      <c r="BA265" s="28">
        <v>13.2</v>
      </c>
      <c r="BB265" s="30">
        <v>4</v>
      </c>
      <c r="BC265" s="28">
        <v>0.71</v>
      </c>
      <c r="BD265" s="28">
        <v>0.05</v>
      </c>
      <c r="BE265" s="28">
        <v>0.76</v>
      </c>
      <c r="BF265" s="28">
        <v>11.19</v>
      </c>
      <c r="BG265" s="30">
        <v>376</v>
      </c>
      <c r="BH265" s="30">
        <v>147</v>
      </c>
      <c r="BI265" s="30">
        <v>430</v>
      </c>
      <c r="BJ265" s="30">
        <v>152</v>
      </c>
      <c r="BK265" s="30">
        <v>399</v>
      </c>
      <c r="BL265" s="30">
        <v>144</v>
      </c>
      <c r="BM265" s="30">
        <v>423</v>
      </c>
      <c r="BN265" s="30">
        <v>152</v>
      </c>
      <c r="BO265" s="28"/>
      <c r="BP265" s="28"/>
      <c r="BQ265" s="28"/>
      <c r="BR265" s="28"/>
      <c r="BS265" s="28"/>
      <c r="BT265" s="28"/>
      <c r="BU265" s="30">
        <v>0.14000000000000001</v>
      </c>
      <c r="BV265" s="30">
        <v>0</v>
      </c>
      <c r="BW265" s="30">
        <v>0.01</v>
      </c>
      <c r="BX265" s="30">
        <v>0.15</v>
      </c>
      <c r="BY265" s="30">
        <v>2.27</v>
      </c>
      <c r="BZ265" s="30">
        <v>2.23</v>
      </c>
      <c r="CA265" s="30">
        <v>510</v>
      </c>
      <c r="CB265" s="30">
        <v>118</v>
      </c>
      <c r="CC265" s="30">
        <v>376</v>
      </c>
      <c r="CD265" s="30">
        <v>129</v>
      </c>
      <c r="CE265" s="30">
        <v>420</v>
      </c>
      <c r="CF265" s="30">
        <v>148</v>
      </c>
      <c r="CG265" s="30">
        <v>504</v>
      </c>
      <c r="CH265" s="30">
        <v>186</v>
      </c>
      <c r="CI265" s="30">
        <v>0.81</v>
      </c>
      <c r="CJ265" s="30">
        <v>0.2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17.25" thickBot="1">
      <c r="A266" s="28"/>
      <c r="B266" s="28"/>
      <c r="C266" s="30">
        <v>487818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1</v>
      </c>
      <c r="J266" s="28">
        <v>0</v>
      </c>
      <c r="K266" s="28">
        <v>0</v>
      </c>
      <c r="L266" s="30">
        <v>0</v>
      </c>
      <c r="M266" s="28" t="s">
        <v>2701</v>
      </c>
      <c r="N266" s="28">
        <v>0</v>
      </c>
      <c r="O266" s="30">
        <v>590</v>
      </c>
      <c r="P266" s="31" t="b">
        <v>0</v>
      </c>
      <c r="Q266" s="28"/>
      <c r="R266" s="28"/>
      <c r="S266" s="30">
        <v>40</v>
      </c>
      <c r="T266" s="28" t="s">
        <v>2702</v>
      </c>
      <c r="U266" s="28">
        <v>1.5</v>
      </c>
      <c r="V266" s="28" t="s">
        <v>1835</v>
      </c>
      <c r="W266" s="28">
        <v>0.1</v>
      </c>
      <c r="X266" s="31" t="b">
        <v>0</v>
      </c>
      <c r="Y266" s="28"/>
      <c r="Z266" s="28" t="s">
        <v>2061</v>
      </c>
      <c r="AA266" s="30">
        <v>7</v>
      </c>
      <c r="AB266" s="30">
        <v>31</v>
      </c>
      <c r="AC266" s="30">
        <v>3</v>
      </c>
      <c r="AD266" s="30">
        <v>17153</v>
      </c>
      <c r="AE266" s="30">
        <v>128</v>
      </c>
      <c r="AF266" s="30">
        <v>13230</v>
      </c>
      <c r="AG266" s="30">
        <v>82</v>
      </c>
      <c r="AH266" s="28">
        <v>0</v>
      </c>
      <c r="AI266" s="28">
        <v>0.8</v>
      </c>
      <c r="AJ266" s="28" t="s">
        <v>1835</v>
      </c>
      <c r="AK266" s="30">
        <v>180</v>
      </c>
      <c r="AL266" s="30">
        <v>0</v>
      </c>
      <c r="AM266" s="30">
        <v>0</v>
      </c>
      <c r="AN266" s="30">
        <v>0</v>
      </c>
      <c r="AO266" s="30">
        <v>5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5</v>
      </c>
      <c r="AV266" s="30">
        <v>0</v>
      </c>
      <c r="AW266" s="30">
        <v>28</v>
      </c>
      <c r="AX266" s="28">
        <v>41.8</v>
      </c>
      <c r="AY266" s="28">
        <v>0</v>
      </c>
      <c r="AZ266" s="28">
        <v>0</v>
      </c>
      <c r="BA266" s="28">
        <v>4.2</v>
      </c>
      <c r="BB266" s="30">
        <v>2</v>
      </c>
      <c r="BC266" s="28">
        <v>0</v>
      </c>
      <c r="BD266" s="28">
        <v>0</v>
      </c>
      <c r="BE266" s="28">
        <v>0</v>
      </c>
      <c r="BF266" s="28">
        <v>2.0699999999999998</v>
      </c>
      <c r="BG266" s="30">
        <v>439</v>
      </c>
      <c r="BH266" s="30">
        <v>31</v>
      </c>
      <c r="BI266" s="30">
        <v>592</v>
      </c>
      <c r="BJ266" s="30">
        <v>61</v>
      </c>
      <c r="BK266" s="30">
        <v>562</v>
      </c>
      <c r="BL266" s="30">
        <v>52</v>
      </c>
      <c r="BM266" s="30">
        <v>467</v>
      </c>
      <c r="BN266" s="30">
        <v>31</v>
      </c>
      <c r="BO266" s="28"/>
      <c r="BP266" s="28"/>
      <c r="BQ266" s="28"/>
      <c r="BR266" s="28"/>
      <c r="BS266" s="28"/>
      <c r="BT266" s="28"/>
      <c r="BU266" s="30">
        <v>0</v>
      </c>
      <c r="BV266" s="30">
        <v>2.5</v>
      </c>
      <c r="BW266" s="30">
        <v>0</v>
      </c>
      <c r="BX266" s="30">
        <v>0</v>
      </c>
      <c r="BY266" s="30">
        <v>1.04</v>
      </c>
      <c r="BZ266" s="30">
        <v>2.5</v>
      </c>
      <c r="CA266" s="30">
        <v>690</v>
      </c>
      <c r="CB266" s="30">
        <v>58</v>
      </c>
      <c r="CC266" s="30">
        <v>484</v>
      </c>
      <c r="CD266" s="30">
        <v>70</v>
      </c>
      <c r="CE266" s="30">
        <v>400</v>
      </c>
      <c r="CF266" s="30">
        <v>35</v>
      </c>
      <c r="CG266" s="30">
        <v>412</v>
      </c>
      <c r="CH266" s="30">
        <v>50</v>
      </c>
      <c r="CI266" s="30">
        <v>1</v>
      </c>
      <c r="CJ266" s="30">
        <v>0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7.25" thickBot="1">
      <c r="A267" s="28"/>
      <c r="B267" s="28"/>
      <c r="C267" s="30">
        <v>530318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3</v>
      </c>
      <c r="J267" s="28">
        <v>0</v>
      </c>
      <c r="K267" s="28">
        <v>0</v>
      </c>
      <c r="L267" s="30">
        <v>0</v>
      </c>
      <c r="M267" s="28" t="s">
        <v>2703</v>
      </c>
      <c r="N267" s="28">
        <v>0</v>
      </c>
      <c r="O267" s="30">
        <v>601</v>
      </c>
      <c r="P267" s="31" t="b">
        <v>0</v>
      </c>
      <c r="Q267" s="28"/>
      <c r="R267" s="28"/>
      <c r="S267" s="30">
        <v>45</v>
      </c>
      <c r="T267" s="28" t="s">
        <v>2704</v>
      </c>
      <c r="U267" s="28">
        <v>0</v>
      </c>
      <c r="V267" s="28" t="s">
        <v>2705</v>
      </c>
      <c r="W267" s="28">
        <v>0</v>
      </c>
      <c r="X267" s="31" t="b">
        <v>0</v>
      </c>
      <c r="Y267" s="28"/>
      <c r="Z267" s="28" t="s">
        <v>2061</v>
      </c>
      <c r="AA267" s="30">
        <v>7</v>
      </c>
      <c r="AB267" s="30">
        <v>31</v>
      </c>
      <c r="AC267" s="30">
        <v>0</v>
      </c>
      <c r="AD267" s="30">
        <v>2781</v>
      </c>
      <c r="AE267" s="30">
        <v>55</v>
      </c>
      <c r="AF267" s="30">
        <v>2374</v>
      </c>
      <c r="AG267" s="30">
        <v>19</v>
      </c>
      <c r="AH267" s="28">
        <v>0</v>
      </c>
      <c r="AI267" s="28">
        <v>0</v>
      </c>
      <c r="AJ267" s="28" t="s">
        <v>2705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28">
        <v>0</v>
      </c>
      <c r="AY267" s="28">
        <v>0</v>
      </c>
      <c r="AZ267" s="28">
        <v>0</v>
      </c>
      <c r="BA267" s="28">
        <v>0</v>
      </c>
      <c r="BB267" s="30">
        <v>0</v>
      </c>
      <c r="BC267" s="28">
        <v>0</v>
      </c>
      <c r="BD267" s="28">
        <v>0</v>
      </c>
      <c r="BE267" s="28">
        <v>0</v>
      </c>
      <c r="BF267" s="28">
        <v>0</v>
      </c>
      <c r="BG267" s="30">
        <v>717</v>
      </c>
      <c r="BH267" s="30">
        <v>297</v>
      </c>
      <c r="BI267" s="30">
        <v>713</v>
      </c>
      <c r="BJ267" s="30">
        <v>299</v>
      </c>
      <c r="BK267" s="30">
        <v>701</v>
      </c>
      <c r="BL267" s="30">
        <v>293</v>
      </c>
      <c r="BM267" s="30">
        <v>719</v>
      </c>
      <c r="BN267" s="30">
        <v>298</v>
      </c>
      <c r="BO267" s="28"/>
      <c r="BP267" s="28"/>
      <c r="BQ267" s="28"/>
      <c r="BR267" s="28"/>
      <c r="BS267" s="28"/>
      <c r="BT267" s="28"/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445</v>
      </c>
      <c r="CB267" s="30">
        <v>253</v>
      </c>
      <c r="CC267" s="30">
        <v>663</v>
      </c>
      <c r="CD267" s="30">
        <v>266</v>
      </c>
      <c r="CE267" s="30">
        <v>722</v>
      </c>
      <c r="CF267" s="30">
        <v>301</v>
      </c>
      <c r="CG267" s="30">
        <v>628</v>
      </c>
      <c r="CH267" s="30">
        <v>252</v>
      </c>
      <c r="CI267" s="30">
        <v>0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7.25" thickBot="1">
      <c r="A268" s="30">
        <v>0</v>
      </c>
      <c r="B268" s="30">
        <v>0</v>
      </c>
      <c r="C268" s="30">
        <v>532135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3</v>
      </c>
      <c r="J268" s="28">
        <v>0</v>
      </c>
      <c r="K268" s="28">
        <v>0</v>
      </c>
      <c r="L268" s="30">
        <v>0</v>
      </c>
      <c r="M268" s="28" t="s">
        <v>2706</v>
      </c>
      <c r="N268" s="28">
        <v>0</v>
      </c>
      <c r="O268" s="30">
        <v>604</v>
      </c>
      <c r="P268" s="31" t="b">
        <v>0</v>
      </c>
      <c r="Q268" s="28" t="s">
        <v>2323</v>
      </c>
      <c r="R268" s="28" t="s">
        <v>2707</v>
      </c>
      <c r="S268" s="30">
        <v>45</v>
      </c>
      <c r="T268" s="28" t="s">
        <v>2708</v>
      </c>
      <c r="U268" s="28">
        <v>0</v>
      </c>
      <c r="V268" s="28" t="s">
        <v>1822</v>
      </c>
      <c r="W268" s="28">
        <v>0</v>
      </c>
      <c r="X268" s="31" t="b">
        <v>0</v>
      </c>
      <c r="Y268" s="28"/>
      <c r="Z268" s="28" t="s">
        <v>2077</v>
      </c>
      <c r="AA268" s="30">
        <v>7</v>
      </c>
      <c r="AB268" s="30">
        <v>31</v>
      </c>
      <c r="AC268" s="30">
        <v>0</v>
      </c>
      <c r="AD268" s="30">
        <v>4646</v>
      </c>
      <c r="AE268" s="30">
        <v>0</v>
      </c>
      <c r="AF268" s="30">
        <v>4267</v>
      </c>
      <c r="AG268" s="30">
        <v>9</v>
      </c>
      <c r="AH268" s="28">
        <v>0</v>
      </c>
      <c r="AI268" s="28">
        <v>0</v>
      </c>
      <c r="AJ268" s="28" t="s">
        <v>1822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720</v>
      </c>
      <c r="BH268" s="30">
        <v>299</v>
      </c>
      <c r="BI268" s="30">
        <v>715</v>
      </c>
      <c r="BJ268" s="30">
        <v>300</v>
      </c>
      <c r="BK268" s="30">
        <v>704</v>
      </c>
      <c r="BL268" s="30">
        <v>295</v>
      </c>
      <c r="BM268" s="30">
        <v>721</v>
      </c>
      <c r="BN268" s="30">
        <v>299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448</v>
      </c>
      <c r="CB268" s="30">
        <v>255</v>
      </c>
      <c r="CC268" s="30">
        <v>666</v>
      </c>
      <c r="CD268" s="30">
        <v>268</v>
      </c>
      <c r="CE268" s="30">
        <v>724</v>
      </c>
      <c r="CF268" s="30">
        <v>302</v>
      </c>
      <c r="CG268" s="30">
        <v>599</v>
      </c>
      <c r="CH268" s="30">
        <v>239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7.25" thickBot="1">
      <c r="A269" s="30">
        <v>0</v>
      </c>
      <c r="B269" s="30">
        <v>0</v>
      </c>
      <c r="C269" s="30">
        <v>461382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4</v>
      </c>
      <c r="J269" s="28">
        <v>0</v>
      </c>
      <c r="K269" s="28">
        <v>0</v>
      </c>
      <c r="L269" s="30">
        <v>0</v>
      </c>
      <c r="M269" s="28" t="s">
        <v>2709</v>
      </c>
      <c r="N269" s="28">
        <v>0</v>
      </c>
      <c r="O269" s="30">
        <v>634</v>
      </c>
      <c r="P269" s="31" t="b">
        <v>0</v>
      </c>
      <c r="Q269" s="28" t="s">
        <v>2710</v>
      </c>
      <c r="R269" s="28" t="s">
        <v>2711</v>
      </c>
      <c r="S269" s="30">
        <v>45</v>
      </c>
      <c r="T269" s="28" t="s">
        <v>2712</v>
      </c>
      <c r="U269" s="28">
        <v>0</v>
      </c>
      <c r="V269" s="28" t="s">
        <v>1661</v>
      </c>
      <c r="W269" s="28">
        <v>0.1</v>
      </c>
      <c r="X269" s="31" t="b">
        <v>0</v>
      </c>
      <c r="Y269" s="28"/>
      <c r="Z269" s="28" t="s">
        <v>2077</v>
      </c>
      <c r="AA269" s="30">
        <v>7</v>
      </c>
      <c r="AB269" s="30">
        <v>31</v>
      </c>
      <c r="AC269" s="30">
        <v>0</v>
      </c>
      <c r="AD269" s="30">
        <v>31769</v>
      </c>
      <c r="AE269" s="30">
        <v>0</v>
      </c>
      <c r="AF269" s="30">
        <v>29219</v>
      </c>
      <c r="AG269" s="30">
        <v>60</v>
      </c>
      <c r="AH269" s="28">
        <v>0</v>
      </c>
      <c r="AI269" s="28">
        <v>0</v>
      </c>
      <c r="AJ269" s="28" t="s">
        <v>1661</v>
      </c>
      <c r="AK269" s="30">
        <v>0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0</v>
      </c>
      <c r="AX269" s="28">
        <v>0</v>
      </c>
      <c r="AY269" s="28">
        <v>0</v>
      </c>
      <c r="AZ269" s="28">
        <v>0</v>
      </c>
      <c r="BA269" s="28">
        <v>0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690</v>
      </c>
      <c r="BH269" s="30">
        <v>77</v>
      </c>
      <c r="BI269" s="30">
        <v>687</v>
      </c>
      <c r="BJ269" s="30">
        <v>78</v>
      </c>
      <c r="BK269" s="30">
        <v>673</v>
      </c>
      <c r="BL269" s="30">
        <v>78</v>
      </c>
      <c r="BM269" s="30">
        <v>693</v>
      </c>
      <c r="BN269" s="30">
        <v>78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406</v>
      </c>
      <c r="CB269" s="30">
        <v>76</v>
      </c>
      <c r="CC269" s="30">
        <v>630</v>
      </c>
      <c r="CD269" s="30">
        <v>65</v>
      </c>
      <c r="CE269" s="30">
        <v>698</v>
      </c>
      <c r="CF269" s="30">
        <v>79</v>
      </c>
      <c r="CG269" s="30">
        <v>451</v>
      </c>
      <c r="CH269" s="30">
        <v>67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7.25" thickBot="1">
      <c r="A270" s="28"/>
      <c r="B270" s="28"/>
      <c r="C270" s="30">
        <v>422287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2</v>
      </c>
      <c r="J270" s="28">
        <v>0</v>
      </c>
      <c r="K270" s="28">
        <v>0</v>
      </c>
      <c r="L270" s="30">
        <v>0</v>
      </c>
      <c r="M270" s="28" t="s">
        <v>2713</v>
      </c>
      <c r="N270" s="28">
        <v>0</v>
      </c>
      <c r="O270" s="30">
        <v>642</v>
      </c>
      <c r="P270" s="31" t="b">
        <v>0</v>
      </c>
      <c r="Q270" s="28"/>
      <c r="R270" s="28"/>
      <c r="S270" s="30">
        <v>40</v>
      </c>
      <c r="T270" s="28" t="s">
        <v>2714</v>
      </c>
      <c r="U270" s="28">
        <v>0</v>
      </c>
      <c r="V270" s="28" t="s">
        <v>2715</v>
      </c>
      <c r="W270" s="28">
        <v>0.1</v>
      </c>
      <c r="X270" s="31" t="b">
        <v>0</v>
      </c>
      <c r="Y270" s="28"/>
      <c r="Z270" s="28" t="s">
        <v>2061</v>
      </c>
      <c r="AA270" s="30">
        <v>7</v>
      </c>
      <c r="AB270" s="30">
        <v>31</v>
      </c>
      <c r="AC270" s="30">
        <v>0</v>
      </c>
      <c r="AD270" s="30">
        <v>8116</v>
      </c>
      <c r="AE270" s="30">
        <v>182</v>
      </c>
      <c r="AF270" s="30">
        <v>5861</v>
      </c>
      <c r="AG270" s="30">
        <v>148</v>
      </c>
      <c r="AH270" s="28">
        <v>0</v>
      </c>
      <c r="AI270" s="28">
        <v>0</v>
      </c>
      <c r="AJ270" s="28" t="s">
        <v>2715</v>
      </c>
      <c r="AK270" s="30">
        <v>0</v>
      </c>
      <c r="AL270" s="30">
        <v>0</v>
      </c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28">
        <v>0</v>
      </c>
      <c r="AY270" s="28">
        <v>0</v>
      </c>
      <c r="AZ270" s="28">
        <v>0</v>
      </c>
      <c r="BA270" s="28">
        <v>0</v>
      </c>
      <c r="BB270" s="30">
        <v>0</v>
      </c>
      <c r="BC270" s="28">
        <v>0</v>
      </c>
      <c r="BD270" s="28">
        <v>0</v>
      </c>
      <c r="BE270" s="28">
        <v>0</v>
      </c>
      <c r="BF270" s="28">
        <v>0</v>
      </c>
      <c r="BG270" s="30">
        <v>589</v>
      </c>
      <c r="BH270" s="30">
        <v>211</v>
      </c>
      <c r="BI270" s="30">
        <v>572</v>
      </c>
      <c r="BJ270" s="30">
        <v>207</v>
      </c>
      <c r="BK270" s="30">
        <v>540</v>
      </c>
      <c r="BL270" s="30">
        <v>200</v>
      </c>
      <c r="BM270" s="30">
        <v>591</v>
      </c>
      <c r="BN270" s="30">
        <v>209</v>
      </c>
      <c r="BO270" s="28"/>
      <c r="BP270" s="28"/>
      <c r="BQ270" s="28"/>
      <c r="BR270" s="28"/>
      <c r="BS270" s="28"/>
      <c r="BT270" s="28"/>
      <c r="BU270" s="30">
        <v>0</v>
      </c>
      <c r="BV270" s="30">
        <v>0</v>
      </c>
      <c r="BW270" s="30">
        <v>0</v>
      </c>
      <c r="BX270" s="30">
        <v>0</v>
      </c>
      <c r="BY270" s="30">
        <v>0</v>
      </c>
      <c r="BZ270" s="30">
        <v>0</v>
      </c>
      <c r="CA270" s="30">
        <v>666</v>
      </c>
      <c r="CB270" s="30">
        <v>196</v>
      </c>
      <c r="CC270" s="30">
        <v>463</v>
      </c>
      <c r="CD270" s="30">
        <v>167</v>
      </c>
      <c r="CE270" s="30">
        <v>600</v>
      </c>
      <c r="CF270" s="30">
        <v>212</v>
      </c>
      <c r="CG270" s="30">
        <v>501</v>
      </c>
      <c r="CH270" s="30">
        <v>185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7.25" thickBot="1">
      <c r="A271" s="28"/>
      <c r="B271" s="28"/>
      <c r="C271" s="30">
        <v>515496</v>
      </c>
      <c r="D271" s="30">
        <v>0</v>
      </c>
      <c r="E271" s="30">
        <v>0</v>
      </c>
      <c r="F271" s="30">
        <v>0</v>
      </c>
      <c r="G271" s="30">
        <v>0</v>
      </c>
      <c r="H271" s="30">
        <v>0</v>
      </c>
      <c r="I271" s="30">
        <v>1</v>
      </c>
      <c r="J271" s="28">
        <v>0</v>
      </c>
      <c r="K271" s="28">
        <v>0</v>
      </c>
      <c r="L271" s="30">
        <v>0</v>
      </c>
      <c r="M271" s="28" t="s">
        <v>2327</v>
      </c>
      <c r="N271" s="28">
        <v>0</v>
      </c>
      <c r="O271" s="30">
        <v>644</v>
      </c>
      <c r="P271" s="31" t="b">
        <v>0</v>
      </c>
      <c r="Q271" s="28"/>
      <c r="R271" s="28"/>
      <c r="S271" s="30">
        <v>40</v>
      </c>
      <c r="T271" s="28" t="s">
        <v>2716</v>
      </c>
      <c r="U271" s="28">
        <v>0</v>
      </c>
      <c r="V271" s="28" t="s">
        <v>2717</v>
      </c>
      <c r="W271" s="28">
        <v>0</v>
      </c>
      <c r="X271" s="31" t="b">
        <v>0</v>
      </c>
      <c r="Y271" s="28"/>
      <c r="Z271" s="28" t="s">
        <v>2061</v>
      </c>
      <c r="AA271" s="30">
        <v>7</v>
      </c>
      <c r="AB271" s="30">
        <v>31</v>
      </c>
      <c r="AC271" s="30">
        <v>0</v>
      </c>
      <c r="AD271" s="30">
        <v>2932</v>
      </c>
      <c r="AE271" s="30">
        <v>106</v>
      </c>
      <c r="AF271" s="30">
        <v>2132</v>
      </c>
      <c r="AG271" s="30">
        <v>56</v>
      </c>
      <c r="AH271" s="28">
        <v>0</v>
      </c>
      <c r="AI271" s="28">
        <v>0</v>
      </c>
      <c r="AJ271" s="28" t="s">
        <v>2717</v>
      </c>
      <c r="AK271" s="30">
        <v>0</v>
      </c>
      <c r="AL271" s="30">
        <v>0</v>
      </c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0</v>
      </c>
      <c r="AX271" s="28">
        <v>0</v>
      </c>
      <c r="AY271" s="28">
        <v>0</v>
      </c>
      <c r="AZ271" s="28">
        <v>0</v>
      </c>
      <c r="BA271" s="28">
        <v>0</v>
      </c>
      <c r="BB271" s="30">
        <v>0</v>
      </c>
      <c r="BC271" s="28">
        <v>0</v>
      </c>
      <c r="BD271" s="28">
        <v>0</v>
      </c>
      <c r="BE271" s="28">
        <v>0</v>
      </c>
      <c r="BF271" s="28">
        <v>0</v>
      </c>
      <c r="BG271" s="30">
        <v>615</v>
      </c>
      <c r="BH271" s="30">
        <v>78</v>
      </c>
      <c r="BI271" s="30">
        <v>599</v>
      </c>
      <c r="BJ271" s="30">
        <v>62</v>
      </c>
      <c r="BK271" s="30">
        <v>570</v>
      </c>
      <c r="BL271" s="30">
        <v>53</v>
      </c>
      <c r="BM271" s="30">
        <v>617</v>
      </c>
      <c r="BN271" s="30">
        <v>78</v>
      </c>
      <c r="BO271" s="28"/>
      <c r="BP271" s="28"/>
      <c r="BQ271" s="28"/>
      <c r="BR271" s="28"/>
      <c r="BS271" s="28"/>
      <c r="BT271" s="28"/>
      <c r="BU271" s="30">
        <v>0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698</v>
      </c>
      <c r="CB271" s="30">
        <v>59</v>
      </c>
      <c r="CC271" s="30">
        <v>492</v>
      </c>
      <c r="CD271" s="30">
        <v>71</v>
      </c>
      <c r="CE271" s="30">
        <v>626</v>
      </c>
      <c r="CF271" s="30">
        <v>78</v>
      </c>
      <c r="CG271" s="30">
        <v>625</v>
      </c>
      <c r="CH271" s="30">
        <v>65</v>
      </c>
      <c r="CI271" s="30">
        <v>0</v>
      </c>
      <c r="CJ271" s="30">
        <v>0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7.25" thickBot="1">
      <c r="A272" s="28"/>
      <c r="B272" s="28"/>
      <c r="C272" s="30">
        <v>515503</v>
      </c>
      <c r="D272" s="30">
        <v>0</v>
      </c>
      <c r="E272" s="30">
        <v>0</v>
      </c>
      <c r="F272" s="30">
        <v>0</v>
      </c>
      <c r="G272" s="30">
        <v>0</v>
      </c>
      <c r="H272" s="30">
        <v>0</v>
      </c>
      <c r="I272" s="30">
        <v>3</v>
      </c>
      <c r="J272" s="28">
        <v>0</v>
      </c>
      <c r="K272" s="28">
        <v>0</v>
      </c>
      <c r="L272" s="30">
        <v>0</v>
      </c>
      <c r="M272" s="28" t="s">
        <v>2279</v>
      </c>
      <c r="N272" s="28">
        <v>0</v>
      </c>
      <c r="O272" s="30">
        <v>654</v>
      </c>
      <c r="P272" s="31" t="b">
        <v>0</v>
      </c>
      <c r="Q272" s="28"/>
      <c r="R272" s="28"/>
      <c r="S272" s="30">
        <v>45</v>
      </c>
      <c r="T272" s="28" t="s">
        <v>2718</v>
      </c>
      <c r="U272" s="28">
        <v>0</v>
      </c>
      <c r="V272" s="28" t="s">
        <v>2719</v>
      </c>
      <c r="W272" s="28">
        <v>0</v>
      </c>
      <c r="X272" s="31" t="b">
        <v>0</v>
      </c>
      <c r="Y272" s="28"/>
      <c r="Z272" s="28" t="s">
        <v>2061</v>
      </c>
      <c r="AA272" s="30">
        <v>7</v>
      </c>
      <c r="AB272" s="30">
        <v>31</v>
      </c>
      <c r="AC272" s="30">
        <v>0</v>
      </c>
      <c r="AD272" s="30">
        <v>657</v>
      </c>
      <c r="AE272" s="30">
        <v>35</v>
      </c>
      <c r="AF272" s="30">
        <v>485</v>
      </c>
      <c r="AG272" s="30">
        <v>12</v>
      </c>
      <c r="AH272" s="28">
        <v>0</v>
      </c>
      <c r="AI272" s="28">
        <v>0</v>
      </c>
      <c r="AJ272" s="28" t="s">
        <v>2719</v>
      </c>
      <c r="AK272" s="30">
        <v>0</v>
      </c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0</v>
      </c>
      <c r="AX272" s="28">
        <v>0</v>
      </c>
      <c r="AY272" s="28">
        <v>0</v>
      </c>
      <c r="AZ272" s="28">
        <v>0</v>
      </c>
      <c r="BA272" s="28">
        <v>0</v>
      </c>
      <c r="BB272" s="30">
        <v>0</v>
      </c>
      <c r="BC272" s="28">
        <v>0</v>
      </c>
      <c r="BD272" s="28">
        <v>0</v>
      </c>
      <c r="BE272" s="28">
        <v>0</v>
      </c>
      <c r="BF272" s="28">
        <v>0</v>
      </c>
      <c r="BG272" s="30">
        <v>711</v>
      </c>
      <c r="BH272" s="30">
        <v>292</v>
      </c>
      <c r="BI272" s="30">
        <v>707</v>
      </c>
      <c r="BJ272" s="30">
        <v>294</v>
      </c>
      <c r="BK272" s="30">
        <v>695</v>
      </c>
      <c r="BL272" s="30">
        <v>288</v>
      </c>
      <c r="BM272" s="30">
        <v>713</v>
      </c>
      <c r="BN272" s="30">
        <v>293</v>
      </c>
      <c r="BO272" s="28"/>
      <c r="BP272" s="28"/>
      <c r="BQ272" s="28"/>
      <c r="BR272" s="28"/>
      <c r="BS272" s="28"/>
      <c r="BT272" s="28"/>
      <c r="BU272" s="30">
        <v>0</v>
      </c>
      <c r="BV272" s="30">
        <v>0</v>
      </c>
      <c r="BW272" s="30">
        <v>0</v>
      </c>
      <c r="BX272" s="30">
        <v>0</v>
      </c>
      <c r="BY272" s="30">
        <v>0</v>
      </c>
      <c r="BZ272" s="30">
        <v>0</v>
      </c>
      <c r="CA272" s="30">
        <v>438</v>
      </c>
      <c r="CB272" s="30">
        <v>247</v>
      </c>
      <c r="CC272" s="30">
        <v>656</v>
      </c>
      <c r="CD272" s="30">
        <v>260</v>
      </c>
      <c r="CE272" s="30">
        <v>716</v>
      </c>
      <c r="CF272" s="30">
        <v>296</v>
      </c>
      <c r="CG272" s="30">
        <v>718</v>
      </c>
      <c r="CH272" s="30">
        <v>296</v>
      </c>
      <c r="CI272" s="30">
        <v>0</v>
      </c>
      <c r="CJ272" s="30">
        <v>0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7.25" thickBot="1">
      <c r="A273" s="28"/>
      <c r="B273" s="28"/>
      <c r="C273" s="30">
        <v>531989</v>
      </c>
      <c r="D273" s="30">
        <v>0</v>
      </c>
      <c r="E273" s="30">
        <v>0</v>
      </c>
      <c r="F273" s="30">
        <v>0</v>
      </c>
      <c r="G273" s="30">
        <v>0</v>
      </c>
      <c r="H273" s="30">
        <v>0</v>
      </c>
      <c r="I273" s="30">
        <v>3</v>
      </c>
      <c r="J273" s="28">
        <v>0</v>
      </c>
      <c r="K273" s="28">
        <v>0</v>
      </c>
      <c r="L273" s="30">
        <v>0</v>
      </c>
      <c r="M273" s="28" t="s">
        <v>2264</v>
      </c>
      <c r="N273" s="28">
        <v>0</v>
      </c>
      <c r="O273" s="30">
        <v>676</v>
      </c>
      <c r="P273" s="31" t="b">
        <v>0</v>
      </c>
      <c r="Q273" s="28"/>
      <c r="R273" s="28"/>
      <c r="S273" s="30">
        <v>45</v>
      </c>
      <c r="T273" s="28" t="s">
        <v>2720</v>
      </c>
      <c r="U273" s="28">
        <v>1</v>
      </c>
      <c r="V273" s="28" t="s">
        <v>2721</v>
      </c>
      <c r="W273" s="28">
        <v>0</v>
      </c>
      <c r="X273" s="31" t="b">
        <v>0</v>
      </c>
      <c r="Y273" s="28"/>
      <c r="Z273" s="28" t="s">
        <v>2061</v>
      </c>
      <c r="AA273" s="30">
        <v>7</v>
      </c>
      <c r="AB273" s="30">
        <v>31</v>
      </c>
      <c r="AC273" s="30">
        <v>1</v>
      </c>
      <c r="AD273" s="30">
        <v>491</v>
      </c>
      <c r="AE273" s="30">
        <v>40</v>
      </c>
      <c r="AF273" s="30">
        <v>333</v>
      </c>
      <c r="AG273" s="30">
        <v>16</v>
      </c>
      <c r="AH273" s="28">
        <v>0</v>
      </c>
      <c r="AI273" s="28">
        <v>0.2</v>
      </c>
      <c r="AJ273" s="28" t="s">
        <v>2721</v>
      </c>
      <c r="AK273" s="30">
        <v>1</v>
      </c>
      <c r="AL273" s="30">
        <v>0</v>
      </c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3</v>
      </c>
      <c r="AX273" s="28">
        <v>0</v>
      </c>
      <c r="AY273" s="28">
        <v>0.8</v>
      </c>
      <c r="AZ273" s="28">
        <v>0</v>
      </c>
      <c r="BA273" s="28">
        <v>0.1</v>
      </c>
      <c r="BB273" s="30">
        <v>0</v>
      </c>
      <c r="BC273" s="28">
        <v>0</v>
      </c>
      <c r="BD273" s="28">
        <v>0</v>
      </c>
      <c r="BE273" s="28">
        <v>0</v>
      </c>
      <c r="BF273" s="28">
        <v>0</v>
      </c>
      <c r="BG273" s="30">
        <v>719</v>
      </c>
      <c r="BH273" s="30">
        <v>298</v>
      </c>
      <c r="BI273" s="30">
        <v>485</v>
      </c>
      <c r="BJ273" s="30">
        <v>233</v>
      </c>
      <c r="BK273" s="30">
        <v>703</v>
      </c>
      <c r="BL273" s="30">
        <v>294</v>
      </c>
      <c r="BM273" s="30">
        <v>529</v>
      </c>
      <c r="BN273" s="30">
        <v>243</v>
      </c>
      <c r="BO273" s="28"/>
      <c r="BP273" s="28"/>
      <c r="BQ273" s="28"/>
      <c r="BR273" s="28"/>
      <c r="BS273" s="28"/>
      <c r="BT273" s="28"/>
      <c r="BU273" s="30">
        <v>0</v>
      </c>
      <c r="BV273" s="30">
        <v>0</v>
      </c>
      <c r="BW273" s="30">
        <v>0</v>
      </c>
      <c r="BX273" s="30">
        <v>0</v>
      </c>
      <c r="BY273" s="30">
        <v>0</v>
      </c>
      <c r="BZ273" s="30">
        <v>0</v>
      </c>
      <c r="CA273" s="30">
        <v>447</v>
      </c>
      <c r="CB273" s="30">
        <v>254</v>
      </c>
      <c r="CC273" s="30">
        <v>665</v>
      </c>
      <c r="CD273" s="30">
        <v>267</v>
      </c>
      <c r="CE273" s="30">
        <v>503</v>
      </c>
      <c r="CF273" s="30">
        <v>226</v>
      </c>
      <c r="CG273" s="30">
        <v>728</v>
      </c>
      <c r="CH273" s="30">
        <v>302</v>
      </c>
      <c r="CI273" s="30">
        <v>0</v>
      </c>
      <c r="CJ273" s="30">
        <v>0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7.25" thickBot="1">
      <c r="A274" s="30">
        <v>75</v>
      </c>
      <c r="B274" s="28"/>
      <c r="C274" s="30">
        <v>466117</v>
      </c>
      <c r="D274" s="30">
        <v>0</v>
      </c>
      <c r="E274" s="30">
        <v>0</v>
      </c>
      <c r="F274" s="30">
        <v>0</v>
      </c>
      <c r="G274" s="30">
        <v>0</v>
      </c>
      <c r="H274" s="30">
        <v>0</v>
      </c>
      <c r="I274" s="30">
        <v>3</v>
      </c>
      <c r="J274" s="28">
        <v>0</v>
      </c>
      <c r="K274" s="28">
        <v>0</v>
      </c>
      <c r="L274" s="30">
        <v>0</v>
      </c>
      <c r="M274" s="28" t="s">
        <v>3863</v>
      </c>
      <c r="N274" s="28">
        <v>0</v>
      </c>
      <c r="O274" s="30">
        <v>725</v>
      </c>
      <c r="P274" s="31" t="b">
        <v>0</v>
      </c>
      <c r="Q274" s="28" t="s">
        <v>3959</v>
      </c>
      <c r="R274" s="28" t="s">
        <v>4517</v>
      </c>
      <c r="S274" s="30">
        <v>45</v>
      </c>
      <c r="T274" s="28" t="s">
        <v>3864</v>
      </c>
      <c r="U274" s="28">
        <v>0.9</v>
      </c>
      <c r="V274" s="28" t="s">
        <v>3865</v>
      </c>
      <c r="W274" s="28">
        <v>0</v>
      </c>
      <c r="X274" s="31" t="b">
        <v>0</v>
      </c>
      <c r="Y274" s="28"/>
      <c r="Z274" s="28" t="s">
        <v>2176</v>
      </c>
      <c r="AA274" s="30">
        <v>7</v>
      </c>
      <c r="AB274" s="30">
        <v>31</v>
      </c>
      <c r="AC274" s="30">
        <v>6</v>
      </c>
      <c r="AD274" s="30">
        <v>910</v>
      </c>
      <c r="AE274" s="30">
        <v>21</v>
      </c>
      <c r="AF274" s="30">
        <v>574</v>
      </c>
      <c r="AG274" s="30">
        <v>29</v>
      </c>
      <c r="AH274" s="28">
        <v>0</v>
      </c>
      <c r="AI274" s="28">
        <v>1.3</v>
      </c>
      <c r="AJ274" s="28" t="s">
        <v>3865</v>
      </c>
      <c r="AK274" s="30">
        <v>86</v>
      </c>
      <c r="AL274" s="30">
        <v>0</v>
      </c>
      <c r="AM274" s="30">
        <v>0</v>
      </c>
      <c r="AN274" s="30">
        <v>0</v>
      </c>
      <c r="AO274" s="30">
        <v>2</v>
      </c>
      <c r="AP274" s="30">
        <v>0</v>
      </c>
      <c r="AQ274" s="30">
        <v>0</v>
      </c>
      <c r="AR274" s="30">
        <v>0</v>
      </c>
      <c r="AS274" s="30">
        <v>1</v>
      </c>
      <c r="AT274" s="30">
        <v>0</v>
      </c>
      <c r="AU274" s="30">
        <v>0</v>
      </c>
      <c r="AV274" s="30">
        <v>0</v>
      </c>
      <c r="AW274" s="30">
        <v>18</v>
      </c>
      <c r="AX274" s="28">
        <v>7.4</v>
      </c>
      <c r="AY274" s="28">
        <v>13.2</v>
      </c>
      <c r="AZ274" s="28">
        <v>14</v>
      </c>
      <c r="BA274" s="28">
        <v>3</v>
      </c>
      <c r="BB274" s="30">
        <v>0</v>
      </c>
      <c r="BC274" s="28">
        <v>0.15</v>
      </c>
      <c r="BD274" s="28">
        <v>0.02</v>
      </c>
      <c r="BE274" s="28">
        <v>0.17</v>
      </c>
      <c r="BF274" s="28">
        <v>1.83</v>
      </c>
      <c r="BG274" s="30">
        <v>485</v>
      </c>
      <c r="BH274" s="30">
        <v>217</v>
      </c>
      <c r="BI274" s="30">
        <v>433</v>
      </c>
      <c r="BJ274" s="30">
        <v>216</v>
      </c>
      <c r="BK274" s="30">
        <v>426</v>
      </c>
      <c r="BL274" s="30">
        <v>209</v>
      </c>
      <c r="BM274" s="30">
        <v>479</v>
      </c>
      <c r="BN274" s="30">
        <v>216</v>
      </c>
      <c r="BO274" s="28"/>
      <c r="BP274" s="28"/>
      <c r="BQ274" s="28"/>
      <c r="BR274" s="28"/>
      <c r="BS274" s="28"/>
      <c r="BT274" s="28"/>
      <c r="BU274" s="30">
        <v>0.16</v>
      </c>
      <c r="BV274" s="30">
        <v>0</v>
      </c>
      <c r="BW274" s="30">
        <v>0.02</v>
      </c>
      <c r="BX274" s="30">
        <v>0.18</v>
      </c>
      <c r="BY274" s="30">
        <v>1.92</v>
      </c>
      <c r="BZ274" s="30">
        <v>2.09</v>
      </c>
      <c r="CA274" s="30">
        <v>410</v>
      </c>
      <c r="CB274" s="30">
        <v>229</v>
      </c>
      <c r="CC274" s="30">
        <v>634</v>
      </c>
      <c r="CD274" s="30">
        <v>245</v>
      </c>
      <c r="CE274" s="30">
        <v>526</v>
      </c>
      <c r="CF274" s="30">
        <v>243</v>
      </c>
      <c r="CG274" s="30">
        <v>706</v>
      </c>
      <c r="CH274" s="30">
        <v>289</v>
      </c>
      <c r="CI274" s="30">
        <v>0</v>
      </c>
      <c r="CJ274" s="30">
        <v>0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17.25" thickBot="1">
      <c r="A275" s="28"/>
      <c r="B275" s="28"/>
      <c r="C275" s="30">
        <v>115382</v>
      </c>
      <c r="D275" s="30">
        <v>0</v>
      </c>
      <c r="E275" s="30">
        <v>0</v>
      </c>
      <c r="F275" s="30">
        <v>-9</v>
      </c>
      <c r="G275" s="30">
        <v>9</v>
      </c>
      <c r="H275" s="30">
        <v>1</v>
      </c>
      <c r="I275" s="30">
        <v>4</v>
      </c>
      <c r="J275" s="28">
        <v>0.8</v>
      </c>
      <c r="K275" s="28">
        <v>0.8</v>
      </c>
      <c r="L275" s="30">
        <v>0</v>
      </c>
      <c r="M275" s="28" t="s">
        <v>2722</v>
      </c>
      <c r="N275" s="28">
        <v>0.8</v>
      </c>
      <c r="O275" s="30">
        <v>110</v>
      </c>
      <c r="P275" s="31" t="b">
        <v>0</v>
      </c>
      <c r="Q275" s="28"/>
      <c r="R275" s="28"/>
      <c r="S275" s="30">
        <v>56</v>
      </c>
      <c r="T275" s="28" t="s">
        <v>2723</v>
      </c>
      <c r="U275" s="28">
        <v>1.6</v>
      </c>
      <c r="V275" s="28" t="s">
        <v>1750</v>
      </c>
      <c r="W275" s="28">
        <v>0.5</v>
      </c>
      <c r="X275" s="31" t="b">
        <v>0</v>
      </c>
      <c r="Y275" s="28"/>
      <c r="Z275" s="28" t="s">
        <v>2061</v>
      </c>
      <c r="AA275" s="30">
        <v>8</v>
      </c>
      <c r="AB275" s="30">
        <v>11</v>
      </c>
      <c r="AC275" s="30">
        <v>38</v>
      </c>
      <c r="AD275" s="30">
        <v>200897</v>
      </c>
      <c r="AE275" s="30">
        <v>163</v>
      </c>
      <c r="AF275" s="30">
        <v>259499</v>
      </c>
      <c r="AG275" s="30">
        <v>656</v>
      </c>
      <c r="AH275" s="28">
        <v>0.1</v>
      </c>
      <c r="AI275" s="28">
        <v>6.8</v>
      </c>
      <c r="AJ275" s="28" t="s">
        <v>1750</v>
      </c>
      <c r="AK275" s="30">
        <v>1048</v>
      </c>
      <c r="AL275" s="30">
        <v>1</v>
      </c>
      <c r="AM275" s="30">
        <v>0</v>
      </c>
      <c r="AN275" s="30">
        <v>3</v>
      </c>
      <c r="AO275" s="30">
        <v>18</v>
      </c>
      <c r="AP275" s="30">
        <v>0</v>
      </c>
      <c r="AQ275" s="30">
        <v>0</v>
      </c>
      <c r="AR275" s="30">
        <v>0</v>
      </c>
      <c r="AS275" s="30">
        <v>4</v>
      </c>
      <c r="AT275" s="30">
        <v>0</v>
      </c>
      <c r="AU275" s="30">
        <v>0</v>
      </c>
      <c r="AV275" s="30">
        <v>3</v>
      </c>
      <c r="AW275" s="30">
        <v>80</v>
      </c>
      <c r="AX275" s="28">
        <v>85.8</v>
      </c>
      <c r="AY275" s="28">
        <v>106.1</v>
      </c>
      <c r="AZ275" s="28">
        <v>415</v>
      </c>
      <c r="BA275" s="28">
        <v>60.6</v>
      </c>
      <c r="BB275" s="30">
        <v>11</v>
      </c>
      <c r="BC275" s="28">
        <v>4.4400000000000004</v>
      </c>
      <c r="BD275" s="28">
        <v>0.23</v>
      </c>
      <c r="BE275" s="28">
        <v>4.67</v>
      </c>
      <c r="BF275" s="28">
        <v>20.95</v>
      </c>
      <c r="BG275" s="30">
        <v>387</v>
      </c>
      <c r="BH275" s="30">
        <v>47</v>
      </c>
      <c r="BI275" s="30">
        <v>263</v>
      </c>
      <c r="BJ275" s="30">
        <v>39</v>
      </c>
      <c r="BK275" s="30">
        <v>73</v>
      </c>
      <c r="BL275" s="30">
        <v>26</v>
      </c>
      <c r="BM275" s="30">
        <v>223</v>
      </c>
      <c r="BN275" s="30">
        <v>32</v>
      </c>
      <c r="BO275" s="28"/>
      <c r="BP275" s="28"/>
      <c r="BQ275" s="28"/>
      <c r="BR275" s="28"/>
      <c r="BS275" s="28"/>
      <c r="BT275" s="28"/>
      <c r="BU275" s="30">
        <v>0.38</v>
      </c>
      <c r="BV275" s="30">
        <v>0</v>
      </c>
      <c r="BW275" s="30">
        <v>0.02</v>
      </c>
      <c r="BX275" s="30">
        <v>0.4</v>
      </c>
      <c r="BY275" s="30">
        <v>1.8</v>
      </c>
      <c r="BZ275" s="30">
        <v>1.55</v>
      </c>
      <c r="CA275" s="30">
        <v>89</v>
      </c>
      <c r="CB275" s="30">
        <v>33</v>
      </c>
      <c r="CC275" s="30">
        <v>291</v>
      </c>
      <c r="CD275" s="30">
        <v>39</v>
      </c>
      <c r="CE275" s="30">
        <v>395</v>
      </c>
      <c r="CF275" s="30">
        <v>52</v>
      </c>
      <c r="CG275" s="30">
        <v>271</v>
      </c>
      <c r="CH275" s="30">
        <v>44</v>
      </c>
      <c r="CI275" s="30">
        <v>0.94</v>
      </c>
      <c r="CJ275" s="30">
        <v>0.26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17.25" thickBot="1">
      <c r="A276" s="30">
        <v>100</v>
      </c>
      <c r="B276" s="30">
        <v>100</v>
      </c>
      <c r="C276" s="30">
        <v>40349</v>
      </c>
      <c r="D276" s="30">
        <v>0</v>
      </c>
      <c r="E276" s="30">
        <v>0</v>
      </c>
      <c r="F276" s="30">
        <v>-1</v>
      </c>
      <c r="G276" s="30">
        <v>1</v>
      </c>
      <c r="H276" s="30">
        <v>1</v>
      </c>
      <c r="I276" s="30">
        <v>1</v>
      </c>
      <c r="J276" s="28">
        <v>0</v>
      </c>
      <c r="K276" s="28">
        <v>0</v>
      </c>
      <c r="L276" s="30">
        <v>0</v>
      </c>
      <c r="M276" s="28" t="s">
        <v>2724</v>
      </c>
      <c r="N276" s="28">
        <v>0</v>
      </c>
      <c r="O276" s="30">
        <v>176</v>
      </c>
      <c r="P276" s="31" t="b">
        <v>0</v>
      </c>
      <c r="Q276" s="28"/>
      <c r="R276" s="28" t="s">
        <v>2725</v>
      </c>
      <c r="S276" s="30">
        <v>39</v>
      </c>
      <c r="T276" s="28" t="s">
        <v>2726</v>
      </c>
      <c r="U276" s="28">
        <v>9</v>
      </c>
      <c r="V276" s="28" t="s">
        <v>1843</v>
      </c>
      <c r="W276" s="28">
        <v>0.8</v>
      </c>
      <c r="X276" s="31" t="b">
        <v>0</v>
      </c>
      <c r="Y276" s="28"/>
      <c r="Z276" s="28" t="s">
        <v>2061</v>
      </c>
      <c r="AA276" s="30">
        <v>8</v>
      </c>
      <c r="AB276" s="30">
        <v>11</v>
      </c>
      <c r="AC276" s="30">
        <v>9</v>
      </c>
      <c r="AD276" s="30">
        <v>147430</v>
      </c>
      <c r="AE276" s="30">
        <v>93</v>
      </c>
      <c r="AF276" s="30">
        <v>133900</v>
      </c>
      <c r="AG276" s="30">
        <v>393</v>
      </c>
      <c r="AH276" s="28">
        <v>0</v>
      </c>
      <c r="AI276" s="28">
        <v>2.2999999999999998</v>
      </c>
      <c r="AJ276" s="28" t="s">
        <v>1843</v>
      </c>
      <c r="AK276" s="30">
        <v>90</v>
      </c>
      <c r="AL276" s="30">
        <v>0</v>
      </c>
      <c r="AM276" s="30">
        <v>0</v>
      </c>
      <c r="AN276" s="30">
        <v>1</v>
      </c>
      <c r="AO276" s="30">
        <v>0</v>
      </c>
      <c r="AP276" s="30">
        <v>0</v>
      </c>
      <c r="AQ276" s="30">
        <v>0</v>
      </c>
      <c r="AR276" s="30">
        <v>0</v>
      </c>
      <c r="AS276" s="30">
        <v>0</v>
      </c>
      <c r="AT276" s="30">
        <v>0</v>
      </c>
      <c r="AU276" s="30">
        <v>4</v>
      </c>
      <c r="AV276" s="30">
        <v>2</v>
      </c>
      <c r="AW276" s="30">
        <v>30</v>
      </c>
      <c r="AX276" s="28">
        <v>36</v>
      </c>
      <c r="AY276" s="28">
        <v>0</v>
      </c>
      <c r="AZ276" s="28">
        <v>0</v>
      </c>
      <c r="BA276" s="28">
        <v>3.6</v>
      </c>
      <c r="BB276" s="30">
        <v>1</v>
      </c>
      <c r="BC276" s="28">
        <v>0</v>
      </c>
      <c r="BD276" s="28">
        <v>0</v>
      </c>
      <c r="BE276" s="28">
        <v>0</v>
      </c>
      <c r="BF276" s="28">
        <v>1.04</v>
      </c>
      <c r="BG276" s="30">
        <v>445</v>
      </c>
      <c r="BH276" s="30">
        <v>32</v>
      </c>
      <c r="BI276" s="30">
        <v>520</v>
      </c>
      <c r="BJ276" s="30">
        <v>21</v>
      </c>
      <c r="BK276" s="30">
        <v>485</v>
      </c>
      <c r="BL276" s="30">
        <v>11</v>
      </c>
      <c r="BM276" s="30">
        <v>473</v>
      </c>
      <c r="BN276" s="30">
        <v>32</v>
      </c>
      <c r="BO276" s="28"/>
      <c r="BP276" s="28"/>
      <c r="BQ276" s="28"/>
      <c r="BR276" s="28"/>
      <c r="BS276" s="28"/>
      <c r="BT276" s="28"/>
      <c r="BU276" s="30">
        <v>0</v>
      </c>
      <c r="BV276" s="30">
        <v>4</v>
      </c>
      <c r="BW276" s="30">
        <v>0</v>
      </c>
      <c r="BX276" s="30">
        <v>0</v>
      </c>
      <c r="BY276" s="30">
        <v>1.04</v>
      </c>
      <c r="BZ276" s="30">
        <v>0</v>
      </c>
      <c r="CA276" s="30">
        <v>713</v>
      </c>
      <c r="CB276" s="30">
        <v>62</v>
      </c>
      <c r="CC276" s="30">
        <v>410</v>
      </c>
      <c r="CD276" s="30">
        <v>33</v>
      </c>
      <c r="CE276" s="30">
        <v>1</v>
      </c>
      <c r="CF276" s="30">
        <v>1</v>
      </c>
      <c r="CG276" s="30">
        <v>208</v>
      </c>
      <c r="CH276" s="30">
        <v>32</v>
      </c>
      <c r="CI276" s="30">
        <v>1</v>
      </c>
      <c r="CJ276" s="30">
        <v>1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17.25" thickBot="1">
      <c r="A277" s="30">
        <v>0</v>
      </c>
      <c r="B277" s="30">
        <v>0</v>
      </c>
      <c r="C277" s="30">
        <v>57134</v>
      </c>
      <c r="D277" s="30">
        <v>0</v>
      </c>
      <c r="E277" s="30">
        <v>0</v>
      </c>
      <c r="F277" s="30">
        <v>-1</v>
      </c>
      <c r="G277" s="30">
        <v>1</v>
      </c>
      <c r="H277" s="30">
        <v>0</v>
      </c>
      <c r="I277" s="30">
        <v>4</v>
      </c>
      <c r="J277" s="28">
        <v>0</v>
      </c>
      <c r="K277" s="28">
        <v>0</v>
      </c>
      <c r="L277" s="30">
        <v>0</v>
      </c>
      <c r="M277" s="28" t="s">
        <v>2727</v>
      </c>
      <c r="N277" s="28">
        <v>0</v>
      </c>
      <c r="O277" s="30">
        <v>177</v>
      </c>
      <c r="P277" s="31" t="b">
        <v>0</v>
      </c>
      <c r="Q277" s="28" t="s">
        <v>2728</v>
      </c>
      <c r="R277" s="28" t="s">
        <v>2729</v>
      </c>
      <c r="S277" s="30">
        <v>49</v>
      </c>
      <c r="T277" s="28" t="s">
        <v>2730</v>
      </c>
      <c r="U277" s="28">
        <v>1</v>
      </c>
      <c r="V277" s="28" t="s">
        <v>1842</v>
      </c>
      <c r="W277" s="28">
        <v>0.3</v>
      </c>
      <c r="X277" s="31" t="b">
        <v>0</v>
      </c>
      <c r="Y277" s="28"/>
      <c r="Z277" s="28" t="s">
        <v>2077</v>
      </c>
      <c r="AA277" s="30">
        <v>8</v>
      </c>
      <c r="AB277" s="30">
        <v>11</v>
      </c>
      <c r="AC277" s="30">
        <v>7</v>
      </c>
      <c r="AD277" s="30">
        <v>104601</v>
      </c>
      <c r="AE277" s="30">
        <v>0</v>
      </c>
      <c r="AF277" s="30">
        <v>123032</v>
      </c>
      <c r="AG277" s="30">
        <v>103</v>
      </c>
      <c r="AH277" s="28">
        <v>0</v>
      </c>
      <c r="AI277" s="28">
        <v>1.4</v>
      </c>
      <c r="AJ277" s="28" t="s">
        <v>1842</v>
      </c>
      <c r="AK277" s="30">
        <v>103</v>
      </c>
      <c r="AL277" s="30">
        <v>0</v>
      </c>
      <c r="AM277" s="30">
        <v>0</v>
      </c>
      <c r="AN277" s="30">
        <v>0</v>
      </c>
      <c r="AO277" s="30">
        <v>2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12</v>
      </c>
      <c r="AX277" s="28">
        <v>7.4</v>
      </c>
      <c r="AY277" s="28">
        <v>26.1</v>
      </c>
      <c r="AZ277" s="28">
        <v>41</v>
      </c>
      <c r="BA277" s="28">
        <v>7.3</v>
      </c>
      <c r="BB277" s="30">
        <v>1</v>
      </c>
      <c r="BC277" s="28">
        <v>0.79</v>
      </c>
      <c r="BD277" s="28">
        <v>0.14000000000000001</v>
      </c>
      <c r="BE277" s="28">
        <v>0.93</v>
      </c>
      <c r="BF277" s="28">
        <v>2.8</v>
      </c>
      <c r="BG277" s="30">
        <v>486</v>
      </c>
      <c r="BH277" s="30">
        <v>61</v>
      </c>
      <c r="BI277" s="30">
        <v>395</v>
      </c>
      <c r="BJ277" s="30">
        <v>56</v>
      </c>
      <c r="BK277" s="30">
        <v>368</v>
      </c>
      <c r="BL277" s="30">
        <v>59</v>
      </c>
      <c r="BM277" s="30">
        <v>450</v>
      </c>
      <c r="BN277" s="30">
        <v>59</v>
      </c>
      <c r="BO277" s="28"/>
      <c r="BP277" s="28"/>
      <c r="BQ277" s="28"/>
      <c r="BR277" s="28"/>
      <c r="BS277" s="28"/>
      <c r="BT277" s="28"/>
      <c r="BU277" s="30">
        <v>0.69</v>
      </c>
      <c r="BV277" s="30">
        <v>0</v>
      </c>
      <c r="BW277" s="30">
        <v>0.12</v>
      </c>
      <c r="BX277" s="30">
        <v>0.81</v>
      </c>
      <c r="BY277" s="30">
        <v>2.4500000000000002</v>
      </c>
      <c r="BZ277" s="30">
        <v>1.75</v>
      </c>
      <c r="CA277" s="30">
        <v>224</v>
      </c>
      <c r="CB277" s="30">
        <v>60</v>
      </c>
      <c r="CC277" s="30">
        <v>708</v>
      </c>
      <c r="CD277" s="30">
        <v>78</v>
      </c>
      <c r="CE277" s="30">
        <v>511</v>
      </c>
      <c r="CF277" s="30">
        <v>65</v>
      </c>
      <c r="CG277" s="30">
        <v>306</v>
      </c>
      <c r="CH277" s="30">
        <v>49</v>
      </c>
      <c r="CI277" s="30">
        <v>0.87</v>
      </c>
      <c r="CJ277" s="30">
        <v>0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17.25" thickBot="1">
      <c r="A278" s="30">
        <v>0</v>
      </c>
      <c r="B278" s="30">
        <v>75</v>
      </c>
      <c r="C278" s="30">
        <v>59949</v>
      </c>
      <c r="D278" s="30">
        <v>0</v>
      </c>
      <c r="E278" s="30">
        <v>0</v>
      </c>
      <c r="F278" s="30">
        <v>-3</v>
      </c>
      <c r="G278" s="30">
        <v>3</v>
      </c>
      <c r="H278" s="30">
        <v>1</v>
      </c>
      <c r="I278" s="30">
        <v>2</v>
      </c>
      <c r="J278" s="28">
        <v>0</v>
      </c>
      <c r="K278" s="28">
        <v>0.2</v>
      </c>
      <c r="L278" s="30">
        <v>0</v>
      </c>
      <c r="M278" s="28" t="s">
        <v>2731</v>
      </c>
      <c r="N278" s="28">
        <v>0.2</v>
      </c>
      <c r="O278" s="30">
        <v>178</v>
      </c>
      <c r="P278" s="31" t="b">
        <v>0</v>
      </c>
      <c r="Q278" s="28" t="s">
        <v>2589</v>
      </c>
      <c r="R278" s="28" t="s">
        <v>4311</v>
      </c>
      <c r="S278" s="30">
        <v>42</v>
      </c>
      <c r="T278" s="28" t="s">
        <v>2732</v>
      </c>
      <c r="U278" s="28">
        <v>2.7</v>
      </c>
      <c r="V278" s="28" t="s">
        <v>1651</v>
      </c>
      <c r="W278" s="28">
        <v>0.4</v>
      </c>
      <c r="X278" s="31" t="b">
        <v>0</v>
      </c>
      <c r="Y278" s="28"/>
      <c r="Z278" s="28" t="s">
        <v>2117</v>
      </c>
      <c r="AA278" s="30">
        <v>8</v>
      </c>
      <c r="AB278" s="30">
        <v>11</v>
      </c>
      <c r="AC278" s="30">
        <v>63</v>
      </c>
      <c r="AD278" s="30">
        <v>194687</v>
      </c>
      <c r="AE278" s="30">
        <v>49</v>
      </c>
      <c r="AF278" s="30">
        <v>168341</v>
      </c>
      <c r="AG278" s="30">
        <v>1884</v>
      </c>
      <c r="AH278" s="28">
        <v>0</v>
      </c>
      <c r="AI278" s="28">
        <v>15</v>
      </c>
      <c r="AJ278" s="28" t="s">
        <v>1651</v>
      </c>
      <c r="AK278" s="30">
        <v>1654</v>
      </c>
      <c r="AL278" s="30">
        <v>1</v>
      </c>
      <c r="AM278" s="30">
        <v>0</v>
      </c>
      <c r="AN278" s="30">
        <v>5</v>
      </c>
      <c r="AO278" s="30">
        <v>25</v>
      </c>
      <c r="AP278" s="30">
        <v>0</v>
      </c>
      <c r="AQ278" s="30">
        <v>0</v>
      </c>
      <c r="AR278" s="30">
        <v>0</v>
      </c>
      <c r="AS278" s="30">
        <v>1</v>
      </c>
      <c r="AT278" s="30">
        <v>0</v>
      </c>
      <c r="AU278" s="30">
        <v>0</v>
      </c>
      <c r="AV278" s="30">
        <v>5</v>
      </c>
      <c r="AW278" s="30">
        <v>314</v>
      </c>
      <c r="AX278" s="28">
        <v>297.8</v>
      </c>
      <c r="AY278" s="28">
        <v>108.7</v>
      </c>
      <c r="AZ278" s="28">
        <v>95</v>
      </c>
      <c r="BA278" s="28">
        <v>50.4</v>
      </c>
      <c r="BB278" s="30">
        <v>20</v>
      </c>
      <c r="BC278" s="28">
        <v>0.3</v>
      </c>
      <c r="BD278" s="28">
        <v>0.92</v>
      </c>
      <c r="BE278" s="28">
        <v>1.22</v>
      </c>
      <c r="BF278" s="28">
        <v>33.5</v>
      </c>
      <c r="BG278" s="30">
        <v>211</v>
      </c>
      <c r="BH278" s="30">
        <v>81</v>
      </c>
      <c r="BI278" s="30">
        <v>260</v>
      </c>
      <c r="BJ278" s="30">
        <v>74</v>
      </c>
      <c r="BK278" s="30">
        <v>263</v>
      </c>
      <c r="BL278" s="30">
        <v>73</v>
      </c>
      <c r="BM278" s="30">
        <v>259</v>
      </c>
      <c r="BN278" s="30">
        <v>87</v>
      </c>
      <c r="BO278" s="28"/>
      <c r="BP278" s="28"/>
      <c r="BQ278" s="28"/>
      <c r="BR278" s="28"/>
      <c r="BS278" s="28"/>
      <c r="BT278" s="28"/>
      <c r="BU278" s="30">
        <v>0.02</v>
      </c>
      <c r="BV278" s="30">
        <v>0</v>
      </c>
      <c r="BW278" s="30">
        <v>0.05</v>
      </c>
      <c r="BX278" s="30">
        <v>7.0000000000000007E-2</v>
      </c>
      <c r="BY278" s="30">
        <v>1.82</v>
      </c>
      <c r="BZ278" s="30">
        <v>1.36</v>
      </c>
      <c r="CA278" s="30">
        <v>580</v>
      </c>
      <c r="CB278" s="30">
        <v>155</v>
      </c>
      <c r="CC278" s="30">
        <v>368</v>
      </c>
      <c r="CD278" s="30">
        <v>124</v>
      </c>
      <c r="CE278" s="30">
        <v>191</v>
      </c>
      <c r="CF278" s="30">
        <v>65</v>
      </c>
      <c r="CG278" s="30">
        <v>292</v>
      </c>
      <c r="CH278" s="30">
        <v>109</v>
      </c>
      <c r="CI278" s="30">
        <v>1.0900000000000001</v>
      </c>
      <c r="CJ278" s="30">
        <v>0.27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27.75" thickBot="1">
      <c r="A279" s="30">
        <v>0</v>
      </c>
      <c r="B279" s="30">
        <v>0</v>
      </c>
      <c r="C279" s="30">
        <v>60252</v>
      </c>
      <c r="D279" s="30">
        <v>0</v>
      </c>
      <c r="E279" s="30">
        <v>0</v>
      </c>
      <c r="F279" s="30">
        <v>-1</v>
      </c>
      <c r="G279" s="30">
        <v>1</v>
      </c>
      <c r="H279" s="30">
        <v>0</v>
      </c>
      <c r="I279" s="30">
        <v>3</v>
      </c>
      <c r="J279" s="28">
        <v>0</v>
      </c>
      <c r="K279" s="28">
        <v>0</v>
      </c>
      <c r="L279" s="30">
        <v>0</v>
      </c>
      <c r="M279" s="28" t="s">
        <v>2733</v>
      </c>
      <c r="N279" s="28">
        <v>0</v>
      </c>
      <c r="O279" s="30">
        <v>179</v>
      </c>
      <c r="P279" s="31" t="b">
        <v>0</v>
      </c>
      <c r="Q279" s="28" t="s">
        <v>3861</v>
      </c>
      <c r="R279" s="28" t="s">
        <v>2734</v>
      </c>
      <c r="S279" s="30">
        <v>54</v>
      </c>
      <c r="T279" s="28" t="s">
        <v>2735</v>
      </c>
      <c r="U279" s="28">
        <v>0</v>
      </c>
      <c r="V279" s="28" t="s">
        <v>1854</v>
      </c>
      <c r="W279" s="28">
        <v>0</v>
      </c>
      <c r="X279" s="31" t="b">
        <v>0</v>
      </c>
      <c r="Y279" s="28"/>
      <c r="Z279" s="28" t="s">
        <v>2117</v>
      </c>
      <c r="AA279" s="30">
        <v>8</v>
      </c>
      <c r="AB279" s="30">
        <v>11</v>
      </c>
      <c r="AC279" s="30">
        <v>0</v>
      </c>
      <c r="AD279" s="30">
        <v>1240</v>
      </c>
      <c r="AE279" s="30">
        <v>17</v>
      </c>
      <c r="AF279" s="30">
        <v>1441</v>
      </c>
      <c r="AG279" s="30">
        <v>10</v>
      </c>
      <c r="AH279" s="28">
        <v>0</v>
      </c>
      <c r="AI279" s="28">
        <v>0</v>
      </c>
      <c r="AJ279" s="28" t="s">
        <v>1854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28">
        <v>0</v>
      </c>
      <c r="AY279" s="28">
        <v>0</v>
      </c>
      <c r="AZ279" s="28">
        <v>0</v>
      </c>
      <c r="BA279" s="28">
        <v>0</v>
      </c>
      <c r="BB279" s="30">
        <v>0</v>
      </c>
      <c r="BC279" s="28">
        <v>0</v>
      </c>
      <c r="BD279" s="28">
        <v>0</v>
      </c>
      <c r="BE279" s="28">
        <v>0</v>
      </c>
      <c r="BF279" s="28">
        <v>0</v>
      </c>
      <c r="BG279" s="30">
        <v>755</v>
      </c>
      <c r="BH279" s="30">
        <v>326</v>
      </c>
      <c r="BI279" s="30">
        <v>755</v>
      </c>
      <c r="BJ279" s="30">
        <v>326</v>
      </c>
      <c r="BK279" s="30">
        <v>752</v>
      </c>
      <c r="BL279" s="30">
        <v>326</v>
      </c>
      <c r="BM279" s="30">
        <v>755</v>
      </c>
      <c r="BN279" s="30">
        <v>326</v>
      </c>
      <c r="BO279" s="28"/>
      <c r="BP279" s="28"/>
      <c r="BQ279" s="30">
        <v>3</v>
      </c>
      <c r="BR279" s="28"/>
      <c r="BS279" s="30">
        <v>2</v>
      </c>
      <c r="BT279" s="28"/>
      <c r="BU279" s="30">
        <v>0</v>
      </c>
      <c r="BV279" s="30">
        <v>0</v>
      </c>
      <c r="BW279" s="30">
        <v>0</v>
      </c>
      <c r="BX279" s="30">
        <v>0</v>
      </c>
      <c r="BY279" s="30">
        <v>0</v>
      </c>
      <c r="BZ279" s="30">
        <v>0</v>
      </c>
      <c r="CA279" s="30">
        <v>117</v>
      </c>
      <c r="CB279" s="30">
        <v>62</v>
      </c>
      <c r="CC279" s="30">
        <v>746</v>
      </c>
      <c r="CD279" s="30">
        <v>324</v>
      </c>
      <c r="CE279" s="30">
        <v>755</v>
      </c>
      <c r="CF279" s="30">
        <v>326</v>
      </c>
      <c r="CG279" s="30">
        <v>694</v>
      </c>
      <c r="CH279" s="30">
        <v>280</v>
      </c>
      <c r="CI279" s="30">
        <v>0</v>
      </c>
      <c r="CJ279" s="30">
        <v>0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17.25" thickBot="1">
      <c r="A280" s="30">
        <v>100</v>
      </c>
      <c r="B280" s="30">
        <v>100</v>
      </c>
      <c r="C280" s="30">
        <v>106611</v>
      </c>
      <c r="D280" s="30">
        <v>0</v>
      </c>
      <c r="E280" s="30">
        <v>0</v>
      </c>
      <c r="F280" s="30">
        <v>-3</v>
      </c>
      <c r="G280" s="30">
        <v>3</v>
      </c>
      <c r="H280" s="30">
        <v>0</v>
      </c>
      <c r="I280" s="30">
        <v>2</v>
      </c>
      <c r="J280" s="28">
        <v>1.8</v>
      </c>
      <c r="K280" s="28">
        <v>1.8</v>
      </c>
      <c r="L280" s="30">
        <v>1</v>
      </c>
      <c r="M280" s="28" t="s">
        <v>2337</v>
      </c>
      <c r="N280" s="28">
        <v>1.8</v>
      </c>
      <c r="O280" s="30">
        <v>180</v>
      </c>
      <c r="P280" s="31" t="b">
        <v>0</v>
      </c>
      <c r="Q280" s="28"/>
      <c r="R280" s="28" t="s">
        <v>2736</v>
      </c>
      <c r="S280" s="30">
        <v>42</v>
      </c>
      <c r="T280" s="28" t="s">
        <v>2737</v>
      </c>
      <c r="U280" s="28">
        <v>2.9</v>
      </c>
      <c r="V280" s="28" t="s">
        <v>1846</v>
      </c>
      <c r="W280" s="28">
        <v>0.5</v>
      </c>
      <c r="X280" s="31" t="b">
        <v>0</v>
      </c>
      <c r="Y280" s="28"/>
      <c r="Z280" s="28" t="s">
        <v>2061</v>
      </c>
      <c r="AA280" s="30">
        <v>8</v>
      </c>
      <c r="AB280" s="30">
        <v>11</v>
      </c>
      <c r="AC280" s="30">
        <v>32</v>
      </c>
      <c r="AD280" s="30">
        <v>59375</v>
      </c>
      <c r="AE280" s="30">
        <v>700</v>
      </c>
      <c r="AF280" s="30">
        <v>83092</v>
      </c>
      <c r="AG280" s="30">
        <v>1476</v>
      </c>
      <c r="AH280" s="28">
        <v>0.4</v>
      </c>
      <c r="AI280" s="28">
        <v>7.6</v>
      </c>
      <c r="AJ280" s="28" t="s">
        <v>1846</v>
      </c>
      <c r="AK280" s="30">
        <v>922</v>
      </c>
      <c r="AL280" s="30">
        <v>1</v>
      </c>
      <c r="AM280" s="30">
        <v>1</v>
      </c>
      <c r="AN280" s="30">
        <v>2</v>
      </c>
      <c r="AO280" s="30">
        <v>21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3</v>
      </c>
      <c r="AW280" s="30">
        <v>159</v>
      </c>
      <c r="AX280" s="28">
        <v>217.2</v>
      </c>
      <c r="AY280" s="28">
        <v>26</v>
      </c>
      <c r="AZ280" s="28">
        <v>125</v>
      </c>
      <c r="BA280" s="28">
        <v>36.9</v>
      </c>
      <c r="BB280" s="30">
        <v>10</v>
      </c>
      <c r="BC280" s="28">
        <v>1.29</v>
      </c>
      <c r="BD280" s="28">
        <v>0.19</v>
      </c>
      <c r="BE280" s="28">
        <v>1.48</v>
      </c>
      <c r="BF280" s="28">
        <v>22.43</v>
      </c>
      <c r="BG280" s="30">
        <v>265</v>
      </c>
      <c r="BH280" s="30">
        <v>102</v>
      </c>
      <c r="BI280" s="30">
        <v>396</v>
      </c>
      <c r="BJ280" s="30">
        <v>140</v>
      </c>
      <c r="BK280" s="30">
        <v>227</v>
      </c>
      <c r="BL280" s="30">
        <v>51</v>
      </c>
      <c r="BM280" s="30">
        <v>317</v>
      </c>
      <c r="BN280" s="30">
        <v>109</v>
      </c>
      <c r="BO280" s="28"/>
      <c r="BP280" s="28"/>
      <c r="BQ280" s="28"/>
      <c r="BR280" s="28"/>
      <c r="BS280" s="28"/>
      <c r="BT280" s="28"/>
      <c r="BU280" s="30">
        <v>0.13</v>
      </c>
      <c r="BV280" s="30">
        <v>0</v>
      </c>
      <c r="BW280" s="30">
        <v>0.02</v>
      </c>
      <c r="BX280" s="30">
        <v>0.15</v>
      </c>
      <c r="BY280" s="30">
        <v>2.19</v>
      </c>
      <c r="BZ280" s="30">
        <v>2.0499999999999998</v>
      </c>
      <c r="CA280" s="30">
        <v>586</v>
      </c>
      <c r="CB280" s="30">
        <v>159</v>
      </c>
      <c r="CC280" s="30">
        <v>171</v>
      </c>
      <c r="CD280" s="30">
        <v>51</v>
      </c>
      <c r="CE280" s="30">
        <v>161</v>
      </c>
      <c r="CF280" s="30">
        <v>53</v>
      </c>
      <c r="CG280" s="30">
        <v>263</v>
      </c>
      <c r="CH280" s="30">
        <v>97</v>
      </c>
      <c r="CI280" s="30">
        <v>0.98</v>
      </c>
      <c r="CJ280" s="30">
        <v>0.2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7.25" thickBot="1">
      <c r="A281" s="30">
        <v>0</v>
      </c>
      <c r="B281" s="30">
        <v>0</v>
      </c>
      <c r="C281" s="30">
        <v>108823</v>
      </c>
      <c r="D281" s="30">
        <v>0</v>
      </c>
      <c r="E281" s="30">
        <v>0</v>
      </c>
      <c r="F281" s="30">
        <v>-2</v>
      </c>
      <c r="G281" s="30">
        <v>2</v>
      </c>
      <c r="H281" s="30">
        <v>0</v>
      </c>
      <c r="I281" s="30">
        <v>3</v>
      </c>
      <c r="J281" s="28">
        <v>0</v>
      </c>
      <c r="K281" s="28">
        <v>0</v>
      </c>
      <c r="L281" s="30">
        <v>0</v>
      </c>
      <c r="M281" s="28" t="s">
        <v>1845</v>
      </c>
      <c r="N281" s="28">
        <v>0</v>
      </c>
      <c r="O281" s="30">
        <v>181</v>
      </c>
      <c r="P281" s="31" t="b">
        <v>0</v>
      </c>
      <c r="Q281" s="28" t="s">
        <v>2738</v>
      </c>
      <c r="R281" s="28" t="s">
        <v>2739</v>
      </c>
      <c r="S281" s="30">
        <v>53</v>
      </c>
      <c r="T281" s="28" t="s">
        <v>2740</v>
      </c>
      <c r="U281" s="28">
        <v>1</v>
      </c>
      <c r="V281" s="28" t="s">
        <v>2741</v>
      </c>
      <c r="W281" s="28">
        <v>0.1</v>
      </c>
      <c r="X281" s="31" t="b">
        <v>0</v>
      </c>
      <c r="Y281" s="28"/>
      <c r="Z281" s="28" t="s">
        <v>2077</v>
      </c>
      <c r="AA281" s="30">
        <v>8</v>
      </c>
      <c r="AB281" s="30">
        <v>11</v>
      </c>
      <c r="AC281" s="30">
        <v>2</v>
      </c>
      <c r="AD281" s="30">
        <v>7054</v>
      </c>
      <c r="AE281" s="30">
        <v>0</v>
      </c>
      <c r="AF281" s="30">
        <v>54024</v>
      </c>
      <c r="AG281" s="30">
        <v>10</v>
      </c>
      <c r="AH281" s="28">
        <v>0</v>
      </c>
      <c r="AI281" s="28">
        <v>0.4</v>
      </c>
      <c r="AJ281" s="28" t="s">
        <v>1845</v>
      </c>
      <c r="AK281" s="30">
        <v>38</v>
      </c>
      <c r="AL281" s="30">
        <v>0</v>
      </c>
      <c r="AM281" s="30">
        <v>0</v>
      </c>
      <c r="AN281" s="30">
        <v>0</v>
      </c>
      <c r="AO281" s="30">
        <v>1</v>
      </c>
      <c r="AP281" s="30">
        <v>0</v>
      </c>
      <c r="AQ281" s="30">
        <v>0</v>
      </c>
      <c r="AR281" s="30">
        <v>0</v>
      </c>
      <c r="AS281" s="30">
        <v>0</v>
      </c>
      <c r="AT281" s="30">
        <v>0</v>
      </c>
      <c r="AU281" s="30">
        <v>0</v>
      </c>
      <c r="AV281" s="30">
        <v>0</v>
      </c>
      <c r="AW281" s="30">
        <v>5</v>
      </c>
      <c r="AX281" s="28">
        <v>0.6</v>
      </c>
      <c r="AY281" s="28">
        <v>2.2000000000000002</v>
      </c>
      <c r="AZ281" s="28">
        <v>6</v>
      </c>
      <c r="BA281" s="28">
        <v>0.9</v>
      </c>
      <c r="BB281" s="30">
        <v>0</v>
      </c>
      <c r="BC281" s="28">
        <v>0</v>
      </c>
      <c r="BD281" s="28">
        <v>0</v>
      </c>
      <c r="BE281" s="28">
        <v>0</v>
      </c>
      <c r="BF281" s="28">
        <v>1.68</v>
      </c>
      <c r="BG281" s="30">
        <v>524</v>
      </c>
      <c r="BH281" s="30">
        <v>242</v>
      </c>
      <c r="BI281" s="30">
        <v>466</v>
      </c>
      <c r="BJ281" s="30">
        <v>224</v>
      </c>
      <c r="BK281" s="30">
        <v>449</v>
      </c>
      <c r="BL281" s="30">
        <v>217</v>
      </c>
      <c r="BM281" s="30">
        <v>507</v>
      </c>
      <c r="BN281" s="30">
        <v>230</v>
      </c>
      <c r="BO281" s="28"/>
      <c r="BP281" s="28"/>
      <c r="BQ281" s="28"/>
      <c r="BR281" s="28"/>
      <c r="BS281" s="28"/>
      <c r="BT281" s="28"/>
      <c r="BU281" s="30">
        <v>0</v>
      </c>
      <c r="BV281" s="30">
        <v>0</v>
      </c>
      <c r="BW281" s="30">
        <v>0</v>
      </c>
      <c r="BX281" s="30">
        <v>0</v>
      </c>
      <c r="BY281" s="30">
        <v>3.98</v>
      </c>
      <c r="BZ281" s="30">
        <v>2.37</v>
      </c>
      <c r="CA281" s="30">
        <v>138</v>
      </c>
      <c r="CB281" s="30">
        <v>72</v>
      </c>
      <c r="CC281" s="30">
        <v>739</v>
      </c>
      <c r="CD281" s="30">
        <v>318</v>
      </c>
      <c r="CE281" s="30">
        <v>520</v>
      </c>
      <c r="CF281" s="30">
        <v>239</v>
      </c>
      <c r="CG281" s="30">
        <v>439</v>
      </c>
      <c r="CH281" s="30">
        <v>159</v>
      </c>
      <c r="CI281" s="30">
        <v>0</v>
      </c>
      <c r="CJ281" s="30">
        <v>0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7.25" thickBot="1">
      <c r="A282" s="30">
        <v>100</v>
      </c>
      <c r="B282" s="30">
        <v>100</v>
      </c>
      <c r="C282" s="30">
        <v>111234</v>
      </c>
      <c r="D282" s="30">
        <v>0</v>
      </c>
      <c r="E282" s="30">
        <v>0</v>
      </c>
      <c r="F282" s="30">
        <v>-1</v>
      </c>
      <c r="G282" s="30">
        <v>1</v>
      </c>
      <c r="H282" s="30">
        <v>1</v>
      </c>
      <c r="I282" s="30">
        <v>1</v>
      </c>
      <c r="J282" s="28">
        <v>4.5999999999999996</v>
      </c>
      <c r="K282" s="28">
        <v>4.5999999999999996</v>
      </c>
      <c r="L282" s="30">
        <v>10</v>
      </c>
      <c r="M282" s="28" t="s">
        <v>2302</v>
      </c>
      <c r="N282" s="28">
        <v>4.5999999999999996</v>
      </c>
      <c r="O282" s="30">
        <v>182</v>
      </c>
      <c r="P282" s="31" t="b">
        <v>0</v>
      </c>
      <c r="Q282" s="28"/>
      <c r="R282" s="28" t="s">
        <v>2742</v>
      </c>
      <c r="S282" s="30">
        <v>44</v>
      </c>
      <c r="T282" s="28" t="s">
        <v>2743</v>
      </c>
      <c r="U282" s="28">
        <v>3.4</v>
      </c>
      <c r="V282" s="28" t="s">
        <v>1591</v>
      </c>
      <c r="W282" s="28">
        <v>5.7</v>
      </c>
      <c r="X282" s="31" t="b">
        <v>0</v>
      </c>
      <c r="Y282" s="28"/>
      <c r="Z282" s="28" t="s">
        <v>2061</v>
      </c>
      <c r="AA282" s="30">
        <v>8</v>
      </c>
      <c r="AB282" s="30">
        <v>11</v>
      </c>
      <c r="AC282" s="30">
        <v>112</v>
      </c>
      <c r="AD282" s="30">
        <v>894692</v>
      </c>
      <c r="AE282" s="30">
        <v>5954</v>
      </c>
      <c r="AF282" s="30">
        <v>925458</v>
      </c>
      <c r="AG282" s="30">
        <v>4682</v>
      </c>
      <c r="AH282" s="28">
        <v>1</v>
      </c>
      <c r="AI282" s="28">
        <v>25.5</v>
      </c>
      <c r="AJ282" s="28" t="s">
        <v>1591</v>
      </c>
      <c r="AK282" s="30">
        <v>2970</v>
      </c>
      <c r="AL282" s="30">
        <v>0</v>
      </c>
      <c r="AM282" s="30">
        <v>1</v>
      </c>
      <c r="AN282" s="30">
        <v>7</v>
      </c>
      <c r="AO282" s="30">
        <v>52</v>
      </c>
      <c r="AP282" s="30">
        <v>0</v>
      </c>
      <c r="AQ282" s="30">
        <v>1</v>
      </c>
      <c r="AR282" s="30">
        <v>0</v>
      </c>
      <c r="AS282" s="30">
        <v>5</v>
      </c>
      <c r="AT282" s="30">
        <v>0</v>
      </c>
      <c r="AU282" s="30">
        <v>114</v>
      </c>
      <c r="AV282" s="30">
        <v>10</v>
      </c>
      <c r="AW282" s="30">
        <v>606</v>
      </c>
      <c r="AX282" s="28">
        <v>914.8</v>
      </c>
      <c r="AY282" s="28">
        <v>23</v>
      </c>
      <c r="AZ282" s="28">
        <v>0</v>
      </c>
      <c r="BA282" s="28">
        <v>93.7</v>
      </c>
      <c r="BB282" s="30">
        <v>33</v>
      </c>
      <c r="BC282" s="28">
        <v>0</v>
      </c>
      <c r="BD282" s="28">
        <v>0.34</v>
      </c>
      <c r="BE282" s="28">
        <v>0.34</v>
      </c>
      <c r="BF282" s="28">
        <v>60.35</v>
      </c>
      <c r="BG282" s="30">
        <v>9</v>
      </c>
      <c r="BH282" s="30">
        <v>3</v>
      </c>
      <c r="BI282" s="30">
        <v>405</v>
      </c>
      <c r="BJ282" s="30">
        <v>1</v>
      </c>
      <c r="BK282" s="30">
        <v>615</v>
      </c>
      <c r="BL282" s="30">
        <v>64</v>
      </c>
      <c r="BM282" s="30">
        <v>127</v>
      </c>
      <c r="BN282" s="30">
        <v>3</v>
      </c>
      <c r="BO282" s="28"/>
      <c r="BP282" s="28"/>
      <c r="BQ282" s="28"/>
      <c r="BR282" s="28"/>
      <c r="BS282" s="28"/>
      <c r="BT282" s="28"/>
      <c r="BU282" s="30">
        <v>0</v>
      </c>
      <c r="BV282" s="30">
        <v>3.45</v>
      </c>
      <c r="BW282" s="30">
        <v>0.01</v>
      </c>
      <c r="BX282" s="30">
        <v>0.01</v>
      </c>
      <c r="BY282" s="30">
        <v>1.83</v>
      </c>
      <c r="BZ282" s="30">
        <v>1.58</v>
      </c>
      <c r="CA282" s="30">
        <v>478</v>
      </c>
      <c r="CB282" s="30">
        <v>24</v>
      </c>
      <c r="CC282" s="30">
        <v>37</v>
      </c>
      <c r="CD282" s="30">
        <v>5</v>
      </c>
      <c r="CE282" s="30">
        <v>110</v>
      </c>
      <c r="CF282" s="30">
        <v>23</v>
      </c>
      <c r="CG282" s="30">
        <v>65</v>
      </c>
      <c r="CH282" s="30">
        <v>12</v>
      </c>
      <c r="CI282" s="30">
        <v>1</v>
      </c>
      <c r="CJ282" s="30">
        <v>0.21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7.25" thickBot="1">
      <c r="A283" s="30">
        <v>0</v>
      </c>
      <c r="B283" s="30">
        <v>0</v>
      </c>
      <c r="C283" s="30">
        <v>119765</v>
      </c>
      <c r="D283" s="30">
        <v>0</v>
      </c>
      <c r="E283" s="30">
        <v>0</v>
      </c>
      <c r="F283" s="30">
        <v>-2</v>
      </c>
      <c r="G283" s="30">
        <v>2</v>
      </c>
      <c r="H283" s="30">
        <v>0</v>
      </c>
      <c r="I283" s="30">
        <v>3</v>
      </c>
      <c r="J283" s="28">
        <v>0</v>
      </c>
      <c r="K283" s="28">
        <v>0</v>
      </c>
      <c r="L283" s="30">
        <v>0</v>
      </c>
      <c r="M283" s="28" t="s">
        <v>1146</v>
      </c>
      <c r="N283" s="28">
        <v>0</v>
      </c>
      <c r="O283" s="30">
        <v>183</v>
      </c>
      <c r="P283" s="31" t="b">
        <v>0</v>
      </c>
      <c r="Q283" s="28" t="s">
        <v>2744</v>
      </c>
      <c r="R283" s="28" t="s">
        <v>2745</v>
      </c>
      <c r="S283" s="30">
        <v>48</v>
      </c>
      <c r="T283" s="28" t="s">
        <v>2746</v>
      </c>
      <c r="U283" s="28">
        <v>0</v>
      </c>
      <c r="V283" s="28" t="s">
        <v>2747</v>
      </c>
      <c r="W283" s="28">
        <v>0.1</v>
      </c>
      <c r="X283" s="31" t="b">
        <v>0</v>
      </c>
      <c r="Y283" s="28"/>
      <c r="Z283" s="28" t="s">
        <v>2077</v>
      </c>
      <c r="AA283" s="30">
        <v>8</v>
      </c>
      <c r="AB283" s="30">
        <v>11</v>
      </c>
      <c r="AC283" s="30">
        <v>0</v>
      </c>
      <c r="AD283" s="30">
        <v>4852</v>
      </c>
      <c r="AE283" s="30">
        <v>0</v>
      </c>
      <c r="AF283" s="30">
        <v>16383</v>
      </c>
      <c r="AG283" s="30">
        <v>6</v>
      </c>
      <c r="AH283" s="28">
        <v>0</v>
      </c>
      <c r="AI283" s="28">
        <v>0</v>
      </c>
      <c r="AJ283" s="28" t="s">
        <v>1146</v>
      </c>
      <c r="AK283" s="30">
        <v>0</v>
      </c>
      <c r="AL283" s="30">
        <v>0</v>
      </c>
      <c r="AM283" s="30">
        <v>0</v>
      </c>
      <c r="AN283" s="30">
        <v>0</v>
      </c>
      <c r="AO283" s="30">
        <v>0</v>
      </c>
      <c r="AP283" s="30">
        <v>0</v>
      </c>
      <c r="AQ283" s="30">
        <v>0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28">
        <v>0</v>
      </c>
      <c r="AY283" s="28">
        <v>0</v>
      </c>
      <c r="AZ283" s="28">
        <v>0</v>
      </c>
      <c r="BA283" s="28">
        <v>0</v>
      </c>
      <c r="BB283" s="30">
        <v>0</v>
      </c>
      <c r="BC283" s="28">
        <v>0</v>
      </c>
      <c r="BD283" s="28">
        <v>0</v>
      </c>
      <c r="BE283" s="28">
        <v>0</v>
      </c>
      <c r="BF283" s="28">
        <v>0</v>
      </c>
      <c r="BG283" s="30">
        <v>734</v>
      </c>
      <c r="BH283" s="30">
        <v>311</v>
      </c>
      <c r="BI283" s="30">
        <v>730</v>
      </c>
      <c r="BJ283" s="30">
        <v>312</v>
      </c>
      <c r="BK283" s="30">
        <v>723</v>
      </c>
      <c r="BL283" s="30">
        <v>309</v>
      </c>
      <c r="BM283" s="30">
        <v>735</v>
      </c>
      <c r="BN283" s="30">
        <v>311</v>
      </c>
      <c r="BO283" s="28"/>
      <c r="BP283" s="28"/>
      <c r="BQ283" s="28"/>
      <c r="BR283" s="28"/>
      <c r="BS283" s="28"/>
      <c r="BT283" s="28"/>
      <c r="BU283" s="30">
        <v>0</v>
      </c>
      <c r="BV283" s="30">
        <v>0</v>
      </c>
      <c r="BW283" s="30">
        <v>0</v>
      </c>
      <c r="BX283" s="30">
        <v>0</v>
      </c>
      <c r="BY283" s="30">
        <v>0</v>
      </c>
      <c r="BZ283" s="30">
        <v>0</v>
      </c>
      <c r="CA283" s="30">
        <v>271</v>
      </c>
      <c r="CB283" s="30">
        <v>162</v>
      </c>
      <c r="CC283" s="30">
        <v>701</v>
      </c>
      <c r="CD283" s="30">
        <v>293</v>
      </c>
      <c r="CE283" s="30">
        <v>737</v>
      </c>
      <c r="CF283" s="30">
        <v>313</v>
      </c>
      <c r="CG283" s="30">
        <v>502</v>
      </c>
      <c r="CH283" s="30">
        <v>192</v>
      </c>
      <c r="CI283" s="30">
        <v>0</v>
      </c>
      <c r="CJ283" s="30">
        <v>0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7.25" thickBot="1">
      <c r="A284" s="30">
        <v>0</v>
      </c>
      <c r="B284" s="30">
        <v>0</v>
      </c>
      <c r="C284" s="30">
        <v>120250</v>
      </c>
      <c r="D284" s="30">
        <v>0</v>
      </c>
      <c r="E284" s="30">
        <v>0</v>
      </c>
      <c r="F284" s="30">
        <v>0</v>
      </c>
      <c r="G284" s="30">
        <v>0</v>
      </c>
      <c r="H284" s="30">
        <v>0</v>
      </c>
      <c r="I284" s="30">
        <v>3</v>
      </c>
      <c r="J284" s="28">
        <v>0</v>
      </c>
      <c r="K284" s="28">
        <v>0</v>
      </c>
      <c r="L284" s="30">
        <v>0</v>
      </c>
      <c r="M284" s="28" t="s">
        <v>2748</v>
      </c>
      <c r="N284" s="28">
        <v>0</v>
      </c>
      <c r="O284" s="30">
        <v>184</v>
      </c>
      <c r="P284" s="31" t="b">
        <v>0</v>
      </c>
      <c r="Q284" s="28" t="s">
        <v>2749</v>
      </c>
      <c r="R284" s="28" t="s">
        <v>2750</v>
      </c>
      <c r="S284" s="30">
        <v>45</v>
      </c>
      <c r="T284" s="28" t="s">
        <v>2751</v>
      </c>
      <c r="U284" s="28">
        <v>0</v>
      </c>
      <c r="V284" s="28" t="s">
        <v>2752</v>
      </c>
      <c r="W284" s="28">
        <v>0</v>
      </c>
      <c r="X284" s="31" t="b">
        <v>0</v>
      </c>
      <c r="Y284" s="28"/>
      <c r="Z284" s="28" t="s">
        <v>2077</v>
      </c>
      <c r="AA284" s="30">
        <v>8</v>
      </c>
      <c r="AB284" s="30">
        <v>11</v>
      </c>
      <c r="AC284" s="30">
        <v>0</v>
      </c>
      <c r="AD284" s="30">
        <v>1409</v>
      </c>
      <c r="AE284" s="30">
        <v>0</v>
      </c>
      <c r="AF284" s="30">
        <v>17676</v>
      </c>
      <c r="AG284" s="30">
        <v>9</v>
      </c>
      <c r="AH284" s="28">
        <v>0</v>
      </c>
      <c r="AI284" s="28">
        <v>0</v>
      </c>
      <c r="AJ284" s="28" t="s">
        <v>1216</v>
      </c>
      <c r="AK284" s="30">
        <v>0</v>
      </c>
      <c r="AL284" s="30">
        <v>0</v>
      </c>
      <c r="AM284" s="30">
        <v>0</v>
      </c>
      <c r="AN284" s="30">
        <v>0</v>
      </c>
      <c r="AO284" s="30">
        <v>0</v>
      </c>
      <c r="AP284" s="30">
        <v>0</v>
      </c>
      <c r="AQ284" s="30">
        <v>0</v>
      </c>
      <c r="AR284" s="30">
        <v>0</v>
      </c>
      <c r="AS284" s="30">
        <v>0</v>
      </c>
      <c r="AT284" s="30">
        <v>0</v>
      </c>
      <c r="AU284" s="30">
        <v>0</v>
      </c>
      <c r="AV284" s="30">
        <v>0</v>
      </c>
      <c r="AW284" s="30">
        <v>0</v>
      </c>
      <c r="AX284" s="28">
        <v>0</v>
      </c>
      <c r="AY284" s="28">
        <v>0</v>
      </c>
      <c r="AZ284" s="28">
        <v>0</v>
      </c>
      <c r="BA284" s="28">
        <v>0</v>
      </c>
      <c r="BB284" s="30">
        <v>0</v>
      </c>
      <c r="BC284" s="28">
        <v>0</v>
      </c>
      <c r="BD284" s="28">
        <v>0</v>
      </c>
      <c r="BE284" s="28">
        <v>0</v>
      </c>
      <c r="BF284" s="28">
        <v>0</v>
      </c>
      <c r="BG284" s="30">
        <v>664</v>
      </c>
      <c r="BH284" s="30">
        <v>263</v>
      </c>
      <c r="BI284" s="30">
        <v>660</v>
      </c>
      <c r="BJ284" s="30">
        <v>266</v>
      </c>
      <c r="BK284" s="30">
        <v>646</v>
      </c>
      <c r="BL284" s="30">
        <v>259</v>
      </c>
      <c r="BM284" s="30">
        <v>668</v>
      </c>
      <c r="BN284" s="30">
        <v>265</v>
      </c>
      <c r="BO284" s="28"/>
      <c r="BP284" s="28"/>
      <c r="BQ284" s="28"/>
      <c r="BR284" s="28"/>
      <c r="BS284" s="28"/>
      <c r="BT284" s="28"/>
      <c r="BU284" s="30">
        <v>0</v>
      </c>
      <c r="BV284" s="30">
        <v>0</v>
      </c>
      <c r="BW284" s="30">
        <v>0</v>
      </c>
      <c r="BX284" s="30">
        <v>0</v>
      </c>
      <c r="BY284" s="30">
        <v>0</v>
      </c>
      <c r="BZ284" s="30">
        <v>0</v>
      </c>
      <c r="CA284" s="30">
        <v>358</v>
      </c>
      <c r="CB284" s="30">
        <v>205</v>
      </c>
      <c r="CC284" s="30">
        <v>598</v>
      </c>
      <c r="CD284" s="30">
        <v>226</v>
      </c>
      <c r="CE284" s="30">
        <v>673</v>
      </c>
      <c r="CF284" s="30">
        <v>269</v>
      </c>
      <c r="CG284" s="30">
        <v>532</v>
      </c>
      <c r="CH284" s="30">
        <v>204</v>
      </c>
      <c r="CI284" s="30">
        <v>0</v>
      </c>
      <c r="CJ284" s="30">
        <v>0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7.25" thickBot="1">
      <c r="A285" s="30">
        <v>100</v>
      </c>
      <c r="B285" s="30">
        <v>100</v>
      </c>
      <c r="C285" s="30">
        <v>121599</v>
      </c>
      <c r="D285" s="30">
        <v>0</v>
      </c>
      <c r="E285" s="30">
        <v>0</v>
      </c>
      <c r="F285" s="30">
        <v>-2</v>
      </c>
      <c r="G285" s="30">
        <v>2</v>
      </c>
      <c r="H285" s="30">
        <v>1</v>
      </c>
      <c r="I285" s="30">
        <v>3</v>
      </c>
      <c r="J285" s="28">
        <v>0.8</v>
      </c>
      <c r="K285" s="28">
        <v>0.8</v>
      </c>
      <c r="L285" s="30">
        <v>2</v>
      </c>
      <c r="M285" s="28" t="s">
        <v>2753</v>
      </c>
      <c r="N285" s="28">
        <v>0.8</v>
      </c>
      <c r="O285" s="30">
        <v>185</v>
      </c>
      <c r="P285" s="31" t="b">
        <v>0</v>
      </c>
      <c r="Q285" s="28"/>
      <c r="R285" s="28" t="s">
        <v>4262</v>
      </c>
      <c r="S285" s="30">
        <v>53</v>
      </c>
      <c r="T285" s="28" t="s">
        <v>2754</v>
      </c>
      <c r="U285" s="28">
        <v>2.2999999999999998</v>
      </c>
      <c r="V285" s="28" t="s">
        <v>2699</v>
      </c>
      <c r="W285" s="28">
        <v>0.1</v>
      </c>
      <c r="X285" s="31" t="b">
        <v>0</v>
      </c>
      <c r="Y285" s="28"/>
      <c r="Z285" s="28" t="s">
        <v>2061</v>
      </c>
      <c r="AA285" s="30">
        <v>8</v>
      </c>
      <c r="AB285" s="30">
        <v>11</v>
      </c>
      <c r="AC285" s="30">
        <v>48</v>
      </c>
      <c r="AD285" s="30">
        <v>19378</v>
      </c>
      <c r="AE285" s="30">
        <v>76</v>
      </c>
      <c r="AF285" s="30">
        <v>35423</v>
      </c>
      <c r="AG285" s="30">
        <v>134</v>
      </c>
      <c r="AH285" s="28">
        <v>0.2</v>
      </c>
      <c r="AI285" s="28">
        <v>9.1</v>
      </c>
      <c r="AJ285" s="28" t="s">
        <v>1725</v>
      </c>
      <c r="AK285" s="30">
        <v>1167</v>
      </c>
      <c r="AL285" s="30">
        <v>2</v>
      </c>
      <c r="AM285" s="30">
        <v>2</v>
      </c>
      <c r="AN285" s="30">
        <v>3</v>
      </c>
      <c r="AO285" s="30">
        <v>22</v>
      </c>
      <c r="AP285" s="30">
        <v>0</v>
      </c>
      <c r="AQ285" s="30">
        <v>0</v>
      </c>
      <c r="AR285" s="30">
        <v>0</v>
      </c>
      <c r="AS285" s="30">
        <v>5</v>
      </c>
      <c r="AT285" s="30">
        <v>1</v>
      </c>
      <c r="AU285" s="30">
        <v>0</v>
      </c>
      <c r="AV285" s="30">
        <v>5</v>
      </c>
      <c r="AW285" s="30">
        <v>171</v>
      </c>
      <c r="AX285" s="28">
        <v>225</v>
      </c>
      <c r="AY285" s="28">
        <v>222.6</v>
      </c>
      <c r="AZ285" s="28">
        <v>177</v>
      </c>
      <c r="BA285" s="28">
        <v>62.1</v>
      </c>
      <c r="BB285" s="30">
        <v>13</v>
      </c>
      <c r="BC285" s="28">
        <v>1.92</v>
      </c>
      <c r="BD285" s="28">
        <v>1.04</v>
      </c>
      <c r="BE285" s="28">
        <v>2.96</v>
      </c>
      <c r="BF285" s="28">
        <v>26.04</v>
      </c>
      <c r="BG285" s="30">
        <v>260</v>
      </c>
      <c r="BH285" s="30">
        <v>114</v>
      </c>
      <c r="BI285" s="30">
        <v>142</v>
      </c>
      <c r="BJ285" s="30">
        <v>96</v>
      </c>
      <c r="BK285" s="30">
        <v>180</v>
      </c>
      <c r="BL285" s="30">
        <v>105</v>
      </c>
      <c r="BM285" s="30">
        <v>220</v>
      </c>
      <c r="BN285" s="30">
        <v>107</v>
      </c>
      <c r="BO285" s="28"/>
      <c r="BP285" s="28"/>
      <c r="BQ285" s="28"/>
      <c r="BR285" s="28"/>
      <c r="BS285" s="28"/>
      <c r="BT285" s="28"/>
      <c r="BU285" s="30">
        <v>0.15</v>
      </c>
      <c r="BV285" s="30">
        <v>0</v>
      </c>
      <c r="BW285" s="30">
        <v>0.08</v>
      </c>
      <c r="BX285" s="30">
        <v>0.23</v>
      </c>
      <c r="BY285" s="30">
        <v>2.0099999999999998</v>
      </c>
      <c r="BZ285" s="30">
        <v>1.7</v>
      </c>
      <c r="CA285" s="30">
        <v>141</v>
      </c>
      <c r="CB285" s="30">
        <v>75</v>
      </c>
      <c r="CC285" s="30">
        <v>287</v>
      </c>
      <c r="CD285" s="30">
        <v>142</v>
      </c>
      <c r="CE285" s="30">
        <v>262</v>
      </c>
      <c r="CF285" s="30">
        <v>100</v>
      </c>
      <c r="CG285" s="30">
        <v>452</v>
      </c>
      <c r="CH285" s="30">
        <v>165</v>
      </c>
      <c r="CI285" s="30">
        <v>1</v>
      </c>
      <c r="CJ285" s="30">
        <v>0.23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7.25" thickBot="1">
      <c r="A286" s="30">
        <v>100</v>
      </c>
      <c r="B286" s="30">
        <v>100</v>
      </c>
      <c r="C286" s="30">
        <v>153133</v>
      </c>
      <c r="D286" s="30">
        <v>0</v>
      </c>
      <c r="E286" s="30">
        <v>0</v>
      </c>
      <c r="F286" s="30">
        <v>-6</v>
      </c>
      <c r="G286" s="30">
        <v>6</v>
      </c>
      <c r="H286" s="30">
        <v>1</v>
      </c>
      <c r="I286" s="30">
        <v>3</v>
      </c>
      <c r="J286" s="28">
        <v>3.8</v>
      </c>
      <c r="K286" s="28">
        <v>3.8</v>
      </c>
      <c r="L286" s="30">
        <v>10</v>
      </c>
      <c r="M286" s="28" t="s">
        <v>2755</v>
      </c>
      <c r="N286" s="28">
        <v>3.8</v>
      </c>
      <c r="O286" s="30">
        <v>186</v>
      </c>
      <c r="P286" s="31" t="b">
        <v>0</v>
      </c>
      <c r="Q286" s="28"/>
      <c r="R286" s="28" t="s">
        <v>2756</v>
      </c>
      <c r="S286" s="30">
        <v>49</v>
      </c>
      <c r="T286" s="28" t="s">
        <v>2757</v>
      </c>
      <c r="U286" s="28">
        <v>3.4</v>
      </c>
      <c r="V286" s="28" t="s">
        <v>1579</v>
      </c>
      <c r="W286" s="28">
        <v>0.8</v>
      </c>
      <c r="X286" s="31" t="b">
        <v>0</v>
      </c>
      <c r="Y286" s="28"/>
      <c r="Z286" s="28" t="s">
        <v>2061</v>
      </c>
      <c r="AA286" s="30">
        <v>8</v>
      </c>
      <c r="AB286" s="30">
        <v>11</v>
      </c>
      <c r="AC286" s="30">
        <v>114</v>
      </c>
      <c r="AD286" s="30">
        <v>605993</v>
      </c>
      <c r="AE286" s="30">
        <v>2068</v>
      </c>
      <c r="AF286" s="30">
        <v>558216</v>
      </c>
      <c r="AG286" s="30">
        <v>1440</v>
      </c>
      <c r="AH286" s="28">
        <v>0.8</v>
      </c>
      <c r="AI286" s="28">
        <v>23.3</v>
      </c>
      <c r="AJ286" s="28" t="s">
        <v>1579</v>
      </c>
      <c r="AK286" s="30">
        <v>3019</v>
      </c>
      <c r="AL286" s="30">
        <v>2</v>
      </c>
      <c r="AM286" s="30">
        <v>7</v>
      </c>
      <c r="AN286" s="30">
        <v>8</v>
      </c>
      <c r="AO286" s="30">
        <v>51</v>
      </c>
      <c r="AP286" s="30">
        <v>0</v>
      </c>
      <c r="AQ286" s="30">
        <v>0</v>
      </c>
      <c r="AR286" s="30">
        <v>0</v>
      </c>
      <c r="AS286" s="30">
        <v>2</v>
      </c>
      <c r="AT286" s="30">
        <v>0</v>
      </c>
      <c r="AU286" s="30">
        <v>0</v>
      </c>
      <c r="AV286" s="30">
        <v>9</v>
      </c>
      <c r="AW286" s="30">
        <v>500</v>
      </c>
      <c r="AX286" s="28">
        <v>632.4</v>
      </c>
      <c r="AY286" s="28">
        <v>873.9</v>
      </c>
      <c r="AZ286" s="28">
        <v>347</v>
      </c>
      <c r="BA286" s="28">
        <v>185.5</v>
      </c>
      <c r="BB286" s="30">
        <v>34</v>
      </c>
      <c r="BC286" s="28">
        <v>2.39</v>
      </c>
      <c r="BD286" s="28">
        <v>3.86</v>
      </c>
      <c r="BE286" s="28">
        <v>6.25</v>
      </c>
      <c r="BF286" s="28">
        <v>60.36</v>
      </c>
      <c r="BG286" s="30">
        <v>46</v>
      </c>
      <c r="BH286" s="30">
        <v>18</v>
      </c>
      <c r="BI286" s="30">
        <v>14</v>
      </c>
      <c r="BJ286" s="30">
        <v>12</v>
      </c>
      <c r="BK286" s="30">
        <v>93</v>
      </c>
      <c r="BL286" s="30">
        <v>60</v>
      </c>
      <c r="BM286" s="30">
        <v>28</v>
      </c>
      <c r="BN286" s="30">
        <v>19</v>
      </c>
      <c r="BO286" s="30">
        <v>3</v>
      </c>
      <c r="BP286" s="28"/>
      <c r="BQ286" s="28"/>
      <c r="BR286" s="28"/>
      <c r="BS286" s="28"/>
      <c r="BT286" s="28"/>
      <c r="BU286" s="30">
        <v>7.0000000000000007E-2</v>
      </c>
      <c r="BV286" s="30">
        <v>0</v>
      </c>
      <c r="BW286" s="30">
        <v>0.12</v>
      </c>
      <c r="BX286" s="30">
        <v>0.19</v>
      </c>
      <c r="BY286" s="30">
        <v>1.8</v>
      </c>
      <c r="BZ286" s="30">
        <v>1.52</v>
      </c>
      <c r="CA286" s="30">
        <v>233</v>
      </c>
      <c r="CB286" s="30">
        <v>133</v>
      </c>
      <c r="CC286" s="30">
        <v>61</v>
      </c>
      <c r="CD286" s="30">
        <v>29</v>
      </c>
      <c r="CE286" s="30">
        <v>113</v>
      </c>
      <c r="CF286" s="30">
        <v>47</v>
      </c>
      <c r="CG286" s="30">
        <v>201</v>
      </c>
      <c r="CH286" s="30">
        <v>66</v>
      </c>
      <c r="CI286" s="30">
        <v>1.01</v>
      </c>
      <c r="CJ286" s="30">
        <v>0.24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17.25" thickBot="1">
      <c r="A287" s="30">
        <v>0</v>
      </c>
      <c r="B287" s="30">
        <v>0</v>
      </c>
      <c r="C287" s="30">
        <v>160987</v>
      </c>
      <c r="D287" s="30">
        <v>0</v>
      </c>
      <c r="E287" s="30">
        <v>0</v>
      </c>
      <c r="F287" s="30">
        <v>0</v>
      </c>
      <c r="G287" s="30">
        <v>0</v>
      </c>
      <c r="H287" s="30">
        <v>0</v>
      </c>
      <c r="I287" s="30">
        <v>3</v>
      </c>
      <c r="J287" s="28">
        <v>0</v>
      </c>
      <c r="K287" s="28">
        <v>0</v>
      </c>
      <c r="L287" s="30">
        <v>0</v>
      </c>
      <c r="M287" s="28" t="s">
        <v>2669</v>
      </c>
      <c r="N287" s="28">
        <v>0</v>
      </c>
      <c r="O287" s="30">
        <v>187</v>
      </c>
      <c r="P287" s="31" t="b">
        <v>0</v>
      </c>
      <c r="Q287" s="28" t="s">
        <v>2758</v>
      </c>
      <c r="R287" s="28" t="s">
        <v>2759</v>
      </c>
      <c r="S287" s="30">
        <v>45</v>
      </c>
      <c r="T287" s="28" t="s">
        <v>2760</v>
      </c>
      <c r="U287" s="28">
        <v>0</v>
      </c>
      <c r="V287" s="28" t="s">
        <v>1853</v>
      </c>
      <c r="W287" s="28">
        <v>0</v>
      </c>
      <c r="X287" s="31" t="b">
        <v>0</v>
      </c>
      <c r="Y287" s="28"/>
      <c r="Z287" s="28" t="s">
        <v>2077</v>
      </c>
      <c r="AA287" s="30">
        <v>8</v>
      </c>
      <c r="AB287" s="30">
        <v>11</v>
      </c>
      <c r="AC287" s="30">
        <v>0</v>
      </c>
      <c r="AD287" s="30">
        <v>1426</v>
      </c>
      <c r="AE287" s="30">
        <v>0</v>
      </c>
      <c r="AF287" s="30">
        <v>5212</v>
      </c>
      <c r="AG287" s="30">
        <v>2</v>
      </c>
      <c r="AH287" s="28">
        <v>0</v>
      </c>
      <c r="AI287" s="28">
        <v>0</v>
      </c>
      <c r="AJ287" s="28" t="s">
        <v>1853</v>
      </c>
      <c r="AK287" s="30">
        <v>0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0</v>
      </c>
      <c r="AV287" s="30">
        <v>0</v>
      </c>
      <c r="AW287" s="30">
        <v>0</v>
      </c>
      <c r="AX287" s="28">
        <v>0</v>
      </c>
      <c r="AY287" s="28">
        <v>0</v>
      </c>
      <c r="AZ287" s="28">
        <v>0</v>
      </c>
      <c r="BA287" s="28">
        <v>0</v>
      </c>
      <c r="BB287" s="30">
        <v>0</v>
      </c>
      <c r="BC287" s="28">
        <v>0</v>
      </c>
      <c r="BD287" s="28">
        <v>0</v>
      </c>
      <c r="BE287" s="28">
        <v>0</v>
      </c>
      <c r="BF287" s="28">
        <v>0</v>
      </c>
      <c r="BG287" s="30">
        <v>665</v>
      </c>
      <c r="BH287" s="30">
        <v>264</v>
      </c>
      <c r="BI287" s="30">
        <v>661</v>
      </c>
      <c r="BJ287" s="30">
        <v>267</v>
      </c>
      <c r="BK287" s="30">
        <v>647</v>
      </c>
      <c r="BL287" s="30">
        <v>260</v>
      </c>
      <c r="BM287" s="30">
        <v>669</v>
      </c>
      <c r="BN287" s="30">
        <v>266</v>
      </c>
      <c r="BO287" s="28"/>
      <c r="BP287" s="28"/>
      <c r="BQ287" s="28"/>
      <c r="BR287" s="28"/>
      <c r="BS287" s="28"/>
      <c r="BT287" s="28"/>
      <c r="BU287" s="30">
        <v>0</v>
      </c>
      <c r="BV287" s="30">
        <v>0</v>
      </c>
      <c r="BW287" s="30">
        <v>0</v>
      </c>
      <c r="BX287" s="30">
        <v>0</v>
      </c>
      <c r="BY287" s="30">
        <v>0</v>
      </c>
      <c r="BZ287" s="30">
        <v>0</v>
      </c>
      <c r="CA287" s="30">
        <v>360</v>
      </c>
      <c r="CB287" s="30">
        <v>207</v>
      </c>
      <c r="CC287" s="30">
        <v>599</v>
      </c>
      <c r="CD287" s="30">
        <v>227</v>
      </c>
      <c r="CE287" s="30">
        <v>674</v>
      </c>
      <c r="CF287" s="30">
        <v>270</v>
      </c>
      <c r="CG287" s="30">
        <v>633</v>
      </c>
      <c r="CH287" s="30">
        <v>254</v>
      </c>
      <c r="CI287" s="30">
        <v>0</v>
      </c>
      <c r="CJ287" s="30">
        <v>0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7.25" thickBot="1">
      <c r="A288" s="30">
        <v>100</v>
      </c>
      <c r="B288" s="30">
        <v>100</v>
      </c>
      <c r="C288" s="30">
        <v>164511</v>
      </c>
      <c r="D288" s="30">
        <v>0</v>
      </c>
      <c r="E288" s="30">
        <v>0</v>
      </c>
      <c r="F288" s="30">
        <v>-2</v>
      </c>
      <c r="G288" s="30">
        <v>2</v>
      </c>
      <c r="H288" s="30">
        <v>1</v>
      </c>
      <c r="I288" s="30">
        <v>2</v>
      </c>
      <c r="J288" s="28">
        <v>0</v>
      </c>
      <c r="K288" s="28">
        <v>0</v>
      </c>
      <c r="L288" s="30">
        <v>0</v>
      </c>
      <c r="M288" s="28" t="s">
        <v>2761</v>
      </c>
      <c r="N288" s="28">
        <v>0</v>
      </c>
      <c r="O288" s="30">
        <v>188</v>
      </c>
      <c r="P288" s="31" t="b">
        <v>0</v>
      </c>
      <c r="Q288" s="28"/>
      <c r="R288" s="28" t="s">
        <v>2762</v>
      </c>
      <c r="S288" s="30">
        <v>43</v>
      </c>
      <c r="T288" s="28" t="s">
        <v>2763</v>
      </c>
      <c r="U288" s="28">
        <v>4.3</v>
      </c>
      <c r="V288" s="28" t="s">
        <v>1465</v>
      </c>
      <c r="W288" s="28">
        <v>0.1</v>
      </c>
      <c r="X288" s="31" t="b">
        <v>0</v>
      </c>
      <c r="Y288" s="28"/>
      <c r="Z288" s="28" t="s">
        <v>2061</v>
      </c>
      <c r="AA288" s="30">
        <v>8</v>
      </c>
      <c r="AB288" s="30">
        <v>11</v>
      </c>
      <c r="AC288" s="30">
        <v>13</v>
      </c>
      <c r="AD288" s="30">
        <v>13521</v>
      </c>
      <c r="AE288" s="30">
        <v>36</v>
      </c>
      <c r="AF288" s="30">
        <v>26946</v>
      </c>
      <c r="AG288" s="30">
        <v>95</v>
      </c>
      <c r="AH288" s="28">
        <v>0</v>
      </c>
      <c r="AI288" s="28">
        <v>3</v>
      </c>
      <c r="AJ288" s="28" t="s">
        <v>1465</v>
      </c>
      <c r="AK288" s="30">
        <v>234</v>
      </c>
      <c r="AL288" s="30">
        <v>1</v>
      </c>
      <c r="AM288" s="30">
        <v>0</v>
      </c>
      <c r="AN288" s="30">
        <v>0</v>
      </c>
      <c r="AO288" s="30">
        <v>4</v>
      </c>
      <c r="AP288" s="30">
        <v>0</v>
      </c>
      <c r="AQ288" s="30">
        <v>0</v>
      </c>
      <c r="AR288" s="30">
        <v>0</v>
      </c>
      <c r="AS288" s="30">
        <v>1</v>
      </c>
      <c r="AT288" s="30">
        <v>0</v>
      </c>
      <c r="AU288" s="30">
        <v>0</v>
      </c>
      <c r="AV288" s="30">
        <v>3</v>
      </c>
      <c r="AW288" s="30">
        <v>41</v>
      </c>
      <c r="AX288" s="28">
        <v>82.8</v>
      </c>
      <c r="AY288" s="28">
        <v>4.3</v>
      </c>
      <c r="AZ288" s="28">
        <v>38</v>
      </c>
      <c r="BA288" s="28">
        <v>12.6</v>
      </c>
      <c r="BB288" s="30">
        <v>3</v>
      </c>
      <c r="BC288" s="28">
        <v>0.3</v>
      </c>
      <c r="BD288" s="28">
        <v>0.02</v>
      </c>
      <c r="BE288" s="28">
        <v>0.32</v>
      </c>
      <c r="BF288" s="28">
        <v>4.24</v>
      </c>
      <c r="BG288" s="30">
        <v>392</v>
      </c>
      <c r="BH288" s="30">
        <v>150</v>
      </c>
      <c r="BI288" s="30">
        <v>456</v>
      </c>
      <c r="BJ288" s="30">
        <v>164</v>
      </c>
      <c r="BK288" s="30">
        <v>376</v>
      </c>
      <c r="BL288" s="30">
        <v>133</v>
      </c>
      <c r="BM288" s="30">
        <v>428</v>
      </c>
      <c r="BN288" s="30">
        <v>153</v>
      </c>
      <c r="BO288" s="28"/>
      <c r="BP288" s="28"/>
      <c r="BQ288" s="28"/>
      <c r="BR288" s="28"/>
      <c r="BS288" s="28"/>
      <c r="BT288" s="28"/>
      <c r="BU288" s="30">
        <v>0.12</v>
      </c>
      <c r="BV288" s="30">
        <v>0</v>
      </c>
      <c r="BW288" s="30">
        <v>0.01</v>
      </c>
      <c r="BX288" s="30">
        <v>0.13</v>
      </c>
      <c r="BY288" s="30">
        <v>1.63</v>
      </c>
      <c r="BZ288" s="30">
        <v>1.54</v>
      </c>
      <c r="CA288" s="30">
        <v>544</v>
      </c>
      <c r="CB288" s="30">
        <v>135</v>
      </c>
      <c r="CC288" s="30">
        <v>541</v>
      </c>
      <c r="CD288" s="30">
        <v>216</v>
      </c>
      <c r="CE288" s="30">
        <v>34</v>
      </c>
      <c r="CF288" s="30">
        <v>2</v>
      </c>
      <c r="CG288" s="30">
        <v>454</v>
      </c>
      <c r="CH288" s="30">
        <v>168</v>
      </c>
      <c r="CI288" s="30">
        <v>1.1499999999999999</v>
      </c>
      <c r="CJ288" s="30">
        <v>0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17.25" thickBot="1">
      <c r="A289" s="28"/>
      <c r="B289" s="28"/>
      <c r="C289" s="30">
        <v>172632</v>
      </c>
      <c r="D289" s="30">
        <v>0</v>
      </c>
      <c r="E289" s="30">
        <v>0</v>
      </c>
      <c r="F289" s="30">
        <v>-3</v>
      </c>
      <c r="G289" s="30">
        <v>3</v>
      </c>
      <c r="H289" s="30">
        <v>0</v>
      </c>
      <c r="I289" s="30">
        <v>3</v>
      </c>
      <c r="J289" s="28">
        <v>1.2</v>
      </c>
      <c r="K289" s="28">
        <v>1.2</v>
      </c>
      <c r="L289" s="30">
        <v>0</v>
      </c>
      <c r="M289" s="28" t="s">
        <v>2764</v>
      </c>
      <c r="N289" s="28">
        <v>1.2</v>
      </c>
      <c r="O289" s="30">
        <v>189</v>
      </c>
      <c r="P289" s="31" t="b">
        <v>0</v>
      </c>
      <c r="Q289" s="28"/>
      <c r="R289" s="28"/>
      <c r="S289" s="30">
        <v>52</v>
      </c>
      <c r="T289" s="28" t="s">
        <v>2765</v>
      </c>
      <c r="U289" s="28">
        <v>2.9</v>
      </c>
      <c r="V289" s="28" t="s">
        <v>1491</v>
      </c>
      <c r="W289" s="28">
        <v>0.6</v>
      </c>
      <c r="X289" s="31" t="b">
        <v>0</v>
      </c>
      <c r="Y289" s="28"/>
      <c r="Z289" s="28" t="s">
        <v>2061</v>
      </c>
      <c r="AA289" s="30">
        <v>8</v>
      </c>
      <c r="AB289" s="30">
        <v>11</v>
      </c>
      <c r="AC289" s="30">
        <v>86</v>
      </c>
      <c r="AD289" s="30">
        <v>219481</v>
      </c>
      <c r="AE289" s="30">
        <v>138</v>
      </c>
      <c r="AF289" s="30">
        <v>263565</v>
      </c>
      <c r="AG289" s="30">
        <v>1062</v>
      </c>
      <c r="AH289" s="28">
        <v>0.2</v>
      </c>
      <c r="AI289" s="28">
        <v>16.5</v>
      </c>
      <c r="AJ289" s="28" t="s">
        <v>1491</v>
      </c>
      <c r="AK289" s="30">
        <v>2356</v>
      </c>
      <c r="AL289" s="30">
        <v>4</v>
      </c>
      <c r="AM289" s="30">
        <v>1</v>
      </c>
      <c r="AN289" s="30">
        <v>6</v>
      </c>
      <c r="AO289" s="30">
        <v>39</v>
      </c>
      <c r="AP289" s="30">
        <v>0</v>
      </c>
      <c r="AQ289" s="30">
        <v>0</v>
      </c>
      <c r="AR289" s="30">
        <v>0</v>
      </c>
      <c r="AS289" s="30">
        <v>3</v>
      </c>
      <c r="AT289" s="30">
        <v>0</v>
      </c>
      <c r="AU289" s="30">
        <v>0</v>
      </c>
      <c r="AV289" s="30">
        <v>4</v>
      </c>
      <c r="AW289" s="30">
        <v>273</v>
      </c>
      <c r="AX289" s="28">
        <v>389.8</v>
      </c>
      <c r="AY289" s="28">
        <v>571.29999999999995</v>
      </c>
      <c r="AZ289" s="28">
        <v>654</v>
      </c>
      <c r="BA289" s="28">
        <v>161.5</v>
      </c>
      <c r="BB289" s="30">
        <v>26</v>
      </c>
      <c r="BC289" s="28">
        <v>5.6</v>
      </c>
      <c r="BD289" s="28">
        <v>3.73</v>
      </c>
      <c r="BE289" s="28">
        <v>9.33</v>
      </c>
      <c r="BF289" s="28">
        <v>45.78</v>
      </c>
      <c r="BG289" s="30">
        <v>150</v>
      </c>
      <c r="BH289" s="30">
        <v>64</v>
      </c>
      <c r="BI289" s="30">
        <v>35</v>
      </c>
      <c r="BJ289" s="30">
        <v>27</v>
      </c>
      <c r="BK289" s="30">
        <v>32</v>
      </c>
      <c r="BL289" s="30">
        <v>18</v>
      </c>
      <c r="BM289" s="30">
        <v>42</v>
      </c>
      <c r="BN289" s="30">
        <v>28</v>
      </c>
      <c r="BO289" s="30">
        <v>1</v>
      </c>
      <c r="BP289" s="28"/>
      <c r="BQ289" s="30">
        <v>1</v>
      </c>
      <c r="BR289" s="28"/>
      <c r="BS289" s="30">
        <v>3</v>
      </c>
      <c r="BT289" s="28"/>
      <c r="BU289" s="30">
        <v>0.21</v>
      </c>
      <c r="BV289" s="30">
        <v>0</v>
      </c>
      <c r="BW289" s="30">
        <v>0.14000000000000001</v>
      </c>
      <c r="BX289" s="30">
        <v>0.35</v>
      </c>
      <c r="BY289" s="30">
        <v>1.75</v>
      </c>
      <c r="BZ289" s="30">
        <v>1.49</v>
      </c>
      <c r="CA289" s="30">
        <v>162</v>
      </c>
      <c r="CB289" s="30">
        <v>92</v>
      </c>
      <c r="CC289" s="30">
        <v>250</v>
      </c>
      <c r="CD289" s="30">
        <v>126</v>
      </c>
      <c r="CE289" s="30">
        <v>168</v>
      </c>
      <c r="CF289" s="30">
        <v>66</v>
      </c>
      <c r="CG289" s="30">
        <v>248</v>
      </c>
      <c r="CH289" s="30">
        <v>81</v>
      </c>
      <c r="CI289" s="30">
        <v>0.99</v>
      </c>
      <c r="CJ289" s="30">
        <v>0.23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7.25" thickBot="1">
      <c r="A290" s="30">
        <v>100</v>
      </c>
      <c r="B290" s="30">
        <v>100</v>
      </c>
      <c r="C290" s="30">
        <v>173807</v>
      </c>
      <c r="D290" s="30">
        <v>0</v>
      </c>
      <c r="E290" s="30">
        <v>0</v>
      </c>
      <c r="F290" s="30">
        <v>-1</v>
      </c>
      <c r="G290" s="30">
        <v>1</v>
      </c>
      <c r="H290" s="30">
        <v>0</v>
      </c>
      <c r="I290" s="30">
        <v>3</v>
      </c>
      <c r="J290" s="28">
        <v>0.4</v>
      </c>
      <c r="K290" s="28">
        <v>0.4</v>
      </c>
      <c r="L290" s="30">
        <v>0</v>
      </c>
      <c r="M290" s="28" t="s">
        <v>2766</v>
      </c>
      <c r="N290" s="28">
        <v>0.4</v>
      </c>
      <c r="O290" s="30">
        <v>190</v>
      </c>
      <c r="P290" s="31" t="b">
        <v>0</v>
      </c>
      <c r="Q290" s="28"/>
      <c r="R290" s="28" t="s">
        <v>2767</v>
      </c>
      <c r="S290" s="30">
        <v>49</v>
      </c>
      <c r="T290" s="28" t="s">
        <v>2768</v>
      </c>
      <c r="U290" s="28">
        <v>1</v>
      </c>
      <c r="V290" s="28" t="s">
        <v>1736</v>
      </c>
      <c r="W290" s="28">
        <v>0</v>
      </c>
      <c r="X290" s="31" t="b">
        <v>0</v>
      </c>
      <c r="Y290" s="28"/>
      <c r="Z290" s="28" t="s">
        <v>2061</v>
      </c>
      <c r="AA290" s="30">
        <v>8</v>
      </c>
      <c r="AB290" s="30">
        <v>11</v>
      </c>
      <c r="AC290" s="30">
        <v>19</v>
      </c>
      <c r="AD290" s="30">
        <v>4690</v>
      </c>
      <c r="AE290" s="30">
        <v>6</v>
      </c>
      <c r="AF290" s="30">
        <v>6412</v>
      </c>
      <c r="AG290" s="30">
        <v>36</v>
      </c>
      <c r="AH290" s="28">
        <v>0.1</v>
      </c>
      <c r="AI290" s="28">
        <v>3.9</v>
      </c>
      <c r="AJ290" s="28" t="s">
        <v>1736</v>
      </c>
      <c r="AK290" s="30">
        <v>524</v>
      </c>
      <c r="AL290" s="30">
        <v>0</v>
      </c>
      <c r="AM290" s="30">
        <v>0</v>
      </c>
      <c r="AN290" s="30">
        <v>1</v>
      </c>
      <c r="AO290" s="30">
        <v>9</v>
      </c>
      <c r="AP290" s="30">
        <v>0</v>
      </c>
      <c r="AQ290" s="30">
        <v>0</v>
      </c>
      <c r="AR290" s="30">
        <v>0</v>
      </c>
      <c r="AS290" s="30">
        <v>3</v>
      </c>
      <c r="AT290" s="30">
        <v>0</v>
      </c>
      <c r="AU290" s="30">
        <v>0</v>
      </c>
      <c r="AV290" s="30">
        <v>0</v>
      </c>
      <c r="AW290" s="30">
        <v>55</v>
      </c>
      <c r="AX290" s="28">
        <v>50.4</v>
      </c>
      <c r="AY290" s="28">
        <v>46.2</v>
      </c>
      <c r="AZ290" s="28">
        <v>98</v>
      </c>
      <c r="BA290" s="28">
        <v>19.3</v>
      </c>
      <c r="BB290" s="30">
        <v>4</v>
      </c>
      <c r="BC290" s="28">
        <v>1.3</v>
      </c>
      <c r="BD290" s="28">
        <v>0.25</v>
      </c>
      <c r="BE290" s="28">
        <v>1.55</v>
      </c>
      <c r="BF290" s="28">
        <v>12.04</v>
      </c>
      <c r="BG290" s="30">
        <v>425</v>
      </c>
      <c r="BH290" s="30">
        <v>185</v>
      </c>
      <c r="BI290" s="30">
        <v>364</v>
      </c>
      <c r="BJ290" s="30">
        <v>188</v>
      </c>
      <c r="BK290" s="30">
        <v>261</v>
      </c>
      <c r="BL290" s="30">
        <v>138</v>
      </c>
      <c r="BM290" s="30">
        <v>401</v>
      </c>
      <c r="BN290" s="30">
        <v>176</v>
      </c>
      <c r="BO290" s="28"/>
      <c r="BP290" s="28"/>
      <c r="BQ290" s="28"/>
      <c r="BR290" s="28"/>
      <c r="BS290" s="28"/>
      <c r="BT290" s="28"/>
      <c r="BU290" s="30">
        <v>0.22</v>
      </c>
      <c r="BV290" s="30">
        <v>0</v>
      </c>
      <c r="BW290" s="30">
        <v>0.04</v>
      </c>
      <c r="BX290" s="30">
        <v>0.26</v>
      </c>
      <c r="BY290" s="30">
        <v>2.0699999999999998</v>
      </c>
      <c r="BZ290" s="30">
        <v>1.55</v>
      </c>
      <c r="CA290" s="30">
        <v>239</v>
      </c>
      <c r="CB290" s="30">
        <v>138</v>
      </c>
      <c r="CC290" s="30">
        <v>351</v>
      </c>
      <c r="CD290" s="30">
        <v>167</v>
      </c>
      <c r="CE290" s="30">
        <v>512</v>
      </c>
      <c r="CF290" s="30">
        <v>233</v>
      </c>
      <c r="CG290" s="30">
        <v>534</v>
      </c>
      <c r="CH290" s="30">
        <v>205</v>
      </c>
      <c r="CI290" s="30">
        <v>0.69</v>
      </c>
      <c r="CJ290" s="30">
        <v>0.17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17.25" thickBot="1">
      <c r="A291" s="30">
        <v>100</v>
      </c>
      <c r="B291" s="30">
        <v>100</v>
      </c>
      <c r="C291" s="30">
        <v>177815</v>
      </c>
      <c r="D291" s="30">
        <v>0</v>
      </c>
      <c r="E291" s="30">
        <v>0</v>
      </c>
      <c r="F291" s="30">
        <v>-1</v>
      </c>
      <c r="G291" s="30">
        <v>1</v>
      </c>
      <c r="H291" s="30">
        <v>0</v>
      </c>
      <c r="I291" s="30">
        <v>4</v>
      </c>
      <c r="J291" s="28">
        <v>1.8</v>
      </c>
      <c r="K291" s="28">
        <v>1.8</v>
      </c>
      <c r="L291" s="30">
        <v>6</v>
      </c>
      <c r="M291" s="28" t="s">
        <v>2281</v>
      </c>
      <c r="N291" s="28">
        <v>1.8</v>
      </c>
      <c r="O291" s="30">
        <v>191</v>
      </c>
      <c r="P291" s="31" t="b">
        <v>0</v>
      </c>
      <c r="Q291" s="28"/>
      <c r="R291" s="28" t="s">
        <v>3866</v>
      </c>
      <c r="S291" s="30">
        <v>79</v>
      </c>
      <c r="T291" s="28" t="s">
        <v>2769</v>
      </c>
      <c r="U291" s="28">
        <v>2.4</v>
      </c>
      <c r="V291" s="28" t="s">
        <v>1653</v>
      </c>
      <c r="W291" s="28">
        <v>0.3</v>
      </c>
      <c r="X291" s="31" t="b">
        <v>0</v>
      </c>
      <c r="Y291" s="28"/>
      <c r="Z291" s="28" t="s">
        <v>2061</v>
      </c>
      <c r="AA291" s="30">
        <v>8</v>
      </c>
      <c r="AB291" s="30">
        <v>11</v>
      </c>
      <c r="AC291" s="30">
        <v>34</v>
      </c>
      <c r="AD291" s="30">
        <v>162075</v>
      </c>
      <c r="AE291" s="30">
        <v>568</v>
      </c>
      <c r="AF291" s="30">
        <v>192291</v>
      </c>
      <c r="AG291" s="30">
        <v>215</v>
      </c>
      <c r="AH291" s="28">
        <v>0.2</v>
      </c>
      <c r="AI291" s="28">
        <v>4.3</v>
      </c>
      <c r="AJ291" s="28" t="s">
        <v>1653</v>
      </c>
      <c r="AK291" s="30">
        <v>990</v>
      </c>
      <c r="AL291" s="30">
        <v>2</v>
      </c>
      <c r="AM291" s="30">
        <v>0</v>
      </c>
      <c r="AN291" s="30">
        <v>4</v>
      </c>
      <c r="AO291" s="30">
        <v>18</v>
      </c>
      <c r="AP291" s="30">
        <v>0</v>
      </c>
      <c r="AQ291" s="30">
        <v>0</v>
      </c>
      <c r="AR291" s="30">
        <v>0</v>
      </c>
      <c r="AS291" s="30">
        <v>2</v>
      </c>
      <c r="AT291" s="30">
        <v>0</v>
      </c>
      <c r="AU291" s="30">
        <v>0</v>
      </c>
      <c r="AV291" s="30">
        <v>2</v>
      </c>
      <c r="AW291" s="30">
        <v>72</v>
      </c>
      <c r="AX291" s="28">
        <v>112.2</v>
      </c>
      <c r="AY291" s="28">
        <v>99.4</v>
      </c>
      <c r="AZ291" s="28">
        <v>385</v>
      </c>
      <c r="BA291" s="28">
        <v>59</v>
      </c>
      <c r="BB291" s="30">
        <v>12</v>
      </c>
      <c r="BC291" s="28">
        <v>5.42</v>
      </c>
      <c r="BD291" s="28">
        <v>0.3</v>
      </c>
      <c r="BE291" s="28">
        <v>5.72</v>
      </c>
      <c r="BF291" s="28">
        <v>18.940000000000001</v>
      </c>
      <c r="BG291" s="30">
        <v>357</v>
      </c>
      <c r="BH291" s="30">
        <v>43</v>
      </c>
      <c r="BI291" s="30">
        <v>273</v>
      </c>
      <c r="BJ291" s="30">
        <v>40</v>
      </c>
      <c r="BK291" s="30">
        <v>81</v>
      </c>
      <c r="BL291" s="30">
        <v>27</v>
      </c>
      <c r="BM291" s="30">
        <v>230</v>
      </c>
      <c r="BN291" s="30">
        <v>34</v>
      </c>
      <c r="BO291" s="28"/>
      <c r="BP291" s="28"/>
      <c r="BQ291" s="28"/>
      <c r="BR291" s="28"/>
      <c r="BS291" s="30">
        <v>1</v>
      </c>
      <c r="BT291" s="28"/>
      <c r="BU291" s="30">
        <v>0.49</v>
      </c>
      <c r="BV291" s="30">
        <v>0</v>
      </c>
      <c r="BW291" s="30">
        <v>0.03</v>
      </c>
      <c r="BX291" s="30">
        <v>0.52</v>
      </c>
      <c r="BY291" s="30">
        <v>1.72</v>
      </c>
      <c r="BZ291" s="30">
        <v>1.64</v>
      </c>
      <c r="CA291" s="30">
        <v>21</v>
      </c>
      <c r="CB291" s="30">
        <v>12</v>
      </c>
      <c r="CC291" s="30">
        <v>184</v>
      </c>
      <c r="CD291" s="30">
        <v>26</v>
      </c>
      <c r="CE291" s="30">
        <v>254</v>
      </c>
      <c r="CF291" s="30">
        <v>33</v>
      </c>
      <c r="CG291" s="30">
        <v>329</v>
      </c>
      <c r="CH291" s="30">
        <v>53</v>
      </c>
      <c r="CI291" s="30">
        <v>1.0900000000000001</v>
      </c>
      <c r="CJ291" s="30">
        <v>0.36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7.25" thickBot="1">
      <c r="A292" s="30">
        <v>100</v>
      </c>
      <c r="B292" s="30">
        <v>100</v>
      </c>
      <c r="C292" s="30">
        <v>194164</v>
      </c>
      <c r="D292" s="30">
        <v>0</v>
      </c>
      <c r="E292" s="30">
        <v>0</v>
      </c>
      <c r="F292" s="30">
        <v>-3</v>
      </c>
      <c r="G292" s="30">
        <v>3</v>
      </c>
      <c r="H292" s="30">
        <v>0</v>
      </c>
      <c r="I292" s="30">
        <v>2</v>
      </c>
      <c r="J292" s="28">
        <v>0.6</v>
      </c>
      <c r="K292" s="28">
        <v>0.6</v>
      </c>
      <c r="L292" s="30">
        <v>0</v>
      </c>
      <c r="M292" s="28" t="s">
        <v>2569</v>
      </c>
      <c r="N292" s="28">
        <v>0.6</v>
      </c>
      <c r="O292" s="30">
        <v>192</v>
      </c>
      <c r="P292" s="31" t="b">
        <v>0</v>
      </c>
      <c r="Q292" s="28"/>
      <c r="R292" s="28" t="s">
        <v>4377</v>
      </c>
      <c r="S292" s="30">
        <v>42</v>
      </c>
      <c r="T292" s="28" t="s">
        <v>2770</v>
      </c>
      <c r="U292" s="28">
        <v>2.5</v>
      </c>
      <c r="V292" s="28" t="s">
        <v>1606</v>
      </c>
      <c r="W292" s="28">
        <v>0.1</v>
      </c>
      <c r="X292" s="31" t="b">
        <v>0</v>
      </c>
      <c r="Y292" s="28"/>
      <c r="Z292" s="28" t="s">
        <v>2061</v>
      </c>
      <c r="AA292" s="30">
        <v>8</v>
      </c>
      <c r="AB292" s="30">
        <v>11</v>
      </c>
      <c r="AC292" s="30">
        <v>15</v>
      </c>
      <c r="AD292" s="30">
        <v>8806</v>
      </c>
      <c r="AE292" s="30">
        <v>46</v>
      </c>
      <c r="AF292" s="30">
        <v>19218</v>
      </c>
      <c r="AG292" s="30">
        <v>37</v>
      </c>
      <c r="AH292" s="28">
        <v>0.1</v>
      </c>
      <c r="AI292" s="28">
        <v>3.6</v>
      </c>
      <c r="AJ292" s="28" t="s">
        <v>1606</v>
      </c>
      <c r="AK292" s="30">
        <v>443</v>
      </c>
      <c r="AL292" s="30">
        <v>0</v>
      </c>
      <c r="AM292" s="30">
        <v>0</v>
      </c>
      <c r="AN292" s="30">
        <v>2</v>
      </c>
      <c r="AO292" s="30">
        <v>6</v>
      </c>
      <c r="AP292" s="30">
        <v>0</v>
      </c>
      <c r="AQ292" s="30">
        <v>0</v>
      </c>
      <c r="AR292" s="30">
        <v>0</v>
      </c>
      <c r="AS292" s="30">
        <v>1</v>
      </c>
      <c r="AT292" s="30">
        <v>1</v>
      </c>
      <c r="AU292" s="30">
        <v>0</v>
      </c>
      <c r="AV292" s="30">
        <v>2</v>
      </c>
      <c r="AW292" s="30">
        <v>80</v>
      </c>
      <c r="AX292" s="28">
        <v>88</v>
      </c>
      <c r="AY292" s="28">
        <v>61.5</v>
      </c>
      <c r="AZ292" s="28">
        <v>48</v>
      </c>
      <c r="BA292" s="28">
        <v>19.7</v>
      </c>
      <c r="BB292" s="30">
        <v>4</v>
      </c>
      <c r="BC292" s="28">
        <v>0.3</v>
      </c>
      <c r="BD292" s="28">
        <v>0.15</v>
      </c>
      <c r="BE292" s="28">
        <v>0.45</v>
      </c>
      <c r="BF292" s="28">
        <v>8.7799999999999994</v>
      </c>
      <c r="BG292" s="30">
        <v>385</v>
      </c>
      <c r="BH292" s="30">
        <v>149</v>
      </c>
      <c r="BI292" s="30">
        <v>338</v>
      </c>
      <c r="BJ292" s="30">
        <v>111</v>
      </c>
      <c r="BK292" s="30">
        <v>355</v>
      </c>
      <c r="BL292" s="30">
        <v>122</v>
      </c>
      <c r="BM292" s="30">
        <v>398</v>
      </c>
      <c r="BN292" s="30">
        <v>146</v>
      </c>
      <c r="BO292" s="28"/>
      <c r="BP292" s="28"/>
      <c r="BQ292" s="28"/>
      <c r="BR292" s="28"/>
      <c r="BS292" s="28"/>
      <c r="BT292" s="28"/>
      <c r="BU292" s="30">
        <v>0.06</v>
      </c>
      <c r="BV292" s="30">
        <v>0</v>
      </c>
      <c r="BW292" s="30">
        <v>0.03</v>
      </c>
      <c r="BX292" s="30">
        <v>0.09</v>
      </c>
      <c r="BY292" s="30">
        <v>1.78</v>
      </c>
      <c r="BZ292" s="30">
        <v>1.22</v>
      </c>
      <c r="CA292" s="30">
        <v>595</v>
      </c>
      <c r="CB292" s="30">
        <v>166</v>
      </c>
      <c r="CC292" s="30">
        <v>306</v>
      </c>
      <c r="CD292" s="30">
        <v>95</v>
      </c>
      <c r="CE292" s="30">
        <v>223</v>
      </c>
      <c r="CF292" s="30">
        <v>77</v>
      </c>
      <c r="CG292" s="30">
        <v>473</v>
      </c>
      <c r="CH292" s="30">
        <v>178</v>
      </c>
      <c r="CI292" s="30">
        <v>0.81</v>
      </c>
      <c r="CJ292" s="30">
        <v>0.41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17.25" thickBot="1">
      <c r="A293" s="30">
        <v>0</v>
      </c>
      <c r="B293" s="30">
        <v>100</v>
      </c>
      <c r="C293" s="30">
        <v>198826</v>
      </c>
      <c r="D293" s="30">
        <v>0</v>
      </c>
      <c r="E293" s="30">
        <v>0</v>
      </c>
      <c r="F293" s="30">
        <v>-2</v>
      </c>
      <c r="G293" s="30">
        <v>2</v>
      </c>
      <c r="H293" s="30">
        <v>0</v>
      </c>
      <c r="I293" s="30">
        <v>2</v>
      </c>
      <c r="J293" s="28">
        <v>0</v>
      </c>
      <c r="K293" s="28">
        <v>0.4</v>
      </c>
      <c r="L293" s="30">
        <v>0</v>
      </c>
      <c r="M293" s="28" t="s">
        <v>2286</v>
      </c>
      <c r="N293" s="28">
        <v>0.4</v>
      </c>
      <c r="O293" s="30">
        <v>193</v>
      </c>
      <c r="P293" s="31" t="b">
        <v>0</v>
      </c>
      <c r="Q293" s="28" t="s">
        <v>4518</v>
      </c>
      <c r="R293" s="28" t="s">
        <v>4519</v>
      </c>
      <c r="S293" s="30">
        <v>43</v>
      </c>
      <c r="T293" s="28" t="s">
        <v>2771</v>
      </c>
      <c r="U293" s="28">
        <v>1.4</v>
      </c>
      <c r="V293" s="28" t="s">
        <v>1607</v>
      </c>
      <c r="W293" s="28">
        <v>0.1</v>
      </c>
      <c r="X293" s="31" t="b">
        <v>0</v>
      </c>
      <c r="Y293" s="28"/>
      <c r="Z293" s="28" t="s">
        <v>2117</v>
      </c>
      <c r="AA293" s="30">
        <v>8</v>
      </c>
      <c r="AB293" s="30">
        <v>11</v>
      </c>
      <c r="AC293" s="30">
        <v>18</v>
      </c>
      <c r="AD293" s="30">
        <v>8141</v>
      </c>
      <c r="AE293" s="30">
        <v>44</v>
      </c>
      <c r="AF293" s="30">
        <v>16697</v>
      </c>
      <c r="AG293" s="30">
        <v>259</v>
      </c>
      <c r="AH293" s="28">
        <v>0.1</v>
      </c>
      <c r="AI293" s="28">
        <v>4.2</v>
      </c>
      <c r="AJ293" s="28" t="s">
        <v>1607</v>
      </c>
      <c r="AK293" s="30">
        <v>801</v>
      </c>
      <c r="AL293" s="30">
        <v>0</v>
      </c>
      <c r="AM293" s="30">
        <v>1</v>
      </c>
      <c r="AN293" s="30">
        <v>1</v>
      </c>
      <c r="AO293" s="30">
        <v>18</v>
      </c>
      <c r="AP293" s="30">
        <v>0</v>
      </c>
      <c r="AQ293" s="30">
        <v>0</v>
      </c>
      <c r="AR293" s="30">
        <v>0</v>
      </c>
      <c r="AS293" s="30">
        <v>2</v>
      </c>
      <c r="AT293" s="30">
        <v>0</v>
      </c>
      <c r="AU293" s="30">
        <v>0</v>
      </c>
      <c r="AV293" s="30">
        <v>0</v>
      </c>
      <c r="AW293" s="30">
        <v>101</v>
      </c>
      <c r="AX293" s="28">
        <v>146.80000000000001</v>
      </c>
      <c r="AY293" s="28">
        <v>42.3</v>
      </c>
      <c r="AZ293" s="28">
        <v>46</v>
      </c>
      <c r="BA293" s="28">
        <v>23.6</v>
      </c>
      <c r="BB293" s="30">
        <v>10</v>
      </c>
      <c r="BC293" s="28">
        <v>1.24</v>
      </c>
      <c r="BD293" s="28">
        <v>0.08</v>
      </c>
      <c r="BE293" s="28">
        <v>1.32</v>
      </c>
      <c r="BF293" s="28">
        <v>18.170000000000002</v>
      </c>
      <c r="BG293" s="30">
        <v>328</v>
      </c>
      <c r="BH293" s="30">
        <v>134</v>
      </c>
      <c r="BI293" s="30">
        <v>370</v>
      </c>
      <c r="BJ293" s="30">
        <v>127</v>
      </c>
      <c r="BK293" s="30">
        <v>358</v>
      </c>
      <c r="BL293" s="30">
        <v>124</v>
      </c>
      <c r="BM293" s="30">
        <v>374</v>
      </c>
      <c r="BN293" s="30">
        <v>132</v>
      </c>
      <c r="BO293" s="28"/>
      <c r="BP293" s="28"/>
      <c r="BQ293" s="28"/>
      <c r="BR293" s="28"/>
      <c r="BS293" s="28"/>
      <c r="BT293" s="28"/>
      <c r="BU293" s="30">
        <v>0.14000000000000001</v>
      </c>
      <c r="BV293" s="30">
        <v>0</v>
      </c>
      <c r="BW293" s="30">
        <v>0.01</v>
      </c>
      <c r="BX293" s="30">
        <v>0.15</v>
      </c>
      <c r="BY293" s="30">
        <v>2.04</v>
      </c>
      <c r="BZ293" s="30">
        <v>2.02</v>
      </c>
      <c r="CA293" s="30">
        <v>550</v>
      </c>
      <c r="CB293" s="30">
        <v>138</v>
      </c>
      <c r="CC293" s="30">
        <v>341</v>
      </c>
      <c r="CD293" s="30">
        <v>111</v>
      </c>
      <c r="CE293" s="30">
        <v>418</v>
      </c>
      <c r="CF293" s="30">
        <v>147</v>
      </c>
      <c r="CG293" s="30">
        <v>489</v>
      </c>
      <c r="CH293" s="30">
        <v>181</v>
      </c>
      <c r="CI293" s="30">
        <v>1.1200000000000001</v>
      </c>
      <c r="CJ293" s="30">
        <v>0.11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30">
        <v>100</v>
      </c>
      <c r="B294" s="30">
        <v>100</v>
      </c>
      <c r="C294" s="30">
        <v>224967</v>
      </c>
      <c r="D294" s="30">
        <v>0</v>
      </c>
      <c r="E294" s="30">
        <v>0</v>
      </c>
      <c r="F294" s="30">
        <v>-4</v>
      </c>
      <c r="G294" s="30">
        <v>4</v>
      </c>
      <c r="H294" s="30">
        <v>1</v>
      </c>
      <c r="I294" s="30">
        <v>2</v>
      </c>
      <c r="J294" s="28">
        <v>2</v>
      </c>
      <c r="K294" s="28">
        <v>2</v>
      </c>
      <c r="L294" s="30">
        <v>1</v>
      </c>
      <c r="M294" s="28" t="s">
        <v>2772</v>
      </c>
      <c r="N294" s="28">
        <v>2</v>
      </c>
      <c r="O294" s="30">
        <v>194</v>
      </c>
      <c r="P294" s="31" t="b">
        <v>0</v>
      </c>
      <c r="Q294" s="28"/>
      <c r="R294" s="28" t="s">
        <v>4162</v>
      </c>
      <c r="S294" s="30">
        <v>41</v>
      </c>
      <c r="T294" s="28" t="s">
        <v>2773</v>
      </c>
      <c r="U294" s="28">
        <v>2.2000000000000002</v>
      </c>
      <c r="V294" s="28" t="s">
        <v>1656</v>
      </c>
      <c r="W294" s="28">
        <v>0.7</v>
      </c>
      <c r="X294" s="31" t="b">
        <v>0</v>
      </c>
      <c r="Y294" s="28"/>
      <c r="Z294" s="28" t="s">
        <v>2061</v>
      </c>
      <c r="AA294" s="30">
        <v>8</v>
      </c>
      <c r="AB294" s="30">
        <v>11</v>
      </c>
      <c r="AC294" s="30">
        <v>73</v>
      </c>
      <c r="AD294" s="30">
        <v>291437</v>
      </c>
      <c r="AE294" s="30">
        <v>1094</v>
      </c>
      <c r="AF294" s="30">
        <v>262677</v>
      </c>
      <c r="AG294" s="30">
        <v>1348</v>
      </c>
      <c r="AH294" s="28">
        <v>0.5</v>
      </c>
      <c r="AI294" s="28">
        <v>17.8</v>
      </c>
      <c r="AJ294" s="28" t="s">
        <v>1656</v>
      </c>
      <c r="AK294" s="30">
        <v>2563</v>
      </c>
      <c r="AL294" s="30">
        <v>0</v>
      </c>
      <c r="AM294" s="30">
        <v>1</v>
      </c>
      <c r="AN294" s="30">
        <v>7</v>
      </c>
      <c r="AO294" s="30">
        <v>45</v>
      </c>
      <c r="AP294" s="30">
        <v>0</v>
      </c>
      <c r="AQ294" s="30">
        <v>0</v>
      </c>
      <c r="AR294" s="30">
        <v>0</v>
      </c>
      <c r="AS294" s="30">
        <v>4</v>
      </c>
      <c r="AT294" s="30">
        <v>0</v>
      </c>
      <c r="AU294" s="30">
        <v>0</v>
      </c>
      <c r="AV294" s="30">
        <v>4</v>
      </c>
      <c r="AW294" s="30">
        <v>431</v>
      </c>
      <c r="AX294" s="28">
        <v>482</v>
      </c>
      <c r="AY294" s="28">
        <v>306.7</v>
      </c>
      <c r="AZ294" s="28">
        <v>118</v>
      </c>
      <c r="BA294" s="28">
        <v>90.9</v>
      </c>
      <c r="BB294" s="30">
        <v>29</v>
      </c>
      <c r="BC294" s="28">
        <v>0.54</v>
      </c>
      <c r="BD294" s="28">
        <v>0.91</v>
      </c>
      <c r="BE294" s="28">
        <v>1.45</v>
      </c>
      <c r="BF294" s="28">
        <v>50.41</v>
      </c>
      <c r="BG294" s="30">
        <v>109</v>
      </c>
      <c r="BH294" s="30">
        <v>36</v>
      </c>
      <c r="BI294" s="30">
        <v>110</v>
      </c>
      <c r="BJ294" s="30">
        <v>18</v>
      </c>
      <c r="BK294" s="30">
        <v>235</v>
      </c>
      <c r="BL294" s="30">
        <v>56</v>
      </c>
      <c r="BM294" s="30">
        <v>132</v>
      </c>
      <c r="BN294" s="30">
        <v>26</v>
      </c>
      <c r="BO294" s="28"/>
      <c r="BP294" s="28"/>
      <c r="BQ294" s="28"/>
      <c r="BR294" s="28"/>
      <c r="BS294" s="28"/>
      <c r="BT294" s="28"/>
      <c r="BU294" s="30">
        <v>0.02</v>
      </c>
      <c r="BV294" s="30">
        <v>0</v>
      </c>
      <c r="BW294" s="30">
        <v>0.03</v>
      </c>
      <c r="BX294" s="30">
        <v>0.05</v>
      </c>
      <c r="BY294" s="30">
        <v>1.77</v>
      </c>
      <c r="BZ294" s="30">
        <v>1.58</v>
      </c>
      <c r="CA294" s="30">
        <v>630</v>
      </c>
      <c r="CB294" s="30">
        <v>181</v>
      </c>
      <c r="CC294" s="30">
        <v>155</v>
      </c>
      <c r="CD294" s="30">
        <v>44</v>
      </c>
      <c r="CE294" s="30">
        <v>268</v>
      </c>
      <c r="CF294" s="30">
        <v>99</v>
      </c>
      <c r="CG294" s="30">
        <v>227</v>
      </c>
      <c r="CH294" s="30">
        <v>81</v>
      </c>
      <c r="CI294" s="30">
        <v>1.02</v>
      </c>
      <c r="CJ294" s="30">
        <v>0.25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27.75" thickBot="1">
      <c r="A295" s="30">
        <v>0</v>
      </c>
      <c r="B295" s="30">
        <v>0</v>
      </c>
      <c r="C295" s="30">
        <v>480455</v>
      </c>
      <c r="D295" s="30">
        <v>0</v>
      </c>
      <c r="E295" s="30">
        <v>0</v>
      </c>
      <c r="F295" s="30">
        <v>0</v>
      </c>
      <c r="G295" s="30">
        <v>0</v>
      </c>
      <c r="H295" s="30">
        <v>0</v>
      </c>
      <c r="I295" s="30">
        <v>2</v>
      </c>
      <c r="J295" s="28">
        <v>0</v>
      </c>
      <c r="K295" s="28">
        <v>0</v>
      </c>
      <c r="L295" s="30">
        <v>0</v>
      </c>
      <c r="M295" s="28" t="s">
        <v>2775</v>
      </c>
      <c r="N295" s="28">
        <v>0</v>
      </c>
      <c r="O295" s="30">
        <v>196</v>
      </c>
      <c r="P295" s="31" t="b">
        <v>0</v>
      </c>
      <c r="Q295" s="28" t="s">
        <v>2776</v>
      </c>
      <c r="R295" s="28" t="s">
        <v>2777</v>
      </c>
      <c r="S295" s="30">
        <v>40</v>
      </c>
      <c r="T295" s="28" t="s">
        <v>2778</v>
      </c>
      <c r="U295" s="28">
        <v>0</v>
      </c>
      <c r="V295" s="28" t="s">
        <v>1849</v>
      </c>
      <c r="W295" s="28">
        <v>0</v>
      </c>
      <c r="X295" s="31" t="b">
        <v>0</v>
      </c>
      <c r="Y295" s="28"/>
      <c r="Z295" s="28" t="s">
        <v>2077</v>
      </c>
      <c r="AA295" s="30">
        <v>8</v>
      </c>
      <c r="AB295" s="30">
        <v>11</v>
      </c>
      <c r="AC295" s="30">
        <v>0</v>
      </c>
      <c r="AD295" s="30">
        <v>0</v>
      </c>
      <c r="AE295" s="30">
        <v>0</v>
      </c>
      <c r="AF295" s="30">
        <v>1879</v>
      </c>
      <c r="AG295" s="30">
        <v>0</v>
      </c>
      <c r="AH295" s="28">
        <v>0</v>
      </c>
      <c r="AI295" s="28">
        <v>0</v>
      </c>
      <c r="AJ295" s="28" t="s">
        <v>1849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28">
        <v>0</v>
      </c>
      <c r="AY295" s="28">
        <v>0</v>
      </c>
      <c r="AZ295" s="28">
        <v>0</v>
      </c>
      <c r="BA295" s="28">
        <v>0</v>
      </c>
      <c r="BB295" s="30">
        <v>0</v>
      </c>
      <c r="BC295" s="28">
        <v>0</v>
      </c>
      <c r="BD295" s="28">
        <v>0</v>
      </c>
      <c r="BE295" s="28">
        <v>0</v>
      </c>
      <c r="BF295" s="28">
        <v>0</v>
      </c>
      <c r="BG295" s="30">
        <v>607</v>
      </c>
      <c r="BH295" s="30">
        <v>223</v>
      </c>
      <c r="BI295" s="30">
        <v>590</v>
      </c>
      <c r="BJ295" s="30">
        <v>219</v>
      </c>
      <c r="BK295" s="30">
        <v>560</v>
      </c>
      <c r="BL295" s="30">
        <v>214</v>
      </c>
      <c r="BM295" s="30">
        <v>609</v>
      </c>
      <c r="BN295" s="30">
        <v>221</v>
      </c>
      <c r="BO295" s="28"/>
      <c r="BP295" s="28"/>
      <c r="BQ295" s="28"/>
      <c r="BR295" s="28"/>
      <c r="BS295" s="28"/>
      <c r="BT295" s="28"/>
      <c r="BU295" s="30">
        <v>0</v>
      </c>
      <c r="BV295" s="30">
        <v>0</v>
      </c>
      <c r="BW295" s="30">
        <v>0</v>
      </c>
      <c r="BX295" s="30">
        <v>0</v>
      </c>
      <c r="BY295" s="30">
        <v>0</v>
      </c>
      <c r="BZ295" s="30">
        <v>0</v>
      </c>
      <c r="CA295" s="30">
        <v>688</v>
      </c>
      <c r="CB295" s="30">
        <v>212</v>
      </c>
      <c r="CC295" s="30">
        <v>482</v>
      </c>
      <c r="CD295" s="30">
        <v>180</v>
      </c>
      <c r="CE295" s="30">
        <v>618</v>
      </c>
      <c r="CF295" s="30">
        <v>224</v>
      </c>
      <c r="CG295" s="30">
        <v>674</v>
      </c>
      <c r="CH295" s="30">
        <v>243</v>
      </c>
      <c r="CI295" s="30">
        <v>0</v>
      </c>
      <c r="CJ295" s="30">
        <v>0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17.25" thickBot="1">
      <c r="A296" s="30">
        <v>100</v>
      </c>
      <c r="B296" s="30">
        <v>100</v>
      </c>
      <c r="C296" s="30">
        <v>243571</v>
      </c>
      <c r="D296" s="30">
        <v>0</v>
      </c>
      <c r="E296" s="30">
        <v>0</v>
      </c>
      <c r="F296" s="30">
        <v>-1</v>
      </c>
      <c r="G296" s="30">
        <v>1</v>
      </c>
      <c r="H296" s="30">
        <v>0</v>
      </c>
      <c r="I296" s="30">
        <v>2</v>
      </c>
      <c r="J296" s="28">
        <v>0.6</v>
      </c>
      <c r="K296" s="28">
        <v>0.6</v>
      </c>
      <c r="L296" s="30">
        <v>1</v>
      </c>
      <c r="M296" s="28" t="s">
        <v>2152</v>
      </c>
      <c r="N296" s="28">
        <v>0.6</v>
      </c>
      <c r="O296" s="30">
        <v>197</v>
      </c>
      <c r="P296" s="31" t="b">
        <v>0</v>
      </c>
      <c r="Q296" s="28"/>
      <c r="R296" s="28" t="s">
        <v>2779</v>
      </c>
      <c r="S296" s="30">
        <v>39</v>
      </c>
      <c r="T296" s="28" t="s">
        <v>2780</v>
      </c>
      <c r="U296" s="28">
        <v>1.7</v>
      </c>
      <c r="V296" s="28" t="s">
        <v>1702</v>
      </c>
      <c r="W296" s="28">
        <v>2.2000000000000002</v>
      </c>
      <c r="X296" s="31" t="b">
        <v>0</v>
      </c>
      <c r="Y296" s="28"/>
      <c r="Z296" s="28" t="s">
        <v>2061</v>
      </c>
      <c r="AA296" s="30">
        <v>8</v>
      </c>
      <c r="AB296" s="30">
        <v>11</v>
      </c>
      <c r="AC296" s="30">
        <v>27</v>
      </c>
      <c r="AD296" s="30">
        <v>1267392</v>
      </c>
      <c r="AE296" s="30">
        <v>1373</v>
      </c>
      <c r="AF296" s="30">
        <v>1431579</v>
      </c>
      <c r="AG296" s="30">
        <v>982</v>
      </c>
      <c r="AH296" s="28">
        <v>0.2</v>
      </c>
      <c r="AI296" s="28">
        <v>6.9</v>
      </c>
      <c r="AJ296" s="28" t="s">
        <v>1702</v>
      </c>
      <c r="AK296" s="30">
        <v>1066</v>
      </c>
      <c r="AL296" s="30">
        <v>0</v>
      </c>
      <c r="AM296" s="30">
        <v>0</v>
      </c>
      <c r="AN296" s="30">
        <v>2</v>
      </c>
      <c r="AO296" s="30">
        <v>18</v>
      </c>
      <c r="AP296" s="30">
        <v>0</v>
      </c>
      <c r="AQ296" s="30">
        <v>0</v>
      </c>
      <c r="AR296" s="30">
        <v>0</v>
      </c>
      <c r="AS296" s="30">
        <v>3</v>
      </c>
      <c r="AT296" s="30">
        <v>0</v>
      </c>
      <c r="AU296" s="30">
        <v>0</v>
      </c>
      <c r="AV296" s="30">
        <v>0</v>
      </c>
      <c r="AW296" s="30">
        <v>142</v>
      </c>
      <c r="AX296" s="28">
        <v>193.2</v>
      </c>
      <c r="AY296" s="28">
        <v>99.8</v>
      </c>
      <c r="AZ296" s="28">
        <v>104</v>
      </c>
      <c r="BA296" s="28">
        <v>39.9</v>
      </c>
      <c r="BB296" s="30">
        <v>11</v>
      </c>
      <c r="BC296" s="28">
        <v>0.48</v>
      </c>
      <c r="BD296" s="28">
        <v>0.6</v>
      </c>
      <c r="BE296" s="28">
        <v>1.08</v>
      </c>
      <c r="BF296" s="28">
        <v>21.38</v>
      </c>
      <c r="BG296" s="30">
        <v>287</v>
      </c>
      <c r="BH296" s="30">
        <v>111</v>
      </c>
      <c r="BI296" s="30">
        <v>272</v>
      </c>
      <c r="BJ296" s="30">
        <v>84</v>
      </c>
      <c r="BK296" s="30">
        <v>251</v>
      </c>
      <c r="BL296" s="30">
        <v>66</v>
      </c>
      <c r="BM296" s="30">
        <v>303</v>
      </c>
      <c r="BN296" s="30">
        <v>104</v>
      </c>
      <c r="BO296" s="28"/>
      <c r="BP296" s="28"/>
      <c r="BQ296" s="28"/>
      <c r="BR296" s="28"/>
      <c r="BS296" s="28"/>
      <c r="BT296" s="28"/>
      <c r="BU296" s="30">
        <v>0.04</v>
      </c>
      <c r="BV296" s="30">
        <v>0</v>
      </c>
      <c r="BW296" s="30">
        <v>0.05</v>
      </c>
      <c r="BX296" s="30">
        <v>0.09</v>
      </c>
      <c r="BY296" s="30">
        <v>1.81</v>
      </c>
      <c r="BZ296" s="30">
        <v>1.52</v>
      </c>
      <c r="CA296" s="30">
        <v>734</v>
      </c>
      <c r="CB296" s="30">
        <v>243</v>
      </c>
      <c r="CC296" s="30">
        <v>303</v>
      </c>
      <c r="CD296" s="30">
        <v>92</v>
      </c>
      <c r="CE296" s="30">
        <v>369</v>
      </c>
      <c r="CF296" s="30">
        <v>132</v>
      </c>
      <c r="CG296" s="30">
        <v>126</v>
      </c>
      <c r="CH296" s="30">
        <v>48</v>
      </c>
      <c r="CI296" s="30">
        <v>0.93</v>
      </c>
      <c r="CJ296" s="30">
        <v>0.17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7.25" thickBot="1">
      <c r="A297" s="30">
        <v>0</v>
      </c>
      <c r="B297" s="30">
        <v>0</v>
      </c>
      <c r="C297" s="30">
        <v>495542</v>
      </c>
      <c r="D297" s="30">
        <v>0</v>
      </c>
      <c r="E297" s="30">
        <v>0</v>
      </c>
      <c r="F297" s="30">
        <v>0</v>
      </c>
      <c r="G297" s="30">
        <v>0</v>
      </c>
      <c r="H297" s="30">
        <v>0</v>
      </c>
      <c r="I297" s="30">
        <v>2</v>
      </c>
      <c r="J297" s="28">
        <v>0</v>
      </c>
      <c r="K297" s="28">
        <v>0</v>
      </c>
      <c r="L297" s="30">
        <v>0</v>
      </c>
      <c r="M297" s="28" t="s">
        <v>2781</v>
      </c>
      <c r="N297" s="28">
        <v>0</v>
      </c>
      <c r="O297" s="30">
        <v>198</v>
      </c>
      <c r="P297" s="31" t="b">
        <v>0</v>
      </c>
      <c r="Q297" s="28" t="s">
        <v>2782</v>
      </c>
      <c r="R297" s="28" t="s">
        <v>2783</v>
      </c>
      <c r="S297" s="30">
        <v>40</v>
      </c>
      <c r="T297" s="28" t="s">
        <v>2784</v>
      </c>
      <c r="U297" s="28">
        <v>0</v>
      </c>
      <c r="V297" s="28" t="s">
        <v>1848</v>
      </c>
      <c r="W297" s="28">
        <v>0.2</v>
      </c>
      <c r="X297" s="31" t="b">
        <v>0</v>
      </c>
      <c r="Y297" s="28"/>
      <c r="Z297" s="28" t="s">
        <v>2077</v>
      </c>
      <c r="AA297" s="30">
        <v>8</v>
      </c>
      <c r="AB297" s="30">
        <v>11</v>
      </c>
      <c r="AC297" s="30">
        <v>0</v>
      </c>
      <c r="AD297" s="30">
        <v>8908</v>
      </c>
      <c r="AE297" s="30">
        <v>0</v>
      </c>
      <c r="AF297" s="30">
        <v>46351</v>
      </c>
      <c r="AG297" s="30">
        <v>31</v>
      </c>
      <c r="AH297" s="28">
        <v>0</v>
      </c>
      <c r="AI297" s="28">
        <v>0</v>
      </c>
      <c r="AJ297" s="28" t="s">
        <v>1848</v>
      </c>
      <c r="AK297" s="30">
        <v>0</v>
      </c>
      <c r="AL297" s="30">
        <v>0</v>
      </c>
      <c r="AM297" s="30">
        <v>0</v>
      </c>
      <c r="AN297" s="30">
        <v>0</v>
      </c>
      <c r="AO297" s="30">
        <v>0</v>
      </c>
      <c r="AP297" s="30">
        <v>0</v>
      </c>
      <c r="AQ297" s="30">
        <v>0</v>
      </c>
      <c r="AR297" s="30">
        <v>0</v>
      </c>
      <c r="AS297" s="30">
        <v>0</v>
      </c>
      <c r="AT297" s="30">
        <v>0</v>
      </c>
      <c r="AU297" s="30">
        <v>0</v>
      </c>
      <c r="AV297" s="30">
        <v>0</v>
      </c>
      <c r="AW297" s="30">
        <v>0</v>
      </c>
      <c r="AX297" s="28">
        <v>0</v>
      </c>
      <c r="AY297" s="28">
        <v>0</v>
      </c>
      <c r="AZ297" s="28">
        <v>0</v>
      </c>
      <c r="BA297" s="28">
        <v>0</v>
      </c>
      <c r="BB297" s="30">
        <v>0</v>
      </c>
      <c r="BC297" s="28">
        <v>0</v>
      </c>
      <c r="BD297" s="28">
        <v>0</v>
      </c>
      <c r="BE297" s="28">
        <v>0</v>
      </c>
      <c r="BF297" s="28">
        <v>0</v>
      </c>
      <c r="BG297" s="30">
        <v>610</v>
      </c>
      <c r="BH297" s="30">
        <v>225</v>
      </c>
      <c r="BI297" s="30">
        <v>594</v>
      </c>
      <c r="BJ297" s="30">
        <v>221</v>
      </c>
      <c r="BK297" s="30">
        <v>565</v>
      </c>
      <c r="BL297" s="30">
        <v>217</v>
      </c>
      <c r="BM297" s="30">
        <v>612</v>
      </c>
      <c r="BN297" s="30">
        <v>223</v>
      </c>
      <c r="BO297" s="28"/>
      <c r="BP297" s="28"/>
      <c r="BQ297" s="28"/>
      <c r="BR297" s="28"/>
      <c r="BS297" s="28"/>
      <c r="BT297" s="28"/>
      <c r="BU297" s="30">
        <v>0</v>
      </c>
      <c r="BV297" s="30">
        <v>0</v>
      </c>
      <c r="BW297" s="30">
        <v>0</v>
      </c>
      <c r="BX297" s="30">
        <v>0</v>
      </c>
      <c r="BY297" s="30">
        <v>0</v>
      </c>
      <c r="BZ297" s="30">
        <v>0</v>
      </c>
      <c r="CA297" s="30">
        <v>693</v>
      </c>
      <c r="CB297" s="30">
        <v>215</v>
      </c>
      <c r="CC297" s="30">
        <v>487</v>
      </c>
      <c r="CD297" s="30">
        <v>183</v>
      </c>
      <c r="CE297" s="30">
        <v>621</v>
      </c>
      <c r="CF297" s="30">
        <v>226</v>
      </c>
      <c r="CG297" s="30">
        <v>388</v>
      </c>
      <c r="CH297" s="30">
        <v>146</v>
      </c>
      <c r="CI297" s="30">
        <v>0</v>
      </c>
      <c r="CJ297" s="30">
        <v>0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17.25" thickBot="1">
      <c r="A298" s="28"/>
      <c r="B298" s="28"/>
      <c r="C298" s="30">
        <v>17761</v>
      </c>
      <c r="D298" s="30">
        <v>0</v>
      </c>
      <c r="E298" s="30">
        <v>0</v>
      </c>
      <c r="F298" s="30">
        <v>-4</v>
      </c>
      <c r="G298" s="30">
        <v>4</v>
      </c>
      <c r="H298" s="30">
        <v>1</v>
      </c>
      <c r="I298" s="30">
        <v>2</v>
      </c>
      <c r="J298" s="28">
        <v>1.8</v>
      </c>
      <c r="K298" s="28">
        <v>1.8</v>
      </c>
      <c r="L298" s="30">
        <v>1</v>
      </c>
      <c r="M298" s="28" t="s">
        <v>1521</v>
      </c>
      <c r="N298" s="28">
        <v>1.8</v>
      </c>
      <c r="O298" s="30">
        <v>199</v>
      </c>
      <c r="P298" s="31" t="b">
        <v>0</v>
      </c>
      <c r="Q298" s="28"/>
      <c r="R298" s="28"/>
      <c r="S298" s="30">
        <v>41</v>
      </c>
      <c r="T298" s="28" t="s">
        <v>2785</v>
      </c>
      <c r="U298" s="28">
        <v>2.7</v>
      </c>
      <c r="V298" s="28" t="s">
        <v>1639</v>
      </c>
      <c r="W298" s="28">
        <v>3.7</v>
      </c>
      <c r="X298" s="31" t="b">
        <v>0</v>
      </c>
      <c r="Y298" s="28"/>
      <c r="Z298" s="28" t="s">
        <v>2061</v>
      </c>
      <c r="AA298" s="30">
        <v>8</v>
      </c>
      <c r="AB298" s="30">
        <v>11</v>
      </c>
      <c r="AC298" s="30">
        <v>93</v>
      </c>
      <c r="AD298" s="30">
        <v>1318039</v>
      </c>
      <c r="AE298" s="30">
        <v>6840</v>
      </c>
      <c r="AF298" s="30">
        <v>998361</v>
      </c>
      <c r="AG298" s="30">
        <v>11155</v>
      </c>
      <c r="AH298" s="28">
        <v>0.4</v>
      </c>
      <c r="AI298" s="28">
        <v>22.7</v>
      </c>
      <c r="AJ298" s="28" t="s">
        <v>1639</v>
      </c>
      <c r="AK298" s="30">
        <v>3060</v>
      </c>
      <c r="AL298" s="30">
        <v>1</v>
      </c>
      <c r="AM298" s="30">
        <v>1</v>
      </c>
      <c r="AN298" s="30">
        <v>8</v>
      </c>
      <c r="AO298" s="30">
        <v>52</v>
      </c>
      <c r="AP298" s="30">
        <v>0</v>
      </c>
      <c r="AQ298" s="30">
        <v>0</v>
      </c>
      <c r="AR298" s="30">
        <v>0</v>
      </c>
      <c r="AS298" s="30">
        <v>6</v>
      </c>
      <c r="AT298" s="30">
        <v>0</v>
      </c>
      <c r="AU298" s="30">
        <v>0</v>
      </c>
      <c r="AV298" s="30">
        <v>11</v>
      </c>
      <c r="AW298" s="30">
        <v>568</v>
      </c>
      <c r="AX298" s="28">
        <v>944.4</v>
      </c>
      <c r="AY298" s="28">
        <v>172.9</v>
      </c>
      <c r="AZ298" s="28">
        <v>374</v>
      </c>
      <c r="BA298" s="28">
        <v>149.30000000000001</v>
      </c>
      <c r="BB298" s="30">
        <v>34</v>
      </c>
      <c r="BC298" s="28">
        <v>2.38</v>
      </c>
      <c r="BD298" s="28">
        <v>1.79</v>
      </c>
      <c r="BE298" s="28">
        <v>4.17</v>
      </c>
      <c r="BF298" s="28">
        <v>61.39</v>
      </c>
      <c r="BG298" s="30">
        <v>5</v>
      </c>
      <c r="BH298" s="30">
        <v>1</v>
      </c>
      <c r="BI298" s="30">
        <v>184</v>
      </c>
      <c r="BJ298" s="30">
        <v>42</v>
      </c>
      <c r="BK298" s="30">
        <v>85</v>
      </c>
      <c r="BL298" s="30">
        <v>4</v>
      </c>
      <c r="BM298" s="30">
        <v>56</v>
      </c>
      <c r="BN298" s="30">
        <v>5</v>
      </c>
      <c r="BO298" s="28"/>
      <c r="BP298" s="28"/>
      <c r="BQ298" s="28"/>
      <c r="BR298" s="28"/>
      <c r="BS298" s="28"/>
      <c r="BT298" s="28"/>
      <c r="BU298" s="30">
        <v>7.0000000000000007E-2</v>
      </c>
      <c r="BV298" s="30">
        <v>0</v>
      </c>
      <c r="BW298" s="30">
        <v>0.05</v>
      </c>
      <c r="BX298" s="30">
        <v>0.12</v>
      </c>
      <c r="BY298" s="30">
        <v>1.81</v>
      </c>
      <c r="BZ298" s="30">
        <v>1.53</v>
      </c>
      <c r="CA298" s="30">
        <v>619</v>
      </c>
      <c r="CB298" s="30">
        <v>177</v>
      </c>
      <c r="CC298" s="30">
        <v>170</v>
      </c>
      <c r="CD298" s="30">
        <v>50</v>
      </c>
      <c r="CE298" s="30">
        <v>190</v>
      </c>
      <c r="CF298" s="30">
        <v>64</v>
      </c>
      <c r="CG298" s="30">
        <v>89</v>
      </c>
      <c r="CH298" s="30">
        <v>33</v>
      </c>
      <c r="CI298" s="30">
        <v>1</v>
      </c>
      <c r="CJ298" s="30">
        <v>0.24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7.25" thickBot="1">
      <c r="A299" s="30">
        <v>100</v>
      </c>
      <c r="B299" s="30">
        <v>100</v>
      </c>
      <c r="C299" s="30">
        <v>94147</v>
      </c>
      <c r="D299" s="30">
        <v>0</v>
      </c>
      <c r="E299" s="30">
        <v>0</v>
      </c>
      <c r="F299" s="30">
        <v>-3</v>
      </c>
      <c r="G299" s="30">
        <v>3</v>
      </c>
      <c r="H299" s="30">
        <v>1</v>
      </c>
      <c r="I299" s="30">
        <v>2</v>
      </c>
      <c r="J299" s="28">
        <v>0</v>
      </c>
      <c r="K299" s="28">
        <v>0</v>
      </c>
      <c r="L299" s="30">
        <v>0</v>
      </c>
      <c r="M299" s="28" t="s">
        <v>2585</v>
      </c>
      <c r="N299" s="28">
        <v>0</v>
      </c>
      <c r="O299" s="30">
        <v>475</v>
      </c>
      <c r="P299" s="31" t="b">
        <v>0</v>
      </c>
      <c r="Q299" s="28"/>
      <c r="R299" s="28" t="s">
        <v>2786</v>
      </c>
      <c r="S299" s="30">
        <v>47</v>
      </c>
      <c r="T299" s="28" t="s">
        <v>2787</v>
      </c>
      <c r="U299" s="28">
        <v>3.2</v>
      </c>
      <c r="V299" s="28" t="s">
        <v>1748</v>
      </c>
      <c r="W299" s="28">
        <v>3.1</v>
      </c>
      <c r="X299" s="31" t="b">
        <v>0</v>
      </c>
      <c r="Y299" s="28"/>
      <c r="Z299" s="28" t="s">
        <v>2061</v>
      </c>
      <c r="AA299" s="30">
        <v>8</v>
      </c>
      <c r="AB299" s="30">
        <v>11</v>
      </c>
      <c r="AC299" s="30">
        <v>70</v>
      </c>
      <c r="AD299" s="30">
        <v>967077</v>
      </c>
      <c r="AE299" s="30">
        <v>267</v>
      </c>
      <c r="AF299" s="30">
        <v>1092388</v>
      </c>
      <c r="AG299" s="30">
        <v>4292</v>
      </c>
      <c r="AH299" s="28">
        <v>0</v>
      </c>
      <c r="AI299" s="28">
        <v>14.9</v>
      </c>
      <c r="AJ299" s="28" t="s">
        <v>1748</v>
      </c>
      <c r="AK299" s="30">
        <v>1970</v>
      </c>
      <c r="AL299" s="30">
        <v>1</v>
      </c>
      <c r="AM299" s="30">
        <v>1</v>
      </c>
      <c r="AN299" s="30">
        <v>6</v>
      </c>
      <c r="AO299" s="30">
        <v>28</v>
      </c>
      <c r="AP299" s="30">
        <v>0</v>
      </c>
      <c r="AQ299" s="30">
        <v>0</v>
      </c>
      <c r="AR299" s="30">
        <v>0</v>
      </c>
      <c r="AS299" s="30">
        <v>2</v>
      </c>
      <c r="AT299" s="30">
        <v>0</v>
      </c>
      <c r="AU299" s="30">
        <v>0</v>
      </c>
      <c r="AV299" s="30">
        <v>5</v>
      </c>
      <c r="AW299" s="30">
        <v>370</v>
      </c>
      <c r="AX299" s="28">
        <v>389.4</v>
      </c>
      <c r="AY299" s="28">
        <v>59.4</v>
      </c>
      <c r="AZ299" s="28">
        <v>88</v>
      </c>
      <c r="BA299" s="28">
        <v>53.7</v>
      </c>
      <c r="BB299" s="30">
        <v>22</v>
      </c>
      <c r="BC299" s="28">
        <v>0.84</v>
      </c>
      <c r="BD299" s="28">
        <v>0.49</v>
      </c>
      <c r="BE299" s="28">
        <v>1.33</v>
      </c>
      <c r="BF299" s="28">
        <v>36.25</v>
      </c>
      <c r="BG299" s="30">
        <v>151</v>
      </c>
      <c r="BH299" s="30">
        <v>53</v>
      </c>
      <c r="BI299" s="30">
        <v>339</v>
      </c>
      <c r="BJ299" s="30">
        <v>112</v>
      </c>
      <c r="BK299" s="30">
        <v>278</v>
      </c>
      <c r="BL299" s="30">
        <v>80</v>
      </c>
      <c r="BM299" s="30">
        <v>248</v>
      </c>
      <c r="BN299" s="30">
        <v>79</v>
      </c>
      <c r="BO299" s="28"/>
      <c r="BP299" s="28"/>
      <c r="BQ299" s="28"/>
      <c r="BR299" s="28"/>
      <c r="BS299" s="28"/>
      <c r="BT299" s="28"/>
      <c r="BU299" s="30">
        <v>0.04</v>
      </c>
      <c r="BV299" s="30">
        <v>0</v>
      </c>
      <c r="BW299" s="30">
        <v>0.02</v>
      </c>
      <c r="BX299" s="30">
        <v>0.06</v>
      </c>
      <c r="BY299" s="30">
        <v>1.66</v>
      </c>
      <c r="BZ299" s="30">
        <v>1.28</v>
      </c>
      <c r="CA299" s="30">
        <v>301</v>
      </c>
      <c r="CB299" s="30">
        <v>47</v>
      </c>
      <c r="CC299" s="30">
        <v>689</v>
      </c>
      <c r="CD299" s="30">
        <v>248</v>
      </c>
      <c r="CE299" s="30">
        <v>134</v>
      </c>
      <c r="CF299" s="30">
        <v>38</v>
      </c>
      <c r="CG299" s="30">
        <v>103</v>
      </c>
      <c r="CH299" s="30">
        <v>37</v>
      </c>
      <c r="CI299" s="30">
        <v>1.01</v>
      </c>
      <c r="CJ299" s="30">
        <v>0.27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17.25" thickBot="1">
      <c r="A300" s="30">
        <v>0</v>
      </c>
      <c r="B300" s="30">
        <v>0</v>
      </c>
      <c r="C300" s="30">
        <v>216054</v>
      </c>
      <c r="D300" s="30">
        <v>0</v>
      </c>
      <c r="E300" s="30">
        <v>0</v>
      </c>
      <c r="F300" s="30">
        <v>-2</v>
      </c>
      <c r="G300" s="30">
        <v>2</v>
      </c>
      <c r="H300" s="30">
        <v>0</v>
      </c>
      <c r="I300" s="30">
        <v>2</v>
      </c>
      <c r="J300" s="28">
        <v>0</v>
      </c>
      <c r="K300" s="28">
        <v>0</v>
      </c>
      <c r="L300" s="30">
        <v>0</v>
      </c>
      <c r="M300" s="28" t="s">
        <v>2788</v>
      </c>
      <c r="N300" s="28">
        <v>0</v>
      </c>
      <c r="O300" s="30">
        <v>531</v>
      </c>
      <c r="P300" s="31" t="b">
        <v>0</v>
      </c>
      <c r="Q300" s="28" t="s">
        <v>4378</v>
      </c>
      <c r="R300" s="28" t="s">
        <v>4312</v>
      </c>
      <c r="S300" s="30">
        <v>43</v>
      </c>
      <c r="T300" s="28" t="s">
        <v>2789</v>
      </c>
      <c r="U300" s="28">
        <v>1</v>
      </c>
      <c r="V300" s="28" t="s">
        <v>2790</v>
      </c>
      <c r="W300" s="28">
        <v>0</v>
      </c>
      <c r="X300" s="31" t="b">
        <v>0</v>
      </c>
      <c r="Y300" s="28"/>
      <c r="Z300" s="28" t="s">
        <v>2117</v>
      </c>
      <c r="AA300" s="30">
        <v>8</v>
      </c>
      <c r="AB300" s="30">
        <v>11</v>
      </c>
      <c r="AC300" s="30">
        <v>2</v>
      </c>
      <c r="AD300" s="30">
        <v>1954</v>
      </c>
      <c r="AE300" s="30">
        <v>14</v>
      </c>
      <c r="AF300" s="30">
        <v>6113</v>
      </c>
      <c r="AG300" s="30">
        <v>33</v>
      </c>
      <c r="AH300" s="28">
        <v>0</v>
      </c>
      <c r="AI300" s="28">
        <v>0.5</v>
      </c>
      <c r="AJ300" s="28" t="s">
        <v>1844</v>
      </c>
      <c r="AK300" s="30">
        <v>24</v>
      </c>
      <c r="AL300" s="30">
        <v>0</v>
      </c>
      <c r="AM300" s="30">
        <v>0</v>
      </c>
      <c r="AN300" s="30">
        <v>0</v>
      </c>
      <c r="AO300" s="30">
        <v>0</v>
      </c>
      <c r="AP300" s="30">
        <v>0</v>
      </c>
      <c r="AQ300" s="30">
        <v>0</v>
      </c>
      <c r="AR300" s="30">
        <v>0</v>
      </c>
      <c r="AS300" s="30">
        <v>0</v>
      </c>
      <c r="AT300" s="30">
        <v>0</v>
      </c>
      <c r="AU300" s="30">
        <v>0</v>
      </c>
      <c r="AV300" s="30">
        <v>0</v>
      </c>
      <c r="AW300" s="30">
        <v>9</v>
      </c>
      <c r="AX300" s="28">
        <v>7.6</v>
      </c>
      <c r="AY300" s="28">
        <v>1.4</v>
      </c>
      <c r="AZ300" s="28">
        <v>0</v>
      </c>
      <c r="BA300" s="28">
        <v>0.9</v>
      </c>
      <c r="BB300" s="30">
        <v>0</v>
      </c>
      <c r="BC300" s="28">
        <v>0</v>
      </c>
      <c r="BD300" s="28">
        <v>0</v>
      </c>
      <c r="BE300" s="28">
        <v>0</v>
      </c>
      <c r="BF300" s="28">
        <v>0.31</v>
      </c>
      <c r="BG300" s="30">
        <v>484</v>
      </c>
      <c r="BH300" s="30">
        <v>172</v>
      </c>
      <c r="BI300" s="30">
        <v>473</v>
      </c>
      <c r="BJ300" s="30">
        <v>171</v>
      </c>
      <c r="BK300" s="30">
        <v>604</v>
      </c>
      <c r="BL300" s="30">
        <v>239</v>
      </c>
      <c r="BM300" s="30">
        <v>505</v>
      </c>
      <c r="BN300" s="30">
        <v>175</v>
      </c>
      <c r="BO300" s="28"/>
      <c r="BP300" s="28"/>
      <c r="BQ300" s="28"/>
      <c r="BR300" s="28"/>
      <c r="BS300" s="28"/>
      <c r="BT300" s="28"/>
      <c r="BU300" s="30">
        <v>0</v>
      </c>
      <c r="BV300" s="30">
        <v>0</v>
      </c>
      <c r="BW300" s="30">
        <v>0</v>
      </c>
      <c r="BX300" s="30">
        <v>0</v>
      </c>
      <c r="BY300" s="30">
        <v>1.1599999999999999</v>
      </c>
      <c r="BZ300" s="30">
        <v>0</v>
      </c>
      <c r="CA300" s="30">
        <v>559</v>
      </c>
      <c r="CB300" s="30">
        <v>144</v>
      </c>
      <c r="CC300" s="30">
        <v>545</v>
      </c>
      <c r="CD300" s="30">
        <v>218</v>
      </c>
      <c r="CE300" s="30">
        <v>482</v>
      </c>
      <c r="CF300" s="30">
        <v>174</v>
      </c>
      <c r="CG300" s="30">
        <v>524</v>
      </c>
      <c r="CH300" s="30">
        <v>196</v>
      </c>
      <c r="CI300" s="30">
        <v>0</v>
      </c>
      <c r="CJ300" s="30">
        <v>0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7.25" thickBot="1">
      <c r="A301" s="28"/>
      <c r="B301" s="28"/>
      <c r="C301" s="30">
        <v>433154</v>
      </c>
      <c r="D301" s="30">
        <v>0</v>
      </c>
      <c r="E301" s="30">
        <v>0</v>
      </c>
      <c r="F301" s="30">
        <v>-4</v>
      </c>
      <c r="G301" s="30">
        <v>4</v>
      </c>
      <c r="H301" s="30">
        <v>1</v>
      </c>
      <c r="I301" s="30">
        <v>3</v>
      </c>
      <c r="J301" s="28">
        <v>5</v>
      </c>
      <c r="K301" s="28">
        <v>5</v>
      </c>
      <c r="L301" s="30">
        <v>2</v>
      </c>
      <c r="M301" s="28" t="s">
        <v>2791</v>
      </c>
      <c r="N301" s="28">
        <v>5</v>
      </c>
      <c r="O301" s="30">
        <v>534</v>
      </c>
      <c r="P301" s="31" t="b">
        <v>0</v>
      </c>
      <c r="Q301" s="28"/>
      <c r="R301" s="28"/>
      <c r="S301" s="30">
        <v>51</v>
      </c>
      <c r="T301" s="28" t="s">
        <v>2792</v>
      </c>
      <c r="U301" s="28">
        <v>3.1</v>
      </c>
      <c r="V301" s="28" t="s">
        <v>1642</v>
      </c>
      <c r="W301" s="28">
        <v>0.2</v>
      </c>
      <c r="X301" s="31" t="b">
        <v>0</v>
      </c>
      <c r="Y301" s="28"/>
      <c r="Z301" s="28" t="s">
        <v>2061</v>
      </c>
      <c r="AA301" s="30">
        <v>8</v>
      </c>
      <c r="AB301" s="30">
        <v>11</v>
      </c>
      <c r="AC301" s="30">
        <v>98</v>
      </c>
      <c r="AD301" s="30">
        <v>89829</v>
      </c>
      <c r="AE301" s="30">
        <v>728</v>
      </c>
      <c r="AF301" s="30">
        <v>106986</v>
      </c>
      <c r="AG301" s="30">
        <v>774</v>
      </c>
      <c r="AH301" s="28">
        <v>1</v>
      </c>
      <c r="AI301" s="28">
        <v>19.2</v>
      </c>
      <c r="AJ301" s="28" t="s">
        <v>1642</v>
      </c>
      <c r="AK301" s="30">
        <v>2130</v>
      </c>
      <c r="AL301" s="30">
        <v>5</v>
      </c>
      <c r="AM301" s="30">
        <v>3</v>
      </c>
      <c r="AN301" s="30">
        <v>4</v>
      </c>
      <c r="AO301" s="30">
        <v>41</v>
      </c>
      <c r="AP301" s="30">
        <v>0</v>
      </c>
      <c r="AQ301" s="30">
        <v>0</v>
      </c>
      <c r="AR301" s="30">
        <v>0</v>
      </c>
      <c r="AS301" s="30">
        <v>5</v>
      </c>
      <c r="AT301" s="30">
        <v>0</v>
      </c>
      <c r="AU301" s="30">
        <v>0</v>
      </c>
      <c r="AV301" s="30">
        <v>11</v>
      </c>
      <c r="AW301" s="30">
        <v>382</v>
      </c>
      <c r="AX301" s="28">
        <v>545</v>
      </c>
      <c r="AY301" s="28">
        <v>621.6</v>
      </c>
      <c r="AZ301" s="28">
        <v>378</v>
      </c>
      <c r="BA301" s="28">
        <v>154.80000000000001</v>
      </c>
      <c r="BB301" s="30">
        <v>24</v>
      </c>
      <c r="BC301" s="28">
        <v>2.17</v>
      </c>
      <c r="BD301" s="28">
        <v>4.0999999999999996</v>
      </c>
      <c r="BE301" s="28">
        <v>6.27</v>
      </c>
      <c r="BF301" s="28">
        <v>45.24</v>
      </c>
      <c r="BG301" s="30">
        <v>76</v>
      </c>
      <c r="BH301" s="30">
        <v>31</v>
      </c>
      <c r="BI301" s="30">
        <v>30</v>
      </c>
      <c r="BJ301" s="30">
        <v>24</v>
      </c>
      <c r="BK301" s="30">
        <v>82</v>
      </c>
      <c r="BL301" s="30">
        <v>52</v>
      </c>
      <c r="BM301" s="30">
        <v>50</v>
      </c>
      <c r="BN301" s="30">
        <v>34</v>
      </c>
      <c r="BO301" s="30">
        <v>2</v>
      </c>
      <c r="BP301" s="28"/>
      <c r="BQ301" s="30">
        <v>2</v>
      </c>
      <c r="BR301" s="28"/>
      <c r="BS301" s="28"/>
      <c r="BT301" s="28"/>
      <c r="BU301" s="30">
        <v>0.09</v>
      </c>
      <c r="BV301" s="30">
        <v>0</v>
      </c>
      <c r="BW301" s="30">
        <v>0.17</v>
      </c>
      <c r="BX301" s="30">
        <v>0.26</v>
      </c>
      <c r="BY301" s="30">
        <v>1.91</v>
      </c>
      <c r="BZ301" s="30">
        <v>1.73</v>
      </c>
      <c r="CA301" s="30">
        <v>181</v>
      </c>
      <c r="CB301" s="30">
        <v>105</v>
      </c>
      <c r="CC301" s="30">
        <v>28</v>
      </c>
      <c r="CD301" s="30">
        <v>16</v>
      </c>
      <c r="CE301" s="30">
        <v>146</v>
      </c>
      <c r="CF301" s="30">
        <v>60</v>
      </c>
      <c r="CG301" s="30">
        <v>353</v>
      </c>
      <c r="CH301" s="30">
        <v>121</v>
      </c>
      <c r="CI301" s="30">
        <v>1.01</v>
      </c>
      <c r="CJ301" s="30">
        <v>0.17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7.25" thickBot="1">
      <c r="A302" s="28"/>
      <c r="B302" s="28"/>
      <c r="C302" s="30">
        <v>510328</v>
      </c>
      <c r="D302" s="30">
        <v>0</v>
      </c>
      <c r="E302" s="30">
        <v>0</v>
      </c>
      <c r="F302" s="30">
        <v>-2</v>
      </c>
      <c r="G302" s="30">
        <v>2</v>
      </c>
      <c r="H302" s="30">
        <v>0</v>
      </c>
      <c r="I302" s="30">
        <v>3</v>
      </c>
      <c r="J302" s="28">
        <v>0</v>
      </c>
      <c r="K302" s="28">
        <v>0</v>
      </c>
      <c r="L302" s="30">
        <v>0</v>
      </c>
      <c r="M302" s="28" t="s">
        <v>2793</v>
      </c>
      <c r="N302" s="28">
        <v>0</v>
      </c>
      <c r="O302" s="30">
        <v>560</v>
      </c>
      <c r="P302" s="31" t="b">
        <v>0</v>
      </c>
      <c r="Q302" s="28"/>
      <c r="R302" s="28"/>
      <c r="S302" s="30">
        <v>43</v>
      </c>
      <c r="T302" s="28" t="s">
        <v>2794</v>
      </c>
      <c r="U302" s="28">
        <v>0</v>
      </c>
      <c r="V302" s="28" t="s">
        <v>1850</v>
      </c>
      <c r="W302" s="28">
        <v>0</v>
      </c>
      <c r="X302" s="31" t="b">
        <v>0</v>
      </c>
      <c r="Y302" s="28"/>
      <c r="Z302" s="28" t="s">
        <v>2061</v>
      </c>
      <c r="AA302" s="30">
        <v>8</v>
      </c>
      <c r="AB302" s="30">
        <v>11</v>
      </c>
      <c r="AC302" s="30">
        <v>0</v>
      </c>
      <c r="AD302" s="30">
        <v>4992</v>
      </c>
      <c r="AE302" s="30">
        <v>28</v>
      </c>
      <c r="AF302" s="30">
        <v>5184</v>
      </c>
      <c r="AG302" s="30">
        <v>33</v>
      </c>
      <c r="AH302" s="28">
        <v>0</v>
      </c>
      <c r="AI302" s="28">
        <v>0</v>
      </c>
      <c r="AJ302" s="28" t="s">
        <v>1850</v>
      </c>
      <c r="AK302" s="30">
        <v>0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28">
        <v>0</v>
      </c>
      <c r="AY302" s="28">
        <v>0</v>
      </c>
      <c r="AZ302" s="28">
        <v>0</v>
      </c>
      <c r="BA302" s="28">
        <v>0</v>
      </c>
      <c r="BB302" s="30">
        <v>0</v>
      </c>
      <c r="BC302" s="28">
        <v>0</v>
      </c>
      <c r="BD302" s="28">
        <v>0</v>
      </c>
      <c r="BE302" s="28">
        <v>0</v>
      </c>
      <c r="BF302" s="28">
        <v>0</v>
      </c>
      <c r="BG302" s="30">
        <v>636</v>
      </c>
      <c r="BH302" s="30">
        <v>249</v>
      </c>
      <c r="BI302" s="30">
        <v>628</v>
      </c>
      <c r="BJ302" s="30">
        <v>252</v>
      </c>
      <c r="BK302" s="30">
        <v>607</v>
      </c>
      <c r="BL302" s="30">
        <v>240</v>
      </c>
      <c r="BM302" s="30">
        <v>640</v>
      </c>
      <c r="BN302" s="30">
        <v>251</v>
      </c>
      <c r="BO302" s="28"/>
      <c r="BP302" s="28"/>
      <c r="BQ302" s="28"/>
      <c r="BR302" s="28"/>
      <c r="BS302" s="28"/>
      <c r="BT302" s="28"/>
      <c r="BU302" s="30">
        <v>0</v>
      </c>
      <c r="BV302" s="30">
        <v>0</v>
      </c>
      <c r="BW302" s="30">
        <v>0</v>
      </c>
      <c r="BX302" s="30">
        <v>0</v>
      </c>
      <c r="BY302" s="30">
        <v>0</v>
      </c>
      <c r="BZ302" s="30">
        <v>0</v>
      </c>
      <c r="CA302" s="30">
        <v>575</v>
      </c>
      <c r="CB302" s="30">
        <v>305</v>
      </c>
      <c r="CC302" s="30">
        <v>553</v>
      </c>
      <c r="CD302" s="30">
        <v>203</v>
      </c>
      <c r="CE302" s="30">
        <v>646</v>
      </c>
      <c r="CF302" s="30">
        <v>256</v>
      </c>
      <c r="CG302" s="30">
        <v>578</v>
      </c>
      <c r="CH302" s="30">
        <v>228</v>
      </c>
      <c r="CI302" s="30">
        <v>0</v>
      </c>
      <c r="CJ302" s="30">
        <v>0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7.25" thickBot="1">
      <c r="A303" s="30">
        <v>0</v>
      </c>
      <c r="B303" s="30">
        <v>0</v>
      </c>
      <c r="C303" s="30">
        <v>461453</v>
      </c>
      <c r="D303" s="30">
        <v>0</v>
      </c>
      <c r="E303" s="30">
        <v>0</v>
      </c>
      <c r="F303" s="30">
        <v>-1</v>
      </c>
      <c r="G303" s="30">
        <v>1</v>
      </c>
      <c r="H303" s="30">
        <v>0</v>
      </c>
      <c r="I303" s="30">
        <v>3</v>
      </c>
      <c r="J303" s="28">
        <v>0</v>
      </c>
      <c r="K303" s="28">
        <v>0</v>
      </c>
      <c r="L303" s="30">
        <v>0</v>
      </c>
      <c r="M303" s="28" t="s">
        <v>1553</v>
      </c>
      <c r="N303" s="28">
        <v>0</v>
      </c>
      <c r="O303" s="30">
        <v>561</v>
      </c>
      <c r="P303" s="31" t="b">
        <v>0</v>
      </c>
      <c r="Q303" s="28" t="s">
        <v>2795</v>
      </c>
      <c r="R303" s="28" t="s">
        <v>2796</v>
      </c>
      <c r="S303" s="30">
        <v>44</v>
      </c>
      <c r="T303" s="28" t="s">
        <v>2797</v>
      </c>
      <c r="U303" s="28">
        <v>0</v>
      </c>
      <c r="V303" s="28" t="s">
        <v>1851</v>
      </c>
      <c r="W303" s="28">
        <v>0.1</v>
      </c>
      <c r="X303" s="31" t="b">
        <v>0</v>
      </c>
      <c r="Y303" s="28"/>
      <c r="Z303" s="28" t="s">
        <v>2077</v>
      </c>
      <c r="AA303" s="30">
        <v>8</v>
      </c>
      <c r="AB303" s="30">
        <v>11</v>
      </c>
      <c r="AC303" s="30">
        <v>0</v>
      </c>
      <c r="AD303" s="30">
        <v>18771</v>
      </c>
      <c r="AE303" s="30">
        <v>0</v>
      </c>
      <c r="AF303" s="30">
        <v>20550</v>
      </c>
      <c r="AG303" s="30">
        <v>9</v>
      </c>
      <c r="AH303" s="28">
        <v>0</v>
      </c>
      <c r="AI303" s="28">
        <v>0</v>
      </c>
      <c r="AJ303" s="28" t="s">
        <v>1851</v>
      </c>
      <c r="AK303" s="30">
        <v>0</v>
      </c>
      <c r="AL303" s="30">
        <v>0</v>
      </c>
      <c r="AM303" s="30">
        <v>0</v>
      </c>
      <c r="AN303" s="30">
        <v>0</v>
      </c>
      <c r="AO303" s="30">
        <v>0</v>
      </c>
      <c r="AP303" s="30">
        <v>0</v>
      </c>
      <c r="AQ303" s="30">
        <v>0</v>
      </c>
      <c r="AR303" s="30">
        <v>0</v>
      </c>
      <c r="AS303" s="30">
        <v>0</v>
      </c>
      <c r="AT303" s="30">
        <v>0</v>
      </c>
      <c r="AU303" s="30">
        <v>0</v>
      </c>
      <c r="AV303" s="30">
        <v>0</v>
      </c>
      <c r="AW303" s="30">
        <v>0</v>
      </c>
      <c r="AX303" s="28">
        <v>0</v>
      </c>
      <c r="AY303" s="28">
        <v>0</v>
      </c>
      <c r="AZ303" s="28">
        <v>0</v>
      </c>
      <c r="BA303" s="28">
        <v>0</v>
      </c>
      <c r="BB303" s="30">
        <v>0</v>
      </c>
      <c r="BC303" s="28">
        <v>0</v>
      </c>
      <c r="BD303" s="28">
        <v>0</v>
      </c>
      <c r="BE303" s="28">
        <v>0</v>
      </c>
      <c r="BF303" s="28">
        <v>0</v>
      </c>
      <c r="BG303" s="30">
        <v>652</v>
      </c>
      <c r="BH303" s="30">
        <v>258</v>
      </c>
      <c r="BI303" s="30">
        <v>646</v>
      </c>
      <c r="BJ303" s="30">
        <v>261</v>
      </c>
      <c r="BK303" s="30">
        <v>632</v>
      </c>
      <c r="BL303" s="30">
        <v>254</v>
      </c>
      <c r="BM303" s="30">
        <v>656</v>
      </c>
      <c r="BN303" s="30">
        <v>260</v>
      </c>
      <c r="BO303" s="28"/>
      <c r="BP303" s="28"/>
      <c r="BQ303" s="28"/>
      <c r="BR303" s="28"/>
      <c r="BS303" s="28"/>
      <c r="BT303" s="28"/>
      <c r="BU303" s="30">
        <v>0</v>
      </c>
      <c r="BV303" s="30">
        <v>0</v>
      </c>
      <c r="BW303" s="30">
        <v>0</v>
      </c>
      <c r="BX303" s="30">
        <v>0</v>
      </c>
      <c r="BY303" s="30">
        <v>0</v>
      </c>
      <c r="BZ303" s="30">
        <v>0</v>
      </c>
      <c r="CA303" s="30">
        <v>519</v>
      </c>
      <c r="CB303" s="30">
        <v>285</v>
      </c>
      <c r="CC303" s="30">
        <v>585</v>
      </c>
      <c r="CD303" s="30">
        <v>220</v>
      </c>
      <c r="CE303" s="30">
        <v>661</v>
      </c>
      <c r="CF303" s="30">
        <v>264</v>
      </c>
      <c r="CG303" s="30">
        <v>493</v>
      </c>
      <c r="CH303" s="30">
        <v>187</v>
      </c>
      <c r="CI303" s="30">
        <v>0</v>
      </c>
      <c r="CJ303" s="30">
        <v>0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7.25" thickBot="1">
      <c r="A304" s="30">
        <v>100</v>
      </c>
      <c r="B304" s="30">
        <v>100</v>
      </c>
      <c r="C304" s="30">
        <v>232928</v>
      </c>
      <c r="D304" s="30">
        <v>0</v>
      </c>
      <c r="E304" s="30">
        <v>0</v>
      </c>
      <c r="F304" s="30">
        <v>0</v>
      </c>
      <c r="G304" s="30">
        <v>0</v>
      </c>
      <c r="H304" s="30">
        <v>0</v>
      </c>
      <c r="I304" s="30">
        <v>3</v>
      </c>
      <c r="J304" s="28">
        <v>2.4</v>
      </c>
      <c r="K304" s="28">
        <v>2.4</v>
      </c>
      <c r="L304" s="30">
        <v>2</v>
      </c>
      <c r="M304" s="28" t="s">
        <v>1521</v>
      </c>
      <c r="N304" s="28">
        <v>2.4</v>
      </c>
      <c r="O304" s="30">
        <v>570</v>
      </c>
      <c r="P304" s="31" t="b">
        <v>0</v>
      </c>
      <c r="Q304" s="28"/>
      <c r="R304" s="28" t="s">
        <v>2798</v>
      </c>
      <c r="S304" s="30">
        <v>45</v>
      </c>
      <c r="T304" s="28" t="s">
        <v>2799</v>
      </c>
      <c r="U304" s="28">
        <v>1.5</v>
      </c>
      <c r="V304" s="28" t="s">
        <v>1847</v>
      </c>
      <c r="W304" s="28">
        <v>0</v>
      </c>
      <c r="X304" s="31" t="b">
        <v>0</v>
      </c>
      <c r="Y304" s="28"/>
      <c r="Z304" s="28" t="s">
        <v>2061</v>
      </c>
      <c r="AA304" s="30">
        <v>8</v>
      </c>
      <c r="AB304" s="30">
        <v>11</v>
      </c>
      <c r="AC304" s="30">
        <v>18</v>
      </c>
      <c r="AD304" s="30">
        <v>13208</v>
      </c>
      <c r="AE304" s="30">
        <v>140</v>
      </c>
      <c r="AF304" s="30">
        <v>11757</v>
      </c>
      <c r="AG304" s="30">
        <v>59</v>
      </c>
      <c r="AH304" s="28">
        <v>0.5</v>
      </c>
      <c r="AI304" s="28">
        <v>4</v>
      </c>
      <c r="AJ304" s="28" t="s">
        <v>1847</v>
      </c>
      <c r="AK304" s="30">
        <v>451</v>
      </c>
      <c r="AL304" s="30">
        <v>0</v>
      </c>
      <c r="AM304" s="30">
        <v>1</v>
      </c>
      <c r="AN304" s="30">
        <v>1</v>
      </c>
      <c r="AO304" s="30">
        <v>8</v>
      </c>
      <c r="AP304" s="30">
        <v>0</v>
      </c>
      <c r="AQ304" s="30">
        <v>0</v>
      </c>
      <c r="AR304" s="30">
        <v>0</v>
      </c>
      <c r="AS304" s="30">
        <v>1</v>
      </c>
      <c r="AT304" s="30">
        <v>0</v>
      </c>
      <c r="AU304" s="30">
        <v>0</v>
      </c>
      <c r="AV304" s="30">
        <v>0</v>
      </c>
      <c r="AW304" s="30">
        <v>75</v>
      </c>
      <c r="AX304" s="28">
        <v>66</v>
      </c>
      <c r="AY304" s="28">
        <v>73.3</v>
      </c>
      <c r="AZ304" s="28">
        <v>49</v>
      </c>
      <c r="BA304" s="28">
        <v>19.100000000000001</v>
      </c>
      <c r="BB304" s="30">
        <v>3</v>
      </c>
      <c r="BC304" s="28">
        <v>0.17</v>
      </c>
      <c r="BD304" s="28">
        <v>0.27</v>
      </c>
      <c r="BE304" s="28">
        <v>0.44</v>
      </c>
      <c r="BF304" s="28">
        <v>9.6</v>
      </c>
      <c r="BG304" s="30">
        <v>408</v>
      </c>
      <c r="BH304" s="30">
        <v>175</v>
      </c>
      <c r="BI304" s="30">
        <v>314</v>
      </c>
      <c r="BJ304" s="30">
        <v>165</v>
      </c>
      <c r="BK304" s="30">
        <v>351</v>
      </c>
      <c r="BL304" s="30">
        <v>175</v>
      </c>
      <c r="BM304" s="30">
        <v>402</v>
      </c>
      <c r="BN304" s="30">
        <v>177</v>
      </c>
      <c r="BO304" s="30">
        <v>4</v>
      </c>
      <c r="BP304" s="28"/>
      <c r="BQ304" s="28"/>
      <c r="BR304" s="28"/>
      <c r="BS304" s="28"/>
      <c r="BT304" s="28"/>
      <c r="BU304" s="30">
        <v>0.03</v>
      </c>
      <c r="BV304" s="30">
        <v>0</v>
      </c>
      <c r="BW304" s="30">
        <v>0.05</v>
      </c>
      <c r="BX304" s="30">
        <v>0.08</v>
      </c>
      <c r="BY304" s="30">
        <v>1.92</v>
      </c>
      <c r="BZ304" s="30">
        <v>1.6</v>
      </c>
      <c r="CA304" s="30">
        <v>382</v>
      </c>
      <c r="CB304" s="30">
        <v>215</v>
      </c>
      <c r="CC304" s="30">
        <v>128</v>
      </c>
      <c r="CD304" s="30">
        <v>59</v>
      </c>
      <c r="CE304" s="30">
        <v>407</v>
      </c>
      <c r="CF304" s="30">
        <v>176</v>
      </c>
      <c r="CG304" s="30">
        <v>536</v>
      </c>
      <c r="CH304" s="30">
        <v>207</v>
      </c>
      <c r="CI304" s="30">
        <v>0.6</v>
      </c>
      <c r="CJ304" s="30">
        <v>0.2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7.25" thickBot="1">
      <c r="A305" s="30">
        <v>100</v>
      </c>
      <c r="B305" s="30">
        <v>100</v>
      </c>
      <c r="C305" s="30">
        <v>449871</v>
      </c>
      <c r="D305" s="30">
        <v>0</v>
      </c>
      <c r="E305" s="30">
        <v>0</v>
      </c>
      <c r="F305" s="30">
        <v>-3</v>
      </c>
      <c r="G305" s="30">
        <v>3</v>
      </c>
      <c r="H305" s="30">
        <v>0</v>
      </c>
      <c r="I305" s="30">
        <v>3</v>
      </c>
      <c r="J305" s="28">
        <v>0.4</v>
      </c>
      <c r="K305" s="28">
        <v>0.4</v>
      </c>
      <c r="L305" s="30">
        <v>0</v>
      </c>
      <c r="M305" s="28" t="s">
        <v>2800</v>
      </c>
      <c r="N305" s="28">
        <v>0.4</v>
      </c>
      <c r="O305" s="30">
        <v>577</v>
      </c>
      <c r="P305" s="31" t="b">
        <v>0</v>
      </c>
      <c r="Q305" s="28"/>
      <c r="R305" s="28" t="s">
        <v>4333</v>
      </c>
      <c r="S305" s="30">
        <v>47</v>
      </c>
      <c r="T305" s="28" t="s">
        <v>2801</v>
      </c>
      <c r="U305" s="28">
        <v>2.2999999999999998</v>
      </c>
      <c r="V305" s="28" t="s">
        <v>1622</v>
      </c>
      <c r="W305" s="28">
        <v>0.1</v>
      </c>
      <c r="X305" s="31" t="b">
        <v>0</v>
      </c>
      <c r="Y305" s="28"/>
      <c r="Z305" s="28" t="s">
        <v>2061</v>
      </c>
      <c r="AA305" s="30">
        <v>8</v>
      </c>
      <c r="AB305" s="30">
        <v>11</v>
      </c>
      <c r="AC305" s="30">
        <v>68</v>
      </c>
      <c r="AD305" s="30">
        <v>66562</v>
      </c>
      <c r="AE305" s="30">
        <v>82</v>
      </c>
      <c r="AF305" s="30">
        <v>61249</v>
      </c>
      <c r="AG305" s="30">
        <v>175</v>
      </c>
      <c r="AH305" s="28">
        <v>0.1</v>
      </c>
      <c r="AI305" s="28">
        <v>14.5</v>
      </c>
      <c r="AJ305" s="28" t="s">
        <v>1622</v>
      </c>
      <c r="AK305" s="30">
        <v>2278</v>
      </c>
      <c r="AL305" s="30">
        <v>1</v>
      </c>
      <c r="AM305" s="30">
        <v>2</v>
      </c>
      <c r="AN305" s="30">
        <v>8</v>
      </c>
      <c r="AO305" s="30">
        <v>36</v>
      </c>
      <c r="AP305" s="30">
        <v>0</v>
      </c>
      <c r="AQ305" s="30">
        <v>0</v>
      </c>
      <c r="AR305" s="30">
        <v>0</v>
      </c>
      <c r="AS305" s="30">
        <v>8</v>
      </c>
      <c r="AT305" s="30">
        <v>0</v>
      </c>
      <c r="AU305" s="30">
        <v>0</v>
      </c>
      <c r="AV305" s="30">
        <v>2</v>
      </c>
      <c r="AW305" s="30">
        <v>271</v>
      </c>
      <c r="AX305" s="28">
        <v>314.60000000000002</v>
      </c>
      <c r="AY305" s="28">
        <v>263.2</v>
      </c>
      <c r="AZ305" s="28">
        <v>272</v>
      </c>
      <c r="BA305" s="28">
        <v>84.7</v>
      </c>
      <c r="BB305" s="30">
        <v>27</v>
      </c>
      <c r="BC305" s="28">
        <v>2.87</v>
      </c>
      <c r="BD305" s="28">
        <v>1.48</v>
      </c>
      <c r="BE305" s="28">
        <v>4.3499999999999996</v>
      </c>
      <c r="BF305" s="28">
        <v>45.07</v>
      </c>
      <c r="BG305" s="30">
        <v>197</v>
      </c>
      <c r="BH305" s="30">
        <v>80</v>
      </c>
      <c r="BI305" s="30">
        <v>124</v>
      </c>
      <c r="BJ305" s="30">
        <v>89</v>
      </c>
      <c r="BK305" s="30">
        <v>123</v>
      </c>
      <c r="BL305" s="30">
        <v>77</v>
      </c>
      <c r="BM305" s="30">
        <v>147</v>
      </c>
      <c r="BN305" s="30">
        <v>89</v>
      </c>
      <c r="BO305" s="28"/>
      <c r="BP305" s="28"/>
      <c r="BQ305" s="28"/>
      <c r="BR305" s="28"/>
      <c r="BS305" s="28"/>
      <c r="BT305" s="28"/>
      <c r="BU305" s="30">
        <v>0.11</v>
      </c>
      <c r="BV305" s="30">
        <v>0</v>
      </c>
      <c r="BW305" s="30">
        <v>0.06</v>
      </c>
      <c r="BX305" s="30">
        <v>0.17</v>
      </c>
      <c r="BY305" s="30">
        <v>1.78</v>
      </c>
      <c r="BZ305" s="30">
        <v>1.42</v>
      </c>
      <c r="CA305" s="30">
        <v>323</v>
      </c>
      <c r="CB305" s="30">
        <v>196</v>
      </c>
      <c r="CC305" s="30">
        <v>349</v>
      </c>
      <c r="CD305" s="30">
        <v>166</v>
      </c>
      <c r="CE305" s="30">
        <v>259</v>
      </c>
      <c r="CF305" s="30">
        <v>98</v>
      </c>
      <c r="CG305" s="30">
        <v>401</v>
      </c>
      <c r="CH305" s="30">
        <v>140</v>
      </c>
      <c r="CI305" s="30">
        <v>1.07</v>
      </c>
      <c r="CJ305" s="30">
        <v>0.32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17.25" thickBot="1">
      <c r="A306" s="28"/>
      <c r="B306" s="28"/>
      <c r="C306" s="30">
        <v>474907</v>
      </c>
      <c r="D306" s="30">
        <v>0</v>
      </c>
      <c r="E306" s="30">
        <v>0</v>
      </c>
      <c r="F306" s="30">
        <v>0</v>
      </c>
      <c r="G306" s="30">
        <v>0</v>
      </c>
      <c r="H306" s="30">
        <v>0</v>
      </c>
      <c r="I306" s="30">
        <v>2</v>
      </c>
      <c r="J306" s="28">
        <v>0</v>
      </c>
      <c r="K306" s="28">
        <v>0</v>
      </c>
      <c r="L306" s="30">
        <v>0</v>
      </c>
      <c r="M306" s="28" t="s">
        <v>2581</v>
      </c>
      <c r="N306" s="28">
        <v>0</v>
      </c>
      <c r="O306" s="30">
        <v>605</v>
      </c>
      <c r="P306" s="31" t="b">
        <v>0</v>
      </c>
      <c r="Q306" s="28"/>
      <c r="R306" s="28"/>
      <c r="S306" s="30">
        <v>40</v>
      </c>
      <c r="T306" s="28" t="s">
        <v>2802</v>
      </c>
      <c r="U306" s="28">
        <v>0</v>
      </c>
      <c r="V306" s="28" t="s">
        <v>2803</v>
      </c>
      <c r="W306" s="28">
        <v>0.1</v>
      </c>
      <c r="X306" s="31" t="b">
        <v>0</v>
      </c>
      <c r="Y306" s="28"/>
      <c r="Z306" s="28" t="s">
        <v>2061</v>
      </c>
      <c r="AA306" s="30">
        <v>8</v>
      </c>
      <c r="AB306" s="30">
        <v>11</v>
      </c>
      <c r="AC306" s="30">
        <v>0</v>
      </c>
      <c r="AD306" s="30">
        <v>6141</v>
      </c>
      <c r="AE306" s="30">
        <v>30</v>
      </c>
      <c r="AF306" s="30">
        <v>5985</v>
      </c>
      <c r="AG306" s="30">
        <v>50</v>
      </c>
      <c r="AH306" s="28">
        <v>0</v>
      </c>
      <c r="AI306" s="28">
        <v>0</v>
      </c>
      <c r="AJ306" s="28" t="s">
        <v>2803</v>
      </c>
      <c r="AK306" s="30">
        <v>0</v>
      </c>
      <c r="AL306" s="30">
        <v>0</v>
      </c>
      <c r="AM306" s="30">
        <v>0</v>
      </c>
      <c r="AN306" s="30">
        <v>0</v>
      </c>
      <c r="AO306" s="30">
        <v>0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0</v>
      </c>
      <c r="AX306" s="28">
        <v>0</v>
      </c>
      <c r="AY306" s="28">
        <v>0</v>
      </c>
      <c r="AZ306" s="28">
        <v>0</v>
      </c>
      <c r="BA306" s="28">
        <v>0</v>
      </c>
      <c r="BB306" s="30">
        <v>0</v>
      </c>
      <c r="BC306" s="28">
        <v>0</v>
      </c>
      <c r="BD306" s="28">
        <v>0</v>
      </c>
      <c r="BE306" s="28">
        <v>0</v>
      </c>
      <c r="BF306" s="28">
        <v>0</v>
      </c>
      <c r="BG306" s="30">
        <v>604</v>
      </c>
      <c r="BH306" s="30">
        <v>220</v>
      </c>
      <c r="BI306" s="30">
        <v>587</v>
      </c>
      <c r="BJ306" s="30">
        <v>216</v>
      </c>
      <c r="BK306" s="30">
        <v>557</v>
      </c>
      <c r="BL306" s="30">
        <v>211</v>
      </c>
      <c r="BM306" s="30">
        <v>606</v>
      </c>
      <c r="BN306" s="30">
        <v>218</v>
      </c>
      <c r="BO306" s="28"/>
      <c r="BP306" s="28"/>
      <c r="BQ306" s="28"/>
      <c r="BR306" s="28"/>
      <c r="BS306" s="28"/>
      <c r="BT306" s="28"/>
      <c r="BU306" s="30">
        <v>0</v>
      </c>
      <c r="BV306" s="30">
        <v>0</v>
      </c>
      <c r="BW306" s="30">
        <v>0</v>
      </c>
      <c r="BX306" s="30">
        <v>0</v>
      </c>
      <c r="BY306" s="30">
        <v>0</v>
      </c>
      <c r="BZ306" s="30">
        <v>0</v>
      </c>
      <c r="CA306" s="30">
        <v>685</v>
      </c>
      <c r="CB306" s="30">
        <v>209</v>
      </c>
      <c r="CC306" s="30">
        <v>479</v>
      </c>
      <c r="CD306" s="30">
        <v>177</v>
      </c>
      <c r="CE306" s="30">
        <v>615</v>
      </c>
      <c r="CF306" s="30">
        <v>221</v>
      </c>
      <c r="CG306" s="30">
        <v>470</v>
      </c>
      <c r="CH306" s="30">
        <v>177</v>
      </c>
      <c r="CI306" s="30">
        <v>0</v>
      </c>
      <c r="CJ306" s="30">
        <v>0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7.25" thickBot="1">
      <c r="A307" s="30">
        <v>100</v>
      </c>
      <c r="B307" s="30">
        <v>100</v>
      </c>
      <c r="C307" s="30">
        <v>80801</v>
      </c>
      <c r="D307" s="30">
        <v>0</v>
      </c>
      <c r="E307" s="30">
        <v>0</v>
      </c>
      <c r="F307" s="30">
        <v>-2</v>
      </c>
      <c r="G307" s="30">
        <v>2</v>
      </c>
      <c r="H307" s="30">
        <v>0</v>
      </c>
      <c r="I307" s="30">
        <v>3</v>
      </c>
      <c r="J307" s="28">
        <v>1.6</v>
      </c>
      <c r="K307" s="28">
        <v>1.6</v>
      </c>
      <c r="L307" s="30">
        <v>1</v>
      </c>
      <c r="M307" s="28" t="s">
        <v>2804</v>
      </c>
      <c r="N307" s="28">
        <v>1.6</v>
      </c>
      <c r="O307" s="30">
        <v>611</v>
      </c>
      <c r="P307" s="31" t="b">
        <v>0</v>
      </c>
      <c r="Q307" s="28"/>
      <c r="R307" s="28" t="s">
        <v>2805</v>
      </c>
      <c r="S307" s="30">
        <v>48</v>
      </c>
      <c r="T307" s="28" t="s">
        <v>2806</v>
      </c>
      <c r="U307" s="28">
        <v>2</v>
      </c>
      <c r="V307" s="28" t="s">
        <v>2807</v>
      </c>
      <c r="W307" s="28">
        <v>0.1</v>
      </c>
      <c r="X307" s="31" t="b">
        <v>0</v>
      </c>
      <c r="Y307" s="28"/>
      <c r="Z307" s="28" t="s">
        <v>2061</v>
      </c>
      <c r="AA307" s="30">
        <v>8</v>
      </c>
      <c r="AB307" s="30">
        <v>11</v>
      </c>
      <c r="AC307" s="30">
        <v>59</v>
      </c>
      <c r="AD307" s="30">
        <v>16519</v>
      </c>
      <c r="AE307" s="30">
        <v>37</v>
      </c>
      <c r="AF307" s="30">
        <v>14524</v>
      </c>
      <c r="AG307" s="30">
        <v>88</v>
      </c>
      <c r="AH307" s="28">
        <v>0.3</v>
      </c>
      <c r="AI307" s="28">
        <v>12.3</v>
      </c>
      <c r="AJ307" s="28" t="s">
        <v>2807</v>
      </c>
      <c r="AK307" s="30">
        <v>2265</v>
      </c>
      <c r="AL307" s="30">
        <v>0</v>
      </c>
      <c r="AM307" s="30">
        <v>1</v>
      </c>
      <c r="AN307" s="30">
        <v>7</v>
      </c>
      <c r="AO307" s="30">
        <v>40</v>
      </c>
      <c r="AP307" s="30">
        <v>0</v>
      </c>
      <c r="AQ307" s="30">
        <v>0</v>
      </c>
      <c r="AR307" s="30">
        <v>0</v>
      </c>
      <c r="AS307" s="30">
        <v>6</v>
      </c>
      <c r="AT307" s="30">
        <v>0</v>
      </c>
      <c r="AU307" s="30">
        <v>0</v>
      </c>
      <c r="AV307" s="30">
        <v>1</v>
      </c>
      <c r="AW307" s="30">
        <v>317</v>
      </c>
      <c r="AX307" s="28">
        <v>370.4</v>
      </c>
      <c r="AY307" s="28">
        <v>178.5</v>
      </c>
      <c r="AZ307" s="28">
        <v>55</v>
      </c>
      <c r="BA307" s="28">
        <v>60.2</v>
      </c>
      <c r="BB307" s="30">
        <v>28</v>
      </c>
      <c r="BC307" s="28">
        <v>0.45</v>
      </c>
      <c r="BD307" s="28">
        <v>0.78</v>
      </c>
      <c r="BE307" s="28">
        <v>1.23</v>
      </c>
      <c r="BF307" s="28">
        <v>44.88</v>
      </c>
      <c r="BG307" s="30">
        <v>166</v>
      </c>
      <c r="BH307" s="30">
        <v>70</v>
      </c>
      <c r="BI307" s="30">
        <v>177</v>
      </c>
      <c r="BJ307" s="30">
        <v>113</v>
      </c>
      <c r="BK307" s="30">
        <v>325</v>
      </c>
      <c r="BL307" s="30">
        <v>161</v>
      </c>
      <c r="BM307" s="30">
        <v>224</v>
      </c>
      <c r="BN307" s="30">
        <v>109</v>
      </c>
      <c r="BO307" s="28"/>
      <c r="BP307" s="28"/>
      <c r="BQ307" s="28"/>
      <c r="BR307" s="28"/>
      <c r="BS307" s="28"/>
      <c r="BT307" s="28"/>
      <c r="BU307" s="30">
        <v>0.02</v>
      </c>
      <c r="BV307" s="30">
        <v>0</v>
      </c>
      <c r="BW307" s="30">
        <v>0.03</v>
      </c>
      <c r="BX307" s="30">
        <v>0.05</v>
      </c>
      <c r="BY307" s="30">
        <v>1.78</v>
      </c>
      <c r="BZ307" s="30">
        <v>1.59</v>
      </c>
      <c r="CA307" s="30">
        <v>264</v>
      </c>
      <c r="CB307" s="30">
        <v>157</v>
      </c>
      <c r="CC307" s="30">
        <v>197</v>
      </c>
      <c r="CD307" s="30">
        <v>92</v>
      </c>
      <c r="CE307" s="30">
        <v>314</v>
      </c>
      <c r="CF307" s="30">
        <v>121</v>
      </c>
      <c r="CG307" s="30">
        <v>490</v>
      </c>
      <c r="CH307" s="30">
        <v>186</v>
      </c>
      <c r="CI307" s="30">
        <v>1.1100000000000001</v>
      </c>
      <c r="CJ307" s="30">
        <v>0.28000000000000003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17.25" thickBot="1">
      <c r="A308" s="30">
        <v>0</v>
      </c>
      <c r="B308" s="30">
        <v>0</v>
      </c>
      <c r="C308" s="30">
        <v>11974</v>
      </c>
      <c r="D308" s="30">
        <v>0</v>
      </c>
      <c r="E308" s="30">
        <v>0</v>
      </c>
      <c r="F308" s="30">
        <v>0</v>
      </c>
      <c r="G308" s="30">
        <v>0</v>
      </c>
      <c r="H308" s="30">
        <v>0</v>
      </c>
      <c r="I308" s="30">
        <v>1</v>
      </c>
      <c r="J308" s="28">
        <v>0</v>
      </c>
      <c r="K308" s="28">
        <v>0</v>
      </c>
      <c r="L308" s="30">
        <v>0</v>
      </c>
      <c r="M308" s="28" t="s">
        <v>2808</v>
      </c>
      <c r="N308" s="28">
        <v>0</v>
      </c>
      <c r="O308" s="30">
        <v>627</v>
      </c>
      <c r="P308" s="31" t="b">
        <v>0</v>
      </c>
      <c r="Q308" s="28" t="s">
        <v>2809</v>
      </c>
      <c r="R308" s="28" t="s">
        <v>2810</v>
      </c>
      <c r="S308" s="30">
        <v>40</v>
      </c>
      <c r="T308" s="28" t="s">
        <v>2811</v>
      </c>
      <c r="U308" s="28">
        <v>0</v>
      </c>
      <c r="V308" s="28" t="s">
        <v>2812</v>
      </c>
      <c r="W308" s="28">
        <v>0</v>
      </c>
      <c r="X308" s="31" t="b">
        <v>0</v>
      </c>
      <c r="Y308" s="28"/>
      <c r="Z308" s="28" t="s">
        <v>2077</v>
      </c>
      <c r="AA308" s="30">
        <v>8</v>
      </c>
      <c r="AB308" s="30">
        <v>11</v>
      </c>
      <c r="AC308" s="30">
        <v>0</v>
      </c>
      <c r="AD308" s="30">
        <v>2455</v>
      </c>
      <c r="AE308" s="30">
        <v>0</v>
      </c>
      <c r="AF308" s="30">
        <v>2386</v>
      </c>
      <c r="AG308" s="30">
        <v>4</v>
      </c>
      <c r="AH308" s="28">
        <v>0</v>
      </c>
      <c r="AI308" s="28">
        <v>0</v>
      </c>
      <c r="AJ308" s="28" t="s">
        <v>2813</v>
      </c>
      <c r="AK308" s="30">
        <v>0</v>
      </c>
      <c r="AL308" s="30">
        <v>0</v>
      </c>
      <c r="AM308" s="30">
        <v>0</v>
      </c>
      <c r="AN308" s="30">
        <v>0</v>
      </c>
      <c r="AO308" s="30">
        <v>0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0</v>
      </c>
      <c r="AX308" s="28">
        <v>0</v>
      </c>
      <c r="AY308" s="28">
        <v>0</v>
      </c>
      <c r="AZ308" s="28">
        <v>0</v>
      </c>
      <c r="BA308" s="28">
        <v>0</v>
      </c>
      <c r="BB308" s="30">
        <v>0</v>
      </c>
      <c r="BC308" s="28">
        <v>0</v>
      </c>
      <c r="BD308" s="28">
        <v>0</v>
      </c>
      <c r="BE308" s="28">
        <v>0</v>
      </c>
      <c r="BF308" s="28">
        <v>0</v>
      </c>
      <c r="BG308" s="30">
        <v>564</v>
      </c>
      <c r="BH308" s="30">
        <v>54</v>
      </c>
      <c r="BI308" s="30">
        <v>547</v>
      </c>
      <c r="BJ308" s="30">
        <v>37</v>
      </c>
      <c r="BK308" s="30">
        <v>513</v>
      </c>
      <c r="BL308" s="30">
        <v>27</v>
      </c>
      <c r="BM308" s="30">
        <v>566</v>
      </c>
      <c r="BN308" s="30">
        <v>54</v>
      </c>
      <c r="BO308" s="28"/>
      <c r="BP308" s="28"/>
      <c r="BQ308" s="28"/>
      <c r="BR308" s="28"/>
      <c r="BS308" s="28"/>
      <c r="BT308" s="28"/>
      <c r="BU308" s="30">
        <v>0</v>
      </c>
      <c r="BV308" s="30">
        <v>0</v>
      </c>
      <c r="BW308" s="30">
        <v>0</v>
      </c>
      <c r="BX308" s="30">
        <v>0</v>
      </c>
      <c r="BY308" s="30">
        <v>0</v>
      </c>
      <c r="BZ308" s="30">
        <v>0</v>
      </c>
      <c r="CA308" s="30">
        <v>636</v>
      </c>
      <c r="CB308" s="30">
        <v>33</v>
      </c>
      <c r="CC308" s="30">
        <v>435</v>
      </c>
      <c r="CD308" s="30">
        <v>46</v>
      </c>
      <c r="CE308" s="30">
        <v>574</v>
      </c>
      <c r="CF308" s="30">
        <v>54</v>
      </c>
      <c r="CG308" s="30">
        <v>663</v>
      </c>
      <c r="CH308" s="30">
        <v>71</v>
      </c>
      <c r="CI308" s="30">
        <v>0</v>
      </c>
      <c r="CJ308" s="30">
        <v>0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7.25" thickBot="1">
      <c r="A309" s="28"/>
      <c r="B309" s="28"/>
      <c r="C309" s="30">
        <v>232829</v>
      </c>
      <c r="D309" s="30">
        <v>0</v>
      </c>
      <c r="E309" s="30">
        <v>0</v>
      </c>
      <c r="F309" s="30">
        <v>-1</v>
      </c>
      <c r="G309" s="30">
        <v>1</v>
      </c>
      <c r="H309" s="30">
        <v>0</v>
      </c>
      <c r="I309" s="30">
        <v>2</v>
      </c>
      <c r="J309" s="28">
        <v>0</v>
      </c>
      <c r="K309" s="28">
        <v>0</v>
      </c>
      <c r="L309" s="30">
        <v>0</v>
      </c>
      <c r="M309" s="28" t="s">
        <v>2814</v>
      </c>
      <c r="N309" s="28">
        <v>0</v>
      </c>
      <c r="O309" s="30">
        <v>637</v>
      </c>
      <c r="P309" s="31" t="b">
        <v>0</v>
      </c>
      <c r="Q309" s="28"/>
      <c r="R309" s="28"/>
      <c r="S309" s="30">
        <v>39</v>
      </c>
      <c r="T309" s="28" t="s">
        <v>2815</v>
      </c>
      <c r="U309" s="28">
        <v>0</v>
      </c>
      <c r="V309" s="28" t="s">
        <v>2173</v>
      </c>
      <c r="W309" s="28">
        <v>0</v>
      </c>
      <c r="X309" s="31" t="b">
        <v>0</v>
      </c>
      <c r="Y309" s="28"/>
      <c r="Z309" s="28" t="s">
        <v>2061</v>
      </c>
      <c r="AA309" s="30">
        <v>8</v>
      </c>
      <c r="AB309" s="30">
        <v>11</v>
      </c>
      <c r="AC309" s="30">
        <v>0</v>
      </c>
      <c r="AD309" s="30">
        <v>4866</v>
      </c>
      <c r="AE309" s="30">
        <v>106</v>
      </c>
      <c r="AF309" s="30">
        <v>4146</v>
      </c>
      <c r="AG309" s="30">
        <v>71</v>
      </c>
      <c r="AH309" s="28">
        <v>0</v>
      </c>
      <c r="AI309" s="28">
        <v>0</v>
      </c>
      <c r="AJ309" s="28" t="s">
        <v>2173</v>
      </c>
      <c r="AK309" s="30">
        <v>0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0</v>
      </c>
      <c r="AX309" s="28">
        <v>0</v>
      </c>
      <c r="AY309" s="28">
        <v>0</v>
      </c>
      <c r="AZ309" s="28">
        <v>0</v>
      </c>
      <c r="BA309" s="28">
        <v>0</v>
      </c>
      <c r="BB309" s="30">
        <v>0</v>
      </c>
      <c r="BC309" s="28">
        <v>0</v>
      </c>
      <c r="BD309" s="28">
        <v>0</v>
      </c>
      <c r="BE309" s="28">
        <v>0</v>
      </c>
      <c r="BF309" s="28">
        <v>0</v>
      </c>
      <c r="BG309" s="30">
        <v>553</v>
      </c>
      <c r="BH309" s="30">
        <v>198</v>
      </c>
      <c r="BI309" s="30">
        <v>536</v>
      </c>
      <c r="BJ309" s="30">
        <v>194</v>
      </c>
      <c r="BK309" s="30">
        <v>502</v>
      </c>
      <c r="BL309" s="30">
        <v>186</v>
      </c>
      <c r="BM309" s="30">
        <v>555</v>
      </c>
      <c r="BN309" s="30">
        <v>196</v>
      </c>
      <c r="BO309" s="28"/>
      <c r="BP309" s="28"/>
      <c r="BQ309" s="28"/>
      <c r="BR309" s="28"/>
      <c r="BS309" s="28"/>
      <c r="BT309" s="28"/>
      <c r="BU309" s="30">
        <v>0</v>
      </c>
      <c r="BV309" s="30">
        <v>0</v>
      </c>
      <c r="BW309" s="30">
        <v>0</v>
      </c>
      <c r="BX309" s="30">
        <v>0</v>
      </c>
      <c r="BY309" s="30">
        <v>0</v>
      </c>
      <c r="BZ309" s="30">
        <v>0</v>
      </c>
      <c r="CA309" s="30">
        <v>733</v>
      </c>
      <c r="CB309" s="30">
        <v>242</v>
      </c>
      <c r="CC309" s="30">
        <v>424</v>
      </c>
      <c r="CD309" s="30">
        <v>152</v>
      </c>
      <c r="CE309" s="30">
        <v>563</v>
      </c>
      <c r="CF309" s="30">
        <v>198</v>
      </c>
      <c r="CG309" s="30">
        <v>517</v>
      </c>
      <c r="CH309" s="30">
        <v>191</v>
      </c>
      <c r="CI309" s="30">
        <v>0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7.25" thickBot="1">
      <c r="A310" s="30">
        <v>0</v>
      </c>
      <c r="B310" s="30">
        <v>0</v>
      </c>
      <c r="C310" s="30">
        <v>461416</v>
      </c>
      <c r="D310" s="30">
        <v>0</v>
      </c>
      <c r="E310" s="30">
        <v>0</v>
      </c>
      <c r="F310" s="30">
        <v>0</v>
      </c>
      <c r="G310" s="30">
        <v>0</v>
      </c>
      <c r="H310" s="30">
        <v>0</v>
      </c>
      <c r="I310" s="30">
        <v>4</v>
      </c>
      <c r="J310" s="28">
        <v>0</v>
      </c>
      <c r="K310" s="28">
        <v>0</v>
      </c>
      <c r="L310" s="30">
        <v>0</v>
      </c>
      <c r="M310" s="28" t="s">
        <v>1629</v>
      </c>
      <c r="N310" s="28">
        <v>0</v>
      </c>
      <c r="O310" s="30">
        <v>662</v>
      </c>
      <c r="P310" s="31" t="b">
        <v>0</v>
      </c>
      <c r="Q310" s="28" t="s">
        <v>2816</v>
      </c>
      <c r="R310" s="28" t="s">
        <v>2817</v>
      </c>
      <c r="S310" s="30">
        <v>45</v>
      </c>
      <c r="T310" s="28" t="s">
        <v>2818</v>
      </c>
      <c r="U310" s="28">
        <v>1</v>
      </c>
      <c r="V310" s="28" t="s">
        <v>2819</v>
      </c>
      <c r="W310" s="28">
        <v>0</v>
      </c>
      <c r="X310" s="31" t="b">
        <v>0</v>
      </c>
      <c r="Y310" s="28"/>
      <c r="Z310" s="28" t="s">
        <v>2077</v>
      </c>
      <c r="AA310" s="30">
        <v>8</v>
      </c>
      <c r="AB310" s="30">
        <v>11</v>
      </c>
      <c r="AC310" s="30">
        <v>2</v>
      </c>
      <c r="AD310" s="30">
        <v>5956</v>
      </c>
      <c r="AE310" s="30">
        <v>0</v>
      </c>
      <c r="AF310" s="30">
        <v>5638</v>
      </c>
      <c r="AG310" s="30">
        <v>9</v>
      </c>
      <c r="AH310" s="28">
        <v>0</v>
      </c>
      <c r="AI310" s="28">
        <v>0.4</v>
      </c>
      <c r="AJ310" s="28" t="s">
        <v>2819</v>
      </c>
      <c r="AK310" s="30">
        <v>23</v>
      </c>
      <c r="AL310" s="30">
        <v>0</v>
      </c>
      <c r="AM310" s="30">
        <v>0</v>
      </c>
      <c r="AN310" s="30">
        <v>0</v>
      </c>
      <c r="AO310" s="30">
        <v>1</v>
      </c>
      <c r="AP310" s="30">
        <v>0</v>
      </c>
      <c r="AQ310" s="30">
        <v>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7</v>
      </c>
      <c r="AX310" s="28">
        <v>5</v>
      </c>
      <c r="AY310" s="28">
        <v>11.6</v>
      </c>
      <c r="AZ310" s="28">
        <v>21</v>
      </c>
      <c r="BA310" s="28">
        <v>3.8</v>
      </c>
      <c r="BB310" s="30">
        <v>0</v>
      </c>
      <c r="BC310" s="28">
        <v>0.09</v>
      </c>
      <c r="BD310" s="28">
        <v>0</v>
      </c>
      <c r="BE310" s="28">
        <v>0.09</v>
      </c>
      <c r="BF310" s="28">
        <v>0.44</v>
      </c>
      <c r="BG310" s="30">
        <v>498</v>
      </c>
      <c r="BH310" s="30">
        <v>63</v>
      </c>
      <c r="BI310" s="30">
        <v>441</v>
      </c>
      <c r="BJ310" s="30">
        <v>62</v>
      </c>
      <c r="BK310" s="30">
        <v>411</v>
      </c>
      <c r="BL310" s="30">
        <v>63</v>
      </c>
      <c r="BM310" s="30">
        <v>471</v>
      </c>
      <c r="BN310" s="30">
        <v>63</v>
      </c>
      <c r="BO310" s="28"/>
      <c r="BP310" s="28"/>
      <c r="BQ310" s="28"/>
      <c r="BR310" s="28"/>
      <c r="BS310" s="28"/>
      <c r="BT310" s="28"/>
      <c r="BU310" s="30">
        <v>0.35</v>
      </c>
      <c r="BV310" s="30">
        <v>0</v>
      </c>
      <c r="BW310" s="30">
        <v>0</v>
      </c>
      <c r="BX310" s="30">
        <v>0.35</v>
      </c>
      <c r="BY310" s="30">
        <v>1.72</v>
      </c>
      <c r="BZ310" s="30">
        <v>3.91</v>
      </c>
      <c r="CA310" s="30">
        <v>407</v>
      </c>
      <c r="CB310" s="30">
        <v>77</v>
      </c>
      <c r="CC310" s="30">
        <v>631</v>
      </c>
      <c r="CD310" s="30">
        <v>66</v>
      </c>
      <c r="CE310" s="30">
        <v>494</v>
      </c>
      <c r="CF310" s="30">
        <v>62</v>
      </c>
      <c r="CG310" s="30">
        <v>657</v>
      </c>
      <c r="CH310" s="30">
        <v>89</v>
      </c>
      <c r="CI310" s="30">
        <v>0</v>
      </c>
      <c r="CJ310" s="30">
        <v>0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28"/>
      <c r="B311" s="28"/>
      <c r="C311" s="30">
        <v>491559</v>
      </c>
      <c r="D311" s="30">
        <v>0</v>
      </c>
      <c r="E311" s="30">
        <v>0</v>
      </c>
      <c r="F311" s="30">
        <v>0</v>
      </c>
      <c r="G311" s="30">
        <v>0</v>
      </c>
      <c r="H311" s="30">
        <v>0</v>
      </c>
      <c r="I311" s="30">
        <v>3</v>
      </c>
      <c r="J311" s="28">
        <v>0</v>
      </c>
      <c r="K311" s="28">
        <v>0</v>
      </c>
      <c r="L311" s="30">
        <v>0</v>
      </c>
      <c r="M311" s="28" t="s">
        <v>2820</v>
      </c>
      <c r="N311" s="28">
        <v>0</v>
      </c>
      <c r="O311" s="30">
        <v>678</v>
      </c>
      <c r="P311" s="31" t="b">
        <v>0</v>
      </c>
      <c r="Q311" s="28"/>
      <c r="R311" s="28"/>
      <c r="S311" s="30">
        <v>45</v>
      </c>
      <c r="T311" s="28" t="s">
        <v>2821</v>
      </c>
      <c r="U311" s="28">
        <v>0</v>
      </c>
      <c r="V311" s="28" t="s">
        <v>1384</v>
      </c>
      <c r="W311" s="28">
        <v>0</v>
      </c>
      <c r="X311" s="31" t="b">
        <v>0</v>
      </c>
      <c r="Y311" s="28"/>
      <c r="Z311" s="28" t="s">
        <v>2061</v>
      </c>
      <c r="AA311" s="30">
        <v>8</v>
      </c>
      <c r="AB311" s="30">
        <v>11</v>
      </c>
      <c r="AC311" s="30">
        <v>0</v>
      </c>
      <c r="AD311" s="30">
        <v>742</v>
      </c>
      <c r="AE311" s="30">
        <v>9</v>
      </c>
      <c r="AF311" s="30">
        <v>607</v>
      </c>
      <c r="AG311" s="30">
        <v>11</v>
      </c>
      <c r="AH311" s="28">
        <v>0</v>
      </c>
      <c r="AI311" s="28">
        <v>0</v>
      </c>
      <c r="AJ311" s="28" t="s">
        <v>1384</v>
      </c>
      <c r="AK311" s="30">
        <v>32</v>
      </c>
      <c r="AL311" s="30">
        <v>0</v>
      </c>
      <c r="AM311" s="30">
        <v>0</v>
      </c>
      <c r="AN311" s="30">
        <v>0</v>
      </c>
      <c r="AO311" s="30">
        <v>0</v>
      </c>
      <c r="AP311" s="30">
        <v>0</v>
      </c>
      <c r="AQ311" s="30">
        <v>0</v>
      </c>
      <c r="AR311" s="30">
        <v>0</v>
      </c>
      <c r="AS311" s="30">
        <v>1</v>
      </c>
      <c r="AT311" s="30">
        <v>0</v>
      </c>
      <c r="AU311" s="30">
        <v>0</v>
      </c>
      <c r="AV311" s="30">
        <v>0</v>
      </c>
      <c r="AW311" s="30">
        <v>3</v>
      </c>
      <c r="AX311" s="28">
        <v>9.6</v>
      </c>
      <c r="AY311" s="28">
        <v>15.6</v>
      </c>
      <c r="AZ311" s="28">
        <v>0</v>
      </c>
      <c r="BA311" s="28">
        <v>2.5</v>
      </c>
      <c r="BB311" s="30">
        <v>0</v>
      </c>
      <c r="BC311" s="28">
        <v>0</v>
      </c>
      <c r="BD311" s="28">
        <v>0.02</v>
      </c>
      <c r="BE311" s="28">
        <v>0.02</v>
      </c>
      <c r="BF311" s="28">
        <v>0.33</v>
      </c>
      <c r="BG311" s="30">
        <v>481</v>
      </c>
      <c r="BH311" s="30">
        <v>216</v>
      </c>
      <c r="BI311" s="30">
        <v>429</v>
      </c>
      <c r="BJ311" s="30">
        <v>214</v>
      </c>
      <c r="BK311" s="30">
        <v>685</v>
      </c>
      <c r="BL311" s="30">
        <v>281</v>
      </c>
      <c r="BM311" s="30">
        <v>487</v>
      </c>
      <c r="BN311" s="30">
        <v>219</v>
      </c>
      <c r="BO311" s="28"/>
      <c r="BP311" s="28"/>
      <c r="BQ311" s="28"/>
      <c r="BR311" s="28"/>
      <c r="BS311" s="28"/>
      <c r="BT311" s="28"/>
      <c r="BU311" s="30">
        <v>0</v>
      </c>
      <c r="BV311" s="30">
        <v>0</v>
      </c>
      <c r="BW311" s="30">
        <v>0.06</v>
      </c>
      <c r="BX311" s="30">
        <v>0.06</v>
      </c>
      <c r="BY311" s="30">
        <v>0.93</v>
      </c>
      <c r="BZ311" s="30">
        <v>0</v>
      </c>
      <c r="CA311" s="30">
        <v>423</v>
      </c>
      <c r="CB311" s="30">
        <v>235</v>
      </c>
      <c r="CC311" s="30">
        <v>644</v>
      </c>
      <c r="CD311" s="30">
        <v>251</v>
      </c>
      <c r="CE311" s="30">
        <v>708</v>
      </c>
      <c r="CF311" s="30">
        <v>291</v>
      </c>
      <c r="CG311" s="30">
        <v>722</v>
      </c>
      <c r="CH311" s="30">
        <v>298</v>
      </c>
      <c r="CI311" s="30">
        <v>0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7.25" thickBot="1">
      <c r="A312" s="28"/>
      <c r="B312" s="28"/>
      <c r="C312" s="30">
        <v>218997</v>
      </c>
      <c r="D312" s="30">
        <v>0</v>
      </c>
      <c r="E312" s="30">
        <v>0</v>
      </c>
      <c r="F312" s="30">
        <v>0</v>
      </c>
      <c r="G312" s="30">
        <v>0</v>
      </c>
      <c r="H312" s="30">
        <v>0</v>
      </c>
      <c r="I312" s="30">
        <v>4</v>
      </c>
      <c r="J312" s="28">
        <v>0.8</v>
      </c>
      <c r="K312" s="28">
        <v>0.8</v>
      </c>
      <c r="L312" s="30">
        <v>0</v>
      </c>
      <c r="M312" s="28" t="s">
        <v>2822</v>
      </c>
      <c r="N312" s="28">
        <v>0.8</v>
      </c>
      <c r="O312" s="30">
        <v>686</v>
      </c>
      <c r="P312" s="31" t="b">
        <v>0</v>
      </c>
      <c r="Q312" s="28"/>
      <c r="R312" s="28"/>
      <c r="S312" s="30">
        <v>45</v>
      </c>
      <c r="T312" s="28" t="s">
        <v>2823</v>
      </c>
      <c r="U312" s="28">
        <v>1.6</v>
      </c>
      <c r="V312" s="28" t="s">
        <v>2824</v>
      </c>
      <c r="W312" s="28">
        <v>0.2</v>
      </c>
      <c r="X312" s="31" t="b">
        <v>0</v>
      </c>
      <c r="Y312" s="28"/>
      <c r="Z312" s="28" t="s">
        <v>2061</v>
      </c>
      <c r="AA312" s="30">
        <v>8</v>
      </c>
      <c r="AB312" s="30">
        <v>11</v>
      </c>
      <c r="AC312" s="30">
        <v>16</v>
      </c>
      <c r="AD312" s="30">
        <v>36269</v>
      </c>
      <c r="AE312" s="30">
        <v>581</v>
      </c>
      <c r="AF312" s="30">
        <v>21817</v>
      </c>
      <c r="AG312" s="30">
        <v>986</v>
      </c>
      <c r="AH312" s="28">
        <v>0.2</v>
      </c>
      <c r="AI312" s="28">
        <v>3.6</v>
      </c>
      <c r="AJ312" s="28" t="s">
        <v>2824</v>
      </c>
      <c r="AK312" s="30">
        <v>216</v>
      </c>
      <c r="AL312" s="30">
        <v>1</v>
      </c>
      <c r="AM312" s="30">
        <v>0</v>
      </c>
      <c r="AN312" s="30">
        <v>0</v>
      </c>
      <c r="AO312" s="30">
        <v>4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56</v>
      </c>
      <c r="AX312" s="28">
        <v>40.799999999999997</v>
      </c>
      <c r="AY312" s="28">
        <v>39.299999999999997</v>
      </c>
      <c r="AZ312" s="28">
        <v>54</v>
      </c>
      <c r="BA312" s="28">
        <v>13</v>
      </c>
      <c r="BB312" s="30">
        <v>2</v>
      </c>
      <c r="BC312" s="28">
        <v>0.86</v>
      </c>
      <c r="BD312" s="28">
        <v>0.15</v>
      </c>
      <c r="BE312" s="28">
        <v>1.01</v>
      </c>
      <c r="BF312" s="28">
        <v>6.35</v>
      </c>
      <c r="BG312" s="30">
        <v>440</v>
      </c>
      <c r="BH312" s="30">
        <v>56</v>
      </c>
      <c r="BI312" s="30">
        <v>374</v>
      </c>
      <c r="BJ312" s="30">
        <v>53</v>
      </c>
      <c r="BK312" s="30">
        <v>330</v>
      </c>
      <c r="BL312" s="30">
        <v>56</v>
      </c>
      <c r="BM312" s="30">
        <v>425</v>
      </c>
      <c r="BN312" s="30">
        <v>56</v>
      </c>
      <c r="BO312" s="28"/>
      <c r="BP312" s="28"/>
      <c r="BQ312" s="28"/>
      <c r="BR312" s="28"/>
      <c r="BS312" s="28"/>
      <c r="BT312" s="28"/>
      <c r="BU312" s="30">
        <v>0.36</v>
      </c>
      <c r="BV312" s="30">
        <v>0</v>
      </c>
      <c r="BW312" s="30">
        <v>0.06</v>
      </c>
      <c r="BX312" s="30">
        <v>0.42</v>
      </c>
      <c r="BY312" s="30">
        <v>2.65</v>
      </c>
      <c r="BZ312" s="30">
        <v>1.67</v>
      </c>
      <c r="CA312" s="30">
        <v>375</v>
      </c>
      <c r="CB312" s="30">
        <v>68</v>
      </c>
      <c r="CC312" s="30">
        <v>282</v>
      </c>
      <c r="CD312" s="30">
        <v>36</v>
      </c>
      <c r="CE312" s="30">
        <v>389</v>
      </c>
      <c r="CF312" s="30">
        <v>51</v>
      </c>
      <c r="CG312" s="30">
        <v>390</v>
      </c>
      <c r="CH312" s="30">
        <v>61</v>
      </c>
      <c r="CI312" s="30">
        <v>0.83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7.25" thickBot="1">
      <c r="A313" s="28"/>
      <c r="B313" s="28"/>
      <c r="C313" s="30">
        <v>536238</v>
      </c>
      <c r="D313" s="30">
        <v>0</v>
      </c>
      <c r="E313" s="30">
        <v>0</v>
      </c>
      <c r="F313" s="30">
        <v>0</v>
      </c>
      <c r="G313" s="30">
        <v>0</v>
      </c>
      <c r="H313" s="30">
        <v>0</v>
      </c>
      <c r="I313" s="30">
        <v>2</v>
      </c>
      <c r="J313" s="28">
        <v>0</v>
      </c>
      <c r="K313" s="28">
        <v>0</v>
      </c>
      <c r="L313" s="30">
        <v>0</v>
      </c>
      <c r="M313" s="28" t="s">
        <v>4334</v>
      </c>
      <c r="N313" s="28">
        <v>0</v>
      </c>
      <c r="O313" s="30">
        <v>757</v>
      </c>
      <c r="P313" s="31" t="b">
        <v>0</v>
      </c>
      <c r="Q313" s="28"/>
      <c r="R313" s="28"/>
      <c r="S313" s="30">
        <v>40</v>
      </c>
      <c r="T313" s="28" t="s">
        <v>4335</v>
      </c>
      <c r="U313" s="28">
        <v>0</v>
      </c>
      <c r="V313" s="28" t="s">
        <v>4336</v>
      </c>
      <c r="W313" s="28">
        <v>0</v>
      </c>
      <c r="X313" s="31" t="b">
        <v>0</v>
      </c>
      <c r="Y313" s="28"/>
      <c r="Z313" s="28" t="s">
        <v>2061</v>
      </c>
      <c r="AA313" s="30">
        <v>8</v>
      </c>
      <c r="AB313" s="30">
        <v>11</v>
      </c>
      <c r="AC313" s="30">
        <v>0</v>
      </c>
      <c r="AD313" s="30">
        <v>116</v>
      </c>
      <c r="AE313" s="30">
        <v>15</v>
      </c>
      <c r="AF313" s="30">
        <v>67</v>
      </c>
      <c r="AG313" s="30">
        <v>12</v>
      </c>
      <c r="AH313" s="28">
        <v>0</v>
      </c>
      <c r="AI313" s="28">
        <v>0</v>
      </c>
      <c r="AJ313" s="28" t="s">
        <v>4336</v>
      </c>
      <c r="AK313" s="30">
        <v>0</v>
      </c>
      <c r="AL313" s="30">
        <v>0</v>
      </c>
      <c r="AM313" s="30">
        <v>0</v>
      </c>
      <c r="AN313" s="30">
        <v>0</v>
      </c>
      <c r="AO313" s="30">
        <v>0</v>
      </c>
      <c r="AP313" s="30">
        <v>0</v>
      </c>
      <c r="AQ313" s="30">
        <v>0</v>
      </c>
      <c r="AR313" s="30">
        <v>0</v>
      </c>
      <c r="AS313" s="30">
        <v>0</v>
      </c>
      <c r="AT313" s="30">
        <v>0</v>
      </c>
      <c r="AU313" s="30">
        <v>0</v>
      </c>
      <c r="AV313" s="30">
        <v>0</v>
      </c>
      <c r="AW313" s="30">
        <v>0</v>
      </c>
      <c r="AX313" s="28">
        <v>0</v>
      </c>
      <c r="AY313" s="28">
        <v>0</v>
      </c>
      <c r="AZ313" s="28">
        <v>0</v>
      </c>
      <c r="BA313" s="28">
        <v>0</v>
      </c>
      <c r="BB313" s="30">
        <v>0</v>
      </c>
      <c r="BC313" s="28">
        <v>0</v>
      </c>
      <c r="BD313" s="28">
        <v>0</v>
      </c>
      <c r="BE313" s="28">
        <v>0</v>
      </c>
      <c r="BF313" s="28">
        <v>0</v>
      </c>
      <c r="BG313" s="30">
        <v>622</v>
      </c>
      <c r="BH313" s="30">
        <v>235</v>
      </c>
      <c r="BI313" s="30">
        <v>607</v>
      </c>
      <c r="BJ313" s="30">
        <v>232</v>
      </c>
      <c r="BK313" s="30">
        <v>578</v>
      </c>
      <c r="BL313" s="30">
        <v>228</v>
      </c>
      <c r="BM313" s="30">
        <v>625</v>
      </c>
      <c r="BN313" s="30">
        <v>234</v>
      </c>
      <c r="BO313" s="28"/>
      <c r="BP313" s="28"/>
      <c r="BQ313" s="28"/>
      <c r="BR313" s="28"/>
      <c r="BS313" s="28"/>
      <c r="BT313" s="28"/>
      <c r="BU313" s="30">
        <v>0</v>
      </c>
      <c r="BV313" s="30">
        <v>0</v>
      </c>
      <c r="BW313" s="30">
        <v>0</v>
      </c>
      <c r="BX313" s="30">
        <v>0</v>
      </c>
      <c r="BY313" s="30">
        <v>0</v>
      </c>
      <c r="BZ313" s="30">
        <v>0</v>
      </c>
      <c r="CA313" s="30">
        <v>707</v>
      </c>
      <c r="CB313" s="30">
        <v>227</v>
      </c>
      <c r="CC313" s="30">
        <v>501</v>
      </c>
      <c r="CD313" s="30">
        <v>195</v>
      </c>
      <c r="CE313" s="30">
        <v>633</v>
      </c>
      <c r="CF313" s="30">
        <v>236</v>
      </c>
      <c r="CG313" s="30">
        <v>736</v>
      </c>
      <c r="CH313" s="30">
        <v>257</v>
      </c>
      <c r="CI313" s="30">
        <v>0</v>
      </c>
      <c r="CJ313" s="30">
        <v>0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7.25" thickBot="1">
      <c r="A314" s="28"/>
      <c r="B314" s="28"/>
      <c r="C314" s="30">
        <v>11948</v>
      </c>
      <c r="D314" s="30">
        <v>0</v>
      </c>
      <c r="E314" s="30">
        <v>0</v>
      </c>
      <c r="F314" s="30">
        <v>0</v>
      </c>
      <c r="G314" s="30">
        <v>0</v>
      </c>
      <c r="H314" s="30">
        <v>0</v>
      </c>
      <c r="I314" s="30">
        <v>1</v>
      </c>
      <c r="J314" s="28">
        <v>0</v>
      </c>
      <c r="K314" s="28">
        <v>0</v>
      </c>
      <c r="L314" s="30">
        <v>0</v>
      </c>
      <c r="M314" s="28" t="s">
        <v>4379</v>
      </c>
      <c r="N314" s="28">
        <v>0</v>
      </c>
      <c r="O314" s="30">
        <v>760</v>
      </c>
      <c r="P314" s="31" t="b">
        <v>0</v>
      </c>
      <c r="Q314" s="28"/>
      <c r="R314" s="28"/>
      <c r="S314" s="30">
        <v>40</v>
      </c>
      <c r="T314" s="28" t="s">
        <v>4380</v>
      </c>
      <c r="U314" s="28">
        <v>0</v>
      </c>
      <c r="V314" s="28" t="s">
        <v>4381</v>
      </c>
      <c r="W314" s="28">
        <v>0</v>
      </c>
      <c r="X314" s="31" t="b">
        <v>0</v>
      </c>
      <c r="Y314" s="28"/>
      <c r="Z314" s="28" t="s">
        <v>2061</v>
      </c>
      <c r="AA314" s="30">
        <v>8</v>
      </c>
      <c r="AB314" s="30">
        <v>11</v>
      </c>
      <c r="AC314" s="30">
        <v>0</v>
      </c>
      <c r="AD314" s="30">
        <v>60</v>
      </c>
      <c r="AE314" s="30">
        <v>17</v>
      </c>
      <c r="AF314" s="30">
        <v>16</v>
      </c>
      <c r="AG314" s="30">
        <v>9</v>
      </c>
      <c r="AH314" s="28">
        <v>0</v>
      </c>
      <c r="AI314" s="28">
        <v>0</v>
      </c>
      <c r="AJ314" s="28" t="s">
        <v>4381</v>
      </c>
      <c r="AK314" s="30">
        <v>0</v>
      </c>
      <c r="AL314" s="30">
        <v>0</v>
      </c>
      <c r="AM314" s="30">
        <v>0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28">
        <v>0</v>
      </c>
      <c r="AY314" s="28">
        <v>0</v>
      </c>
      <c r="AZ314" s="28">
        <v>0</v>
      </c>
      <c r="BA314" s="28">
        <v>0</v>
      </c>
      <c r="BB314" s="30">
        <v>0</v>
      </c>
      <c r="BC314" s="28">
        <v>0</v>
      </c>
      <c r="BD314" s="28">
        <v>0</v>
      </c>
      <c r="BE314" s="28">
        <v>0</v>
      </c>
      <c r="BF314" s="28">
        <v>0</v>
      </c>
      <c r="BG314" s="30">
        <v>563</v>
      </c>
      <c r="BH314" s="30">
        <v>53</v>
      </c>
      <c r="BI314" s="30">
        <v>546</v>
      </c>
      <c r="BJ314" s="30">
        <v>36</v>
      </c>
      <c r="BK314" s="30">
        <v>512</v>
      </c>
      <c r="BL314" s="30">
        <v>26</v>
      </c>
      <c r="BM314" s="30">
        <v>565</v>
      </c>
      <c r="BN314" s="30">
        <v>53</v>
      </c>
      <c r="BO314" s="28"/>
      <c r="BP314" s="28"/>
      <c r="BQ314" s="28"/>
      <c r="BR314" s="28"/>
      <c r="BS314" s="28"/>
      <c r="BT314" s="28"/>
      <c r="BU314" s="30">
        <v>0</v>
      </c>
      <c r="BV314" s="30">
        <v>0</v>
      </c>
      <c r="BW314" s="30">
        <v>0</v>
      </c>
      <c r="BX314" s="30">
        <v>0</v>
      </c>
      <c r="BY314" s="30">
        <v>0</v>
      </c>
      <c r="BZ314" s="30">
        <v>0</v>
      </c>
      <c r="CA314" s="30">
        <v>635</v>
      </c>
      <c r="CB314" s="30">
        <v>32</v>
      </c>
      <c r="CC314" s="30">
        <v>434</v>
      </c>
      <c r="CD314" s="30">
        <v>45</v>
      </c>
      <c r="CE314" s="30">
        <v>573</v>
      </c>
      <c r="CF314" s="30">
        <v>53</v>
      </c>
      <c r="CG314" s="30">
        <v>755</v>
      </c>
      <c r="CH314" s="30">
        <v>83</v>
      </c>
      <c r="CI314" s="30">
        <v>0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customHeight="1" thickBot="1">
      <c r="A315" s="30">
        <v>100</v>
      </c>
      <c r="B315" s="30">
        <v>100</v>
      </c>
      <c r="C315" s="30">
        <v>58822</v>
      </c>
      <c r="D315" s="30">
        <v>0</v>
      </c>
      <c r="E315" s="30">
        <v>0</v>
      </c>
      <c r="F315" s="30">
        <v>-3</v>
      </c>
      <c r="G315" s="30">
        <v>3</v>
      </c>
      <c r="H315" s="30">
        <v>0</v>
      </c>
      <c r="I315" s="30">
        <v>2</v>
      </c>
      <c r="J315" s="28">
        <v>0.8</v>
      </c>
      <c r="K315" s="28">
        <v>0.1</v>
      </c>
      <c r="L315" s="30">
        <v>2</v>
      </c>
      <c r="M315" s="28" t="s">
        <v>1920</v>
      </c>
      <c r="N315" s="28">
        <v>0.8</v>
      </c>
      <c r="O315" s="30">
        <v>1</v>
      </c>
      <c r="P315" s="31" t="b">
        <v>0</v>
      </c>
      <c r="Q315" s="28"/>
      <c r="R315" s="28" t="s">
        <v>4163</v>
      </c>
      <c r="S315" s="30">
        <v>42</v>
      </c>
      <c r="T315" s="28" t="s">
        <v>2059</v>
      </c>
      <c r="U315" s="28">
        <v>1.2</v>
      </c>
      <c r="V315" s="28" t="s">
        <v>2060</v>
      </c>
      <c r="W315" s="28">
        <v>0.1</v>
      </c>
      <c r="X315" s="31" t="b">
        <v>0</v>
      </c>
      <c r="Y315" s="28"/>
      <c r="Z315" s="28" t="s">
        <v>2061</v>
      </c>
      <c r="AA315" s="30">
        <v>9</v>
      </c>
      <c r="AB315" s="30">
        <v>54</v>
      </c>
      <c r="AC315" s="30">
        <v>10</v>
      </c>
      <c r="AD315" s="30">
        <v>9607</v>
      </c>
      <c r="AE315" s="30">
        <v>129</v>
      </c>
      <c r="AF315" s="30">
        <v>29381</v>
      </c>
      <c r="AG315" s="30">
        <v>82</v>
      </c>
      <c r="AH315" s="28">
        <v>0.2</v>
      </c>
      <c r="AI315" s="28">
        <v>2.4</v>
      </c>
      <c r="AJ315" s="28" t="s">
        <v>1920</v>
      </c>
      <c r="AK315" s="30">
        <v>223</v>
      </c>
      <c r="AL315" s="30">
        <v>0</v>
      </c>
      <c r="AM315" s="30">
        <v>0</v>
      </c>
      <c r="AN315" s="30">
        <v>0</v>
      </c>
      <c r="AO315" s="30">
        <v>3</v>
      </c>
      <c r="AP315" s="30">
        <v>0</v>
      </c>
      <c r="AQ315" s="30">
        <v>0</v>
      </c>
      <c r="AR315" s="30">
        <v>0</v>
      </c>
      <c r="AS315" s="30">
        <v>0</v>
      </c>
      <c r="AT315" s="30">
        <v>0</v>
      </c>
      <c r="AU315" s="30">
        <v>0</v>
      </c>
      <c r="AV315" s="30">
        <v>0</v>
      </c>
      <c r="AW315" s="30">
        <v>56</v>
      </c>
      <c r="AX315" s="28">
        <v>56.4</v>
      </c>
      <c r="AY315" s="28">
        <v>51.4</v>
      </c>
      <c r="AZ315" s="28">
        <v>10</v>
      </c>
      <c r="BA315" s="28">
        <v>11.9</v>
      </c>
      <c r="BB315" s="30">
        <v>2</v>
      </c>
      <c r="BC315" s="28">
        <v>0.06</v>
      </c>
      <c r="BD315" s="28">
        <v>0.19</v>
      </c>
      <c r="BE315" s="28">
        <v>0.25</v>
      </c>
      <c r="BF315" s="28">
        <v>2.83</v>
      </c>
      <c r="BG315" s="30">
        <v>417</v>
      </c>
      <c r="BH315" s="30">
        <v>157</v>
      </c>
      <c r="BI315" s="30">
        <v>357</v>
      </c>
      <c r="BJ315" s="30">
        <v>120</v>
      </c>
      <c r="BK315" s="30">
        <v>435</v>
      </c>
      <c r="BL315" s="30">
        <v>159</v>
      </c>
      <c r="BM315" s="30">
        <v>431</v>
      </c>
      <c r="BN315" s="30">
        <v>154</v>
      </c>
      <c r="BO315" s="28"/>
      <c r="BP315" s="28"/>
      <c r="BQ315" s="28"/>
      <c r="BR315" s="28"/>
      <c r="BS315" s="28"/>
      <c r="BT315" s="28"/>
      <c r="BU315" s="30">
        <v>0.02</v>
      </c>
      <c r="BV315" s="30">
        <v>0</v>
      </c>
      <c r="BW315" s="30">
        <v>0.08</v>
      </c>
      <c r="BX315" s="30">
        <v>0.1</v>
      </c>
      <c r="BY315" s="30">
        <v>1.1399999999999999</v>
      </c>
      <c r="BZ315" s="30">
        <v>1.21</v>
      </c>
      <c r="CA315" s="30">
        <v>579</v>
      </c>
      <c r="CB315" s="30">
        <v>154</v>
      </c>
      <c r="CC315" s="30">
        <v>276</v>
      </c>
      <c r="CD315" s="30">
        <v>83</v>
      </c>
      <c r="CE315" s="30">
        <v>440</v>
      </c>
      <c r="CF315" s="30">
        <v>154</v>
      </c>
      <c r="CG315" s="30">
        <v>402</v>
      </c>
      <c r="CH315" s="30">
        <v>151</v>
      </c>
      <c r="CI315" s="30">
        <v>0.81</v>
      </c>
      <c r="CJ315" s="30">
        <v>0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17.25" thickBot="1">
      <c r="A316" s="28"/>
      <c r="B316" s="28"/>
      <c r="C316" s="30">
        <v>80201</v>
      </c>
      <c r="D316" s="30">
        <v>0</v>
      </c>
      <c r="E316" s="30">
        <v>0</v>
      </c>
      <c r="F316" s="30">
        <v>1</v>
      </c>
      <c r="G316" s="30">
        <v>-1</v>
      </c>
      <c r="H316" s="30">
        <v>2</v>
      </c>
      <c r="I316" s="30">
        <v>1</v>
      </c>
      <c r="J316" s="28">
        <v>2.5</v>
      </c>
      <c r="K316" s="28">
        <v>3.5</v>
      </c>
      <c r="L316" s="30">
        <v>5</v>
      </c>
      <c r="M316" s="28" t="s">
        <v>2825</v>
      </c>
      <c r="N316" s="28">
        <v>2.5</v>
      </c>
      <c r="O316" s="30">
        <v>2</v>
      </c>
      <c r="P316" s="31" t="b">
        <v>0</v>
      </c>
      <c r="Q316" s="28"/>
      <c r="R316" s="28"/>
      <c r="S316" s="30">
        <v>46</v>
      </c>
      <c r="T316" s="28" t="s">
        <v>2826</v>
      </c>
      <c r="U316" s="28">
        <v>3.8</v>
      </c>
      <c r="V316" s="28" t="s">
        <v>1455</v>
      </c>
      <c r="W316" s="28">
        <v>3.5</v>
      </c>
      <c r="X316" s="31" t="b">
        <v>0</v>
      </c>
      <c r="Y316" s="28"/>
      <c r="Z316" s="28" t="s">
        <v>2061</v>
      </c>
      <c r="AA316" s="30">
        <v>9</v>
      </c>
      <c r="AB316" s="30">
        <v>54</v>
      </c>
      <c r="AC316" s="30">
        <v>120</v>
      </c>
      <c r="AD316" s="30">
        <v>634095</v>
      </c>
      <c r="AE316" s="30">
        <v>5728</v>
      </c>
      <c r="AF316" s="30">
        <v>430211</v>
      </c>
      <c r="AG316" s="30">
        <v>4898</v>
      </c>
      <c r="AH316" s="28">
        <v>0.5</v>
      </c>
      <c r="AI316" s="28">
        <v>26.1</v>
      </c>
      <c r="AJ316" s="28" t="s">
        <v>1455</v>
      </c>
      <c r="AK316" s="30">
        <v>2880</v>
      </c>
      <c r="AL316" s="30">
        <v>0</v>
      </c>
      <c r="AM316" s="30">
        <v>0</v>
      </c>
      <c r="AN316" s="30">
        <v>7</v>
      </c>
      <c r="AO316" s="30">
        <v>44</v>
      </c>
      <c r="AP316" s="30">
        <v>0</v>
      </c>
      <c r="AQ316" s="30">
        <v>0</v>
      </c>
      <c r="AR316" s="30">
        <v>0</v>
      </c>
      <c r="AS316" s="30">
        <v>3</v>
      </c>
      <c r="AT316" s="30">
        <v>0</v>
      </c>
      <c r="AU316" s="30">
        <v>128</v>
      </c>
      <c r="AV316" s="30">
        <v>14</v>
      </c>
      <c r="AW316" s="30">
        <v>662</v>
      </c>
      <c r="AX316" s="28">
        <v>1028.4000000000001</v>
      </c>
      <c r="AY316" s="28">
        <v>10</v>
      </c>
      <c r="AZ316" s="28">
        <v>0</v>
      </c>
      <c r="BA316" s="28">
        <v>104</v>
      </c>
      <c r="BB316" s="30">
        <v>32</v>
      </c>
      <c r="BC316" s="28">
        <v>0</v>
      </c>
      <c r="BD316" s="28">
        <v>0</v>
      </c>
      <c r="BE316" s="28">
        <v>0</v>
      </c>
      <c r="BF316" s="28">
        <v>55.33</v>
      </c>
      <c r="BG316" s="30">
        <v>3</v>
      </c>
      <c r="BH316" s="30">
        <v>1</v>
      </c>
      <c r="BI316" s="30">
        <v>445</v>
      </c>
      <c r="BJ316" s="30">
        <v>10</v>
      </c>
      <c r="BK316" s="30">
        <v>716</v>
      </c>
      <c r="BL316" s="30">
        <v>70</v>
      </c>
      <c r="BM316" s="30">
        <v>105</v>
      </c>
      <c r="BN316" s="30">
        <v>2</v>
      </c>
      <c r="BO316" s="28"/>
      <c r="BP316" s="28"/>
      <c r="BQ316" s="28"/>
      <c r="BR316" s="28"/>
      <c r="BS316" s="28"/>
      <c r="BT316" s="28"/>
      <c r="BU316" s="30">
        <v>0</v>
      </c>
      <c r="BV316" s="30">
        <v>4</v>
      </c>
      <c r="BW316" s="30">
        <v>0</v>
      </c>
      <c r="BX316" s="30">
        <v>0</v>
      </c>
      <c r="BY316" s="30">
        <v>1.73</v>
      </c>
      <c r="BZ316" s="30">
        <v>1.38</v>
      </c>
      <c r="CA316" s="30">
        <v>327</v>
      </c>
      <c r="CB316" s="30">
        <v>13</v>
      </c>
      <c r="CC316" s="30">
        <v>123</v>
      </c>
      <c r="CD316" s="30">
        <v>13</v>
      </c>
      <c r="CE316" s="30">
        <v>67</v>
      </c>
      <c r="CF316" s="30">
        <v>14</v>
      </c>
      <c r="CG316" s="30">
        <v>92</v>
      </c>
      <c r="CH316" s="30">
        <v>18</v>
      </c>
      <c r="CI316" s="30">
        <v>1</v>
      </c>
      <c r="CJ316" s="30">
        <v>0.22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7.25" thickBot="1">
      <c r="A317" s="30">
        <v>100</v>
      </c>
      <c r="B317" s="30">
        <v>100</v>
      </c>
      <c r="C317" s="30">
        <v>61933</v>
      </c>
      <c r="D317" s="30">
        <v>-1</v>
      </c>
      <c r="E317" s="30">
        <v>1</v>
      </c>
      <c r="F317" s="30">
        <v>-3</v>
      </c>
      <c r="G317" s="30">
        <v>3</v>
      </c>
      <c r="H317" s="30">
        <v>0</v>
      </c>
      <c r="I317" s="30">
        <v>2</v>
      </c>
      <c r="J317" s="28">
        <v>0</v>
      </c>
      <c r="K317" s="28">
        <v>-1.5</v>
      </c>
      <c r="L317" s="30">
        <v>0</v>
      </c>
      <c r="M317" s="28" t="s">
        <v>2827</v>
      </c>
      <c r="N317" s="28">
        <v>0</v>
      </c>
      <c r="O317" s="30">
        <v>105</v>
      </c>
      <c r="P317" s="31" t="b">
        <v>0</v>
      </c>
      <c r="Q317" s="28"/>
      <c r="R317" s="28" t="s">
        <v>4263</v>
      </c>
      <c r="S317" s="30">
        <v>42</v>
      </c>
      <c r="T317" s="28" t="s">
        <v>2828</v>
      </c>
      <c r="U317" s="28">
        <v>1</v>
      </c>
      <c r="V317" s="28" t="s">
        <v>1856</v>
      </c>
      <c r="W317" s="28">
        <v>0.1</v>
      </c>
      <c r="X317" s="31" t="b">
        <v>0</v>
      </c>
      <c r="Y317" s="28"/>
      <c r="Z317" s="28" t="s">
        <v>2061</v>
      </c>
      <c r="AA317" s="30">
        <v>9</v>
      </c>
      <c r="AB317" s="30">
        <v>54</v>
      </c>
      <c r="AC317" s="30">
        <v>4</v>
      </c>
      <c r="AD317" s="30">
        <v>5376</v>
      </c>
      <c r="AE317" s="30">
        <v>21</v>
      </c>
      <c r="AF317" s="30">
        <v>22980</v>
      </c>
      <c r="AG317" s="30">
        <v>44</v>
      </c>
      <c r="AH317" s="28">
        <v>0</v>
      </c>
      <c r="AI317" s="28">
        <v>1</v>
      </c>
      <c r="AJ317" s="28" t="s">
        <v>1856</v>
      </c>
      <c r="AK317" s="30">
        <v>4</v>
      </c>
      <c r="AL317" s="30">
        <v>0</v>
      </c>
      <c r="AM317" s="30">
        <v>0</v>
      </c>
      <c r="AN317" s="30">
        <v>0</v>
      </c>
      <c r="AO317" s="30">
        <v>2</v>
      </c>
      <c r="AP317" s="30">
        <v>0</v>
      </c>
      <c r="AQ317" s="30">
        <v>0</v>
      </c>
      <c r="AR317" s="30">
        <v>0</v>
      </c>
      <c r="AS317" s="30">
        <v>0</v>
      </c>
      <c r="AT317" s="30">
        <v>0</v>
      </c>
      <c r="AU317" s="30">
        <v>0</v>
      </c>
      <c r="AV317" s="30">
        <v>0</v>
      </c>
      <c r="AW317" s="30">
        <v>12</v>
      </c>
      <c r="AX317" s="28">
        <v>0.2</v>
      </c>
      <c r="AY317" s="28">
        <v>0</v>
      </c>
      <c r="AZ317" s="28">
        <v>0</v>
      </c>
      <c r="BA317" s="28">
        <v>0</v>
      </c>
      <c r="BB317" s="30">
        <v>0</v>
      </c>
      <c r="BC317" s="28">
        <v>0</v>
      </c>
      <c r="BD317" s="28">
        <v>0</v>
      </c>
      <c r="BE317" s="28">
        <v>0</v>
      </c>
      <c r="BF317" s="28">
        <v>0.6</v>
      </c>
      <c r="BG317" s="30">
        <v>528</v>
      </c>
      <c r="BH317" s="30">
        <v>185</v>
      </c>
      <c r="BI317" s="30">
        <v>614</v>
      </c>
      <c r="BJ317" s="30">
        <v>236</v>
      </c>
      <c r="BK317" s="30">
        <v>586</v>
      </c>
      <c r="BL317" s="30">
        <v>232</v>
      </c>
      <c r="BM317" s="30">
        <v>631</v>
      </c>
      <c r="BN317" s="30">
        <v>238</v>
      </c>
      <c r="BO317" s="28"/>
      <c r="BP317" s="28"/>
      <c r="BQ317" s="28"/>
      <c r="BR317" s="28"/>
      <c r="BS317" s="28"/>
      <c r="BT317" s="28"/>
      <c r="BU317" s="30">
        <v>0</v>
      </c>
      <c r="BV317" s="30">
        <v>0</v>
      </c>
      <c r="BW317" s="30">
        <v>0</v>
      </c>
      <c r="BX317" s="30">
        <v>0</v>
      </c>
      <c r="BY317" s="30">
        <v>13.5</v>
      </c>
      <c r="BZ317" s="30">
        <v>45</v>
      </c>
      <c r="CA317" s="30">
        <v>582</v>
      </c>
      <c r="CB317" s="30">
        <v>157</v>
      </c>
      <c r="CC317" s="30">
        <v>515</v>
      </c>
      <c r="CD317" s="30">
        <v>203</v>
      </c>
      <c r="CE317" s="30">
        <v>468</v>
      </c>
      <c r="CF317" s="30">
        <v>170</v>
      </c>
      <c r="CG317" s="30">
        <v>425</v>
      </c>
      <c r="CH317" s="30">
        <v>159</v>
      </c>
      <c r="CI317" s="30">
        <v>0</v>
      </c>
      <c r="CJ317" s="30">
        <v>0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17.25" thickBot="1">
      <c r="A318" s="30">
        <v>100</v>
      </c>
      <c r="B318" s="30">
        <v>100</v>
      </c>
      <c r="C318" s="30">
        <v>76357</v>
      </c>
      <c r="D318" s="30">
        <v>0</v>
      </c>
      <c r="E318" s="30">
        <v>0</v>
      </c>
      <c r="F318" s="30">
        <v>-3</v>
      </c>
      <c r="G318" s="30">
        <v>3</v>
      </c>
      <c r="H318" s="30">
        <v>0</v>
      </c>
      <c r="I318" s="30">
        <v>3</v>
      </c>
      <c r="J318" s="28">
        <v>1.2</v>
      </c>
      <c r="K318" s="28">
        <v>0.9</v>
      </c>
      <c r="L318" s="30">
        <v>3</v>
      </c>
      <c r="M318" s="28" t="s">
        <v>2766</v>
      </c>
      <c r="N318" s="28">
        <v>1.2</v>
      </c>
      <c r="O318" s="30">
        <v>200</v>
      </c>
      <c r="P318" s="31" t="b">
        <v>0</v>
      </c>
      <c r="Q318" s="28"/>
      <c r="R318" s="28" t="s">
        <v>4061</v>
      </c>
      <c r="S318" s="30">
        <v>47</v>
      </c>
      <c r="T318" s="28" t="s">
        <v>2829</v>
      </c>
      <c r="U318" s="28">
        <v>1.1000000000000001</v>
      </c>
      <c r="V318" s="28" t="s">
        <v>1593</v>
      </c>
      <c r="W318" s="28">
        <v>0</v>
      </c>
      <c r="X318" s="31" t="b">
        <v>0</v>
      </c>
      <c r="Y318" s="28"/>
      <c r="Z318" s="28" t="s">
        <v>2061</v>
      </c>
      <c r="AA318" s="30">
        <v>9</v>
      </c>
      <c r="AB318" s="30">
        <v>54</v>
      </c>
      <c r="AC318" s="30">
        <v>32</v>
      </c>
      <c r="AD318" s="30">
        <v>4672</v>
      </c>
      <c r="AE318" s="30">
        <v>57</v>
      </c>
      <c r="AF318" s="30">
        <v>9695</v>
      </c>
      <c r="AG318" s="30">
        <v>17</v>
      </c>
      <c r="AH318" s="28">
        <v>0.3</v>
      </c>
      <c r="AI318" s="28">
        <v>6.8</v>
      </c>
      <c r="AJ318" s="28" t="s">
        <v>1593</v>
      </c>
      <c r="AK318" s="30">
        <v>661</v>
      </c>
      <c r="AL318" s="30">
        <v>0</v>
      </c>
      <c r="AM318" s="30">
        <v>1</v>
      </c>
      <c r="AN318" s="30">
        <v>0</v>
      </c>
      <c r="AO318" s="30">
        <v>8</v>
      </c>
      <c r="AP318" s="30">
        <v>0</v>
      </c>
      <c r="AQ318" s="30">
        <v>0</v>
      </c>
      <c r="AR318" s="30">
        <v>0</v>
      </c>
      <c r="AS318" s="30">
        <v>2</v>
      </c>
      <c r="AT318" s="30">
        <v>0</v>
      </c>
      <c r="AU318" s="30">
        <v>0</v>
      </c>
      <c r="AV318" s="30">
        <v>0</v>
      </c>
      <c r="AW318" s="30">
        <v>139</v>
      </c>
      <c r="AX318" s="28">
        <v>106.2</v>
      </c>
      <c r="AY318" s="28">
        <v>186.6</v>
      </c>
      <c r="AZ318" s="28">
        <v>146</v>
      </c>
      <c r="BA318" s="28">
        <v>44.1</v>
      </c>
      <c r="BB318" s="30">
        <v>2</v>
      </c>
      <c r="BC318" s="28">
        <v>0.67</v>
      </c>
      <c r="BD318" s="28">
        <v>1.27</v>
      </c>
      <c r="BE318" s="28">
        <v>1.94</v>
      </c>
      <c r="BF318" s="28">
        <v>13.91</v>
      </c>
      <c r="BG318" s="30">
        <v>364</v>
      </c>
      <c r="BH318" s="30">
        <v>151</v>
      </c>
      <c r="BI318" s="30">
        <v>175</v>
      </c>
      <c r="BJ318" s="30">
        <v>111</v>
      </c>
      <c r="BK318" s="30">
        <v>209</v>
      </c>
      <c r="BL318" s="30">
        <v>120</v>
      </c>
      <c r="BM318" s="30">
        <v>284</v>
      </c>
      <c r="BN318" s="30">
        <v>126</v>
      </c>
      <c r="BO318" s="28"/>
      <c r="BP318" s="28"/>
      <c r="BQ318" s="28"/>
      <c r="BR318" s="28"/>
      <c r="BS318" s="28"/>
      <c r="BT318" s="28"/>
      <c r="BU318" s="30">
        <v>0.09</v>
      </c>
      <c r="BV318" s="30">
        <v>0</v>
      </c>
      <c r="BW318" s="30">
        <v>0.17</v>
      </c>
      <c r="BX318" s="30">
        <v>0.26</v>
      </c>
      <c r="BY318" s="30">
        <v>1.89</v>
      </c>
      <c r="BZ318" s="30">
        <v>1.0900000000000001</v>
      </c>
      <c r="CA318" s="30">
        <v>297</v>
      </c>
      <c r="CB318" s="30">
        <v>178</v>
      </c>
      <c r="CC318" s="30">
        <v>245</v>
      </c>
      <c r="CD318" s="30">
        <v>123</v>
      </c>
      <c r="CE318" s="30">
        <v>454</v>
      </c>
      <c r="CF318" s="30">
        <v>199</v>
      </c>
      <c r="CG318" s="30">
        <v>551</v>
      </c>
      <c r="CH318" s="30">
        <v>217</v>
      </c>
      <c r="CI318" s="30">
        <v>0.27</v>
      </c>
      <c r="CJ318" s="30">
        <v>0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17.25" thickBot="1">
      <c r="A319" s="30">
        <v>0</v>
      </c>
      <c r="B319" s="28"/>
      <c r="C319" s="30">
        <v>82514</v>
      </c>
      <c r="D319" s="30">
        <v>0</v>
      </c>
      <c r="E319" s="30">
        <v>0</v>
      </c>
      <c r="F319" s="30">
        <v>1</v>
      </c>
      <c r="G319" s="30">
        <v>-1</v>
      </c>
      <c r="H319" s="30">
        <v>2</v>
      </c>
      <c r="I319" s="30">
        <v>2</v>
      </c>
      <c r="J319" s="28">
        <v>0</v>
      </c>
      <c r="K319" s="28">
        <v>1.5</v>
      </c>
      <c r="L319" s="30">
        <v>1</v>
      </c>
      <c r="M319" s="28" t="s">
        <v>2204</v>
      </c>
      <c r="N319" s="28">
        <v>1.5</v>
      </c>
      <c r="O319" s="30">
        <v>201</v>
      </c>
      <c r="P319" s="31" t="b">
        <v>0</v>
      </c>
      <c r="Q319" s="28" t="s">
        <v>4520</v>
      </c>
      <c r="R319" s="28" t="s">
        <v>4521</v>
      </c>
      <c r="S319" s="30">
        <v>46</v>
      </c>
      <c r="T319" s="28" t="s">
        <v>2830</v>
      </c>
      <c r="U319" s="28">
        <v>3</v>
      </c>
      <c r="V319" s="28" t="s">
        <v>1493</v>
      </c>
      <c r="W319" s="28">
        <v>2</v>
      </c>
      <c r="X319" s="31" t="b">
        <v>0</v>
      </c>
      <c r="Y319" s="28"/>
      <c r="Z319" s="28" t="s">
        <v>2117</v>
      </c>
      <c r="AA319" s="30">
        <v>9</v>
      </c>
      <c r="AB319" s="30">
        <v>54</v>
      </c>
      <c r="AC319" s="30">
        <v>98</v>
      </c>
      <c r="AD319" s="30">
        <v>662117</v>
      </c>
      <c r="AE319" s="30">
        <v>477</v>
      </c>
      <c r="AF319" s="30">
        <v>467789</v>
      </c>
      <c r="AG319" s="30">
        <v>40387</v>
      </c>
      <c r="AH319" s="28">
        <v>0.3</v>
      </c>
      <c r="AI319" s="28">
        <v>21.3</v>
      </c>
      <c r="AJ319" s="28" t="s">
        <v>1493</v>
      </c>
      <c r="AK319" s="30">
        <v>2898</v>
      </c>
      <c r="AL319" s="30">
        <v>1</v>
      </c>
      <c r="AM319" s="30">
        <v>0</v>
      </c>
      <c r="AN319" s="30">
        <v>8</v>
      </c>
      <c r="AO319" s="30">
        <v>44</v>
      </c>
      <c r="AP319" s="30">
        <v>0</v>
      </c>
      <c r="AQ319" s="30">
        <v>0</v>
      </c>
      <c r="AR319" s="30">
        <v>0</v>
      </c>
      <c r="AS319" s="30">
        <v>2</v>
      </c>
      <c r="AT319" s="30">
        <v>0</v>
      </c>
      <c r="AU319" s="30">
        <v>0</v>
      </c>
      <c r="AV319" s="30">
        <v>12</v>
      </c>
      <c r="AW319" s="30">
        <v>560</v>
      </c>
      <c r="AX319" s="28">
        <v>604.20000000000005</v>
      </c>
      <c r="AY319" s="28">
        <v>65.2</v>
      </c>
      <c r="AZ319" s="28">
        <v>76</v>
      </c>
      <c r="BA319" s="28">
        <v>74.8</v>
      </c>
      <c r="BB319" s="30">
        <v>33</v>
      </c>
      <c r="BC319" s="28">
        <v>0.24</v>
      </c>
      <c r="BD319" s="28">
        <v>0.27</v>
      </c>
      <c r="BE319" s="28">
        <v>0.51</v>
      </c>
      <c r="BF319" s="28">
        <v>54.05</v>
      </c>
      <c r="BG319" s="30">
        <v>55</v>
      </c>
      <c r="BH319" s="30">
        <v>13</v>
      </c>
      <c r="BI319" s="30">
        <v>332</v>
      </c>
      <c r="BJ319" s="30">
        <v>108</v>
      </c>
      <c r="BK319" s="30">
        <v>295</v>
      </c>
      <c r="BL319" s="30">
        <v>91</v>
      </c>
      <c r="BM319" s="30">
        <v>174</v>
      </c>
      <c r="BN319" s="30">
        <v>45</v>
      </c>
      <c r="BO319" s="28"/>
      <c r="BP319" s="28"/>
      <c r="BQ319" s="28"/>
      <c r="BR319" s="28"/>
      <c r="BS319" s="28"/>
      <c r="BT319" s="28"/>
      <c r="BU319" s="30">
        <v>0.01</v>
      </c>
      <c r="BV319" s="30">
        <v>0</v>
      </c>
      <c r="BW319" s="30">
        <v>0.01</v>
      </c>
      <c r="BX319" s="30">
        <v>0.02</v>
      </c>
      <c r="BY319" s="30">
        <v>1.68</v>
      </c>
      <c r="BZ319" s="30">
        <v>1.37</v>
      </c>
      <c r="CA319" s="30">
        <v>328</v>
      </c>
      <c r="CB319" s="30">
        <v>55</v>
      </c>
      <c r="CC319" s="30">
        <v>211</v>
      </c>
      <c r="CD319" s="30">
        <v>66</v>
      </c>
      <c r="CE319" s="30">
        <v>154</v>
      </c>
      <c r="CF319" s="30">
        <v>48</v>
      </c>
      <c r="CG319" s="30">
        <v>130</v>
      </c>
      <c r="CH319" s="30">
        <v>49</v>
      </c>
      <c r="CI319" s="30">
        <v>1.02</v>
      </c>
      <c r="CJ319" s="30">
        <v>0.25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7.25" thickBot="1">
      <c r="A320" s="30">
        <v>0</v>
      </c>
      <c r="B320" s="30">
        <v>0</v>
      </c>
      <c r="C320" s="30">
        <v>83543</v>
      </c>
      <c r="D320" s="30">
        <v>0</v>
      </c>
      <c r="E320" s="30">
        <v>0</v>
      </c>
      <c r="F320" s="30">
        <v>-3</v>
      </c>
      <c r="G320" s="30">
        <v>3</v>
      </c>
      <c r="H320" s="30">
        <v>0</v>
      </c>
      <c r="I320" s="30">
        <v>3</v>
      </c>
      <c r="J320" s="28">
        <v>0</v>
      </c>
      <c r="K320" s="28">
        <v>0</v>
      </c>
      <c r="L320" s="30">
        <v>0</v>
      </c>
      <c r="M320" s="28" t="s">
        <v>1474</v>
      </c>
      <c r="N320" s="28">
        <v>0</v>
      </c>
      <c r="O320" s="30">
        <v>202</v>
      </c>
      <c r="P320" s="31" t="b">
        <v>0</v>
      </c>
      <c r="Q320" s="28" t="s">
        <v>2831</v>
      </c>
      <c r="R320" s="28" t="s">
        <v>2832</v>
      </c>
      <c r="S320" s="30">
        <v>47</v>
      </c>
      <c r="T320" s="28" t="s">
        <v>2833</v>
      </c>
      <c r="U320" s="28">
        <v>0</v>
      </c>
      <c r="V320" s="28" t="s">
        <v>1863</v>
      </c>
      <c r="W320" s="28">
        <v>0</v>
      </c>
      <c r="X320" s="31" t="b">
        <v>0</v>
      </c>
      <c r="Y320" s="28"/>
      <c r="Z320" s="28" t="s">
        <v>2077</v>
      </c>
      <c r="AA320" s="30">
        <v>9</v>
      </c>
      <c r="AB320" s="30">
        <v>54</v>
      </c>
      <c r="AC320" s="30">
        <v>0</v>
      </c>
      <c r="AD320" s="30">
        <v>1181</v>
      </c>
      <c r="AE320" s="30">
        <v>0</v>
      </c>
      <c r="AF320" s="30">
        <v>5131</v>
      </c>
      <c r="AG320" s="30">
        <v>1</v>
      </c>
      <c r="AH320" s="28">
        <v>0</v>
      </c>
      <c r="AI320" s="28">
        <v>0</v>
      </c>
      <c r="AJ320" s="28" t="s">
        <v>1863</v>
      </c>
      <c r="AK320" s="30">
        <v>0</v>
      </c>
      <c r="AL320" s="30">
        <v>0</v>
      </c>
      <c r="AM320" s="30">
        <v>0</v>
      </c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28">
        <v>0</v>
      </c>
      <c r="AY320" s="28">
        <v>0</v>
      </c>
      <c r="AZ320" s="28">
        <v>0</v>
      </c>
      <c r="BA320" s="28">
        <v>0</v>
      </c>
      <c r="BB320" s="30">
        <v>0</v>
      </c>
      <c r="BC320" s="28">
        <v>0</v>
      </c>
      <c r="BD320" s="28">
        <v>0</v>
      </c>
      <c r="BE320" s="28">
        <v>0</v>
      </c>
      <c r="BF320" s="28">
        <v>0</v>
      </c>
      <c r="BG320" s="30">
        <v>733</v>
      </c>
      <c r="BH320" s="30">
        <v>310</v>
      </c>
      <c r="BI320" s="30">
        <v>728</v>
      </c>
      <c r="BJ320" s="30">
        <v>310</v>
      </c>
      <c r="BK320" s="30">
        <v>720</v>
      </c>
      <c r="BL320" s="30">
        <v>306</v>
      </c>
      <c r="BM320" s="30">
        <v>734</v>
      </c>
      <c r="BN320" s="30">
        <v>310</v>
      </c>
      <c r="BO320" s="28"/>
      <c r="BP320" s="28"/>
      <c r="BQ320" s="28"/>
      <c r="BR320" s="28"/>
      <c r="BS320" s="28"/>
      <c r="BT320" s="28"/>
      <c r="BU320" s="30">
        <v>0</v>
      </c>
      <c r="BV320" s="30">
        <v>0</v>
      </c>
      <c r="BW320" s="30">
        <v>0</v>
      </c>
      <c r="BX320" s="30">
        <v>0</v>
      </c>
      <c r="BY320" s="30">
        <v>0</v>
      </c>
      <c r="BZ320" s="30">
        <v>0</v>
      </c>
      <c r="CA320" s="30">
        <v>298</v>
      </c>
      <c r="CB320" s="30">
        <v>179</v>
      </c>
      <c r="CC320" s="30">
        <v>688</v>
      </c>
      <c r="CD320" s="30">
        <v>283</v>
      </c>
      <c r="CE320" s="30">
        <v>736</v>
      </c>
      <c r="CF320" s="30">
        <v>312</v>
      </c>
      <c r="CG320" s="30">
        <v>629</v>
      </c>
      <c r="CH320" s="30">
        <v>253</v>
      </c>
      <c r="CI320" s="30">
        <v>0</v>
      </c>
      <c r="CJ320" s="30">
        <v>0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7.25" thickBot="1">
      <c r="A321" s="30">
        <v>0</v>
      </c>
      <c r="B321" s="30">
        <v>0</v>
      </c>
      <c r="C321" s="30">
        <v>89085</v>
      </c>
      <c r="D321" s="30">
        <v>0</v>
      </c>
      <c r="E321" s="30">
        <v>0</v>
      </c>
      <c r="F321" s="30">
        <v>-1</v>
      </c>
      <c r="G321" s="30">
        <v>1</v>
      </c>
      <c r="H321" s="30">
        <v>0</v>
      </c>
      <c r="I321" s="30">
        <v>3</v>
      </c>
      <c r="J321" s="28">
        <v>0</v>
      </c>
      <c r="K321" s="28">
        <v>0</v>
      </c>
      <c r="L321" s="30">
        <v>0</v>
      </c>
      <c r="M321" s="28" t="s">
        <v>2651</v>
      </c>
      <c r="N321" s="28">
        <v>0</v>
      </c>
      <c r="O321" s="30">
        <v>203</v>
      </c>
      <c r="P321" s="31" t="b">
        <v>0</v>
      </c>
      <c r="Q321" s="28" t="s">
        <v>3867</v>
      </c>
      <c r="R321" s="28" t="s">
        <v>3868</v>
      </c>
      <c r="S321" s="30">
        <v>44</v>
      </c>
      <c r="T321" s="28" t="s">
        <v>2834</v>
      </c>
      <c r="U321" s="28">
        <v>0.2</v>
      </c>
      <c r="V321" s="28" t="s">
        <v>1574</v>
      </c>
      <c r="W321" s="28">
        <v>0.1</v>
      </c>
      <c r="X321" s="31" t="b">
        <v>0</v>
      </c>
      <c r="Y321" s="28"/>
      <c r="Z321" s="28" t="s">
        <v>2077</v>
      </c>
      <c r="AA321" s="30">
        <v>9</v>
      </c>
      <c r="AB321" s="30">
        <v>54</v>
      </c>
      <c r="AC321" s="30">
        <v>1</v>
      </c>
      <c r="AD321" s="30">
        <v>11139</v>
      </c>
      <c r="AE321" s="30">
        <v>0</v>
      </c>
      <c r="AF321" s="30">
        <v>20578</v>
      </c>
      <c r="AG321" s="30">
        <v>37</v>
      </c>
      <c r="AH321" s="28">
        <v>0</v>
      </c>
      <c r="AI321" s="28">
        <v>0.2</v>
      </c>
      <c r="AJ321" s="28" t="s">
        <v>1574</v>
      </c>
      <c r="AK321" s="30">
        <v>11</v>
      </c>
      <c r="AL321" s="30">
        <v>0</v>
      </c>
      <c r="AM321" s="30">
        <v>0</v>
      </c>
      <c r="AN321" s="30">
        <v>0</v>
      </c>
      <c r="AO321" s="30">
        <v>4</v>
      </c>
      <c r="AP321" s="30">
        <v>0</v>
      </c>
      <c r="AQ321" s="30">
        <v>0</v>
      </c>
      <c r="AR321" s="30">
        <v>0</v>
      </c>
      <c r="AS321" s="30">
        <v>0</v>
      </c>
      <c r="AT321" s="30">
        <v>1</v>
      </c>
      <c r="AU321" s="30">
        <v>0</v>
      </c>
      <c r="AV321" s="30">
        <v>0</v>
      </c>
      <c r="AW321" s="30">
        <v>2</v>
      </c>
      <c r="AX321" s="28">
        <v>4.5999999999999996</v>
      </c>
      <c r="AY321" s="28">
        <v>0.6</v>
      </c>
      <c r="AZ321" s="28">
        <v>17</v>
      </c>
      <c r="BA321" s="28">
        <v>2.2999999999999998</v>
      </c>
      <c r="BB321" s="30">
        <v>1</v>
      </c>
      <c r="BC321" s="28">
        <v>0.09</v>
      </c>
      <c r="BD321" s="28">
        <v>0</v>
      </c>
      <c r="BE321" s="28">
        <v>0.09</v>
      </c>
      <c r="BF321" s="28">
        <v>6.73</v>
      </c>
      <c r="BG321" s="30">
        <v>502</v>
      </c>
      <c r="BH321" s="30">
        <v>227</v>
      </c>
      <c r="BI321" s="30">
        <v>487</v>
      </c>
      <c r="BJ321" s="30">
        <v>235</v>
      </c>
      <c r="BK321" s="30">
        <v>421</v>
      </c>
      <c r="BL321" s="30">
        <v>205</v>
      </c>
      <c r="BM321" s="30">
        <v>489</v>
      </c>
      <c r="BN321" s="30">
        <v>221</v>
      </c>
      <c r="BO321" s="28"/>
      <c r="BP321" s="28"/>
      <c r="BQ321" s="28"/>
      <c r="BR321" s="28"/>
      <c r="BS321" s="28"/>
      <c r="BT321" s="28"/>
      <c r="BU321" s="30">
        <v>0.74</v>
      </c>
      <c r="BV321" s="30">
        <v>0</v>
      </c>
      <c r="BW321" s="30">
        <v>0</v>
      </c>
      <c r="BX321" s="30">
        <v>0.74</v>
      </c>
      <c r="BY321" s="30">
        <v>55.06</v>
      </c>
      <c r="BZ321" s="30">
        <v>32.729999999999997</v>
      </c>
      <c r="CA321" s="30">
        <v>472</v>
      </c>
      <c r="CB321" s="30">
        <v>269</v>
      </c>
      <c r="CC321" s="30">
        <v>560</v>
      </c>
      <c r="CD321" s="30">
        <v>206</v>
      </c>
      <c r="CE321" s="30">
        <v>539</v>
      </c>
      <c r="CF321" s="30">
        <v>250</v>
      </c>
      <c r="CG321" s="30">
        <v>475</v>
      </c>
      <c r="CH321" s="30">
        <v>175</v>
      </c>
      <c r="CI321" s="30">
        <v>8.18</v>
      </c>
      <c r="CJ321" s="30">
        <v>0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7.25" thickBot="1">
      <c r="A322" s="30">
        <v>100</v>
      </c>
      <c r="B322" s="30">
        <v>100</v>
      </c>
      <c r="C322" s="30">
        <v>92259</v>
      </c>
      <c r="D322" s="30">
        <v>0</v>
      </c>
      <c r="E322" s="30">
        <v>0</v>
      </c>
      <c r="F322" s="30">
        <v>-1</v>
      </c>
      <c r="G322" s="30">
        <v>1</v>
      </c>
      <c r="H322" s="30">
        <v>0</v>
      </c>
      <c r="I322" s="30">
        <v>3</v>
      </c>
      <c r="J322" s="28">
        <v>0.5</v>
      </c>
      <c r="K322" s="28">
        <v>-0.5</v>
      </c>
      <c r="L322" s="30">
        <v>1</v>
      </c>
      <c r="M322" s="28" t="s">
        <v>2835</v>
      </c>
      <c r="N322" s="28">
        <v>0.5</v>
      </c>
      <c r="O322" s="30">
        <v>204</v>
      </c>
      <c r="P322" s="31" t="b">
        <v>0</v>
      </c>
      <c r="Q322" s="28"/>
      <c r="R322" s="28" t="s">
        <v>2836</v>
      </c>
      <c r="S322" s="30">
        <v>54</v>
      </c>
      <c r="T322" s="28" t="s">
        <v>2837</v>
      </c>
      <c r="U322" s="28">
        <v>2.5</v>
      </c>
      <c r="V322" s="28" t="s">
        <v>1674</v>
      </c>
      <c r="W322" s="28">
        <v>0</v>
      </c>
      <c r="X322" s="31" t="b">
        <v>0</v>
      </c>
      <c r="Y322" s="28"/>
      <c r="Z322" s="28" t="s">
        <v>2061</v>
      </c>
      <c r="AA322" s="30">
        <v>9</v>
      </c>
      <c r="AB322" s="30">
        <v>54</v>
      </c>
      <c r="AC322" s="30">
        <v>38</v>
      </c>
      <c r="AD322" s="30">
        <v>11759</v>
      </c>
      <c r="AE322" s="30">
        <v>14</v>
      </c>
      <c r="AF322" s="30">
        <v>17195</v>
      </c>
      <c r="AG322" s="30">
        <v>13</v>
      </c>
      <c r="AH322" s="28">
        <v>0.1</v>
      </c>
      <c r="AI322" s="28">
        <v>7</v>
      </c>
      <c r="AJ322" s="28" t="s">
        <v>1674</v>
      </c>
      <c r="AK322" s="30">
        <v>738</v>
      </c>
      <c r="AL322" s="30">
        <v>0</v>
      </c>
      <c r="AM322" s="30">
        <v>4</v>
      </c>
      <c r="AN322" s="30">
        <v>3</v>
      </c>
      <c r="AO322" s="30">
        <v>9</v>
      </c>
      <c r="AP322" s="30">
        <v>0</v>
      </c>
      <c r="AQ322" s="30">
        <v>0</v>
      </c>
      <c r="AR322" s="30">
        <v>0</v>
      </c>
      <c r="AS322" s="30">
        <v>0</v>
      </c>
      <c r="AT322" s="30">
        <v>0</v>
      </c>
      <c r="AU322" s="30">
        <v>0</v>
      </c>
      <c r="AV322" s="30">
        <v>0</v>
      </c>
      <c r="AW322" s="30">
        <v>110</v>
      </c>
      <c r="AX322" s="28">
        <v>105.4</v>
      </c>
      <c r="AY322" s="28">
        <v>153.69999999999999</v>
      </c>
      <c r="AZ322" s="28">
        <v>106</v>
      </c>
      <c r="BA322" s="28">
        <v>36.9</v>
      </c>
      <c r="BB322" s="30">
        <v>9</v>
      </c>
      <c r="BC322" s="28">
        <v>0.48</v>
      </c>
      <c r="BD322" s="28">
        <v>0.82</v>
      </c>
      <c r="BE322" s="28">
        <v>1.3</v>
      </c>
      <c r="BF322" s="28">
        <v>12.1</v>
      </c>
      <c r="BG322" s="30">
        <v>365</v>
      </c>
      <c r="BH322" s="30">
        <v>152</v>
      </c>
      <c r="BI322" s="30">
        <v>205</v>
      </c>
      <c r="BJ322" s="30">
        <v>126</v>
      </c>
      <c r="BK322" s="30">
        <v>249</v>
      </c>
      <c r="BL322" s="30">
        <v>133</v>
      </c>
      <c r="BM322" s="30">
        <v>319</v>
      </c>
      <c r="BN322" s="30">
        <v>142</v>
      </c>
      <c r="BO322" s="28"/>
      <c r="BP322" s="28"/>
      <c r="BQ322" s="28"/>
      <c r="BR322" s="28"/>
      <c r="BS322" s="30">
        <v>4</v>
      </c>
      <c r="BT322" s="28"/>
      <c r="BU322" s="30">
        <v>0.06</v>
      </c>
      <c r="BV322" s="30">
        <v>0</v>
      </c>
      <c r="BW322" s="30">
        <v>0.1</v>
      </c>
      <c r="BX322" s="30">
        <v>0.16</v>
      </c>
      <c r="BY322" s="30">
        <v>1.48</v>
      </c>
      <c r="BZ322" s="30">
        <v>1.1000000000000001</v>
      </c>
      <c r="CA322" s="30">
        <v>119</v>
      </c>
      <c r="CB322" s="30">
        <v>64</v>
      </c>
      <c r="CC322" s="30">
        <v>331</v>
      </c>
      <c r="CD322" s="30">
        <v>161</v>
      </c>
      <c r="CE322" s="30">
        <v>235</v>
      </c>
      <c r="CF322" s="30">
        <v>91</v>
      </c>
      <c r="CG322" s="30">
        <v>512</v>
      </c>
      <c r="CH322" s="30">
        <v>195</v>
      </c>
      <c r="CI322" s="30">
        <v>1.1000000000000001</v>
      </c>
      <c r="CJ322" s="30">
        <v>0.37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7.25" thickBot="1">
      <c r="A323" s="30">
        <v>100</v>
      </c>
      <c r="B323" s="30">
        <v>100</v>
      </c>
      <c r="C323" s="30">
        <v>96994</v>
      </c>
      <c r="D323" s="30">
        <v>0</v>
      </c>
      <c r="E323" s="30">
        <v>0</v>
      </c>
      <c r="F323" s="30">
        <v>-1</v>
      </c>
      <c r="G323" s="30">
        <v>1</v>
      </c>
      <c r="H323" s="30">
        <v>0</v>
      </c>
      <c r="I323" s="30">
        <v>3</v>
      </c>
      <c r="J323" s="28">
        <v>1.3</v>
      </c>
      <c r="K323" s="28">
        <v>1.1000000000000001</v>
      </c>
      <c r="L323" s="30">
        <v>3</v>
      </c>
      <c r="M323" s="28" t="s">
        <v>2838</v>
      </c>
      <c r="N323" s="28">
        <v>1.3</v>
      </c>
      <c r="O323" s="30">
        <v>205</v>
      </c>
      <c r="P323" s="31" t="b">
        <v>0</v>
      </c>
      <c r="Q323" s="28"/>
      <c r="R323" s="28" t="s">
        <v>2839</v>
      </c>
      <c r="S323" s="30">
        <v>54</v>
      </c>
      <c r="T323" s="28" t="s">
        <v>2840</v>
      </c>
      <c r="U323" s="28">
        <v>2.6</v>
      </c>
      <c r="V323" s="28" t="s">
        <v>1577</v>
      </c>
      <c r="W323" s="28">
        <v>0.1</v>
      </c>
      <c r="X323" s="31" t="b">
        <v>0</v>
      </c>
      <c r="Y323" s="28"/>
      <c r="Z323" s="28" t="s">
        <v>2061</v>
      </c>
      <c r="AA323" s="30">
        <v>9</v>
      </c>
      <c r="AB323" s="30">
        <v>54</v>
      </c>
      <c r="AC323" s="30">
        <v>87</v>
      </c>
      <c r="AD323" s="30">
        <v>73261</v>
      </c>
      <c r="AE323" s="30">
        <v>133</v>
      </c>
      <c r="AF323" s="30">
        <v>73952</v>
      </c>
      <c r="AG323" s="30">
        <v>201</v>
      </c>
      <c r="AH323" s="28">
        <v>0.2</v>
      </c>
      <c r="AI323" s="28">
        <v>16.100000000000001</v>
      </c>
      <c r="AJ323" s="28" t="s">
        <v>1577</v>
      </c>
      <c r="AK323" s="30">
        <v>2434</v>
      </c>
      <c r="AL323" s="30">
        <v>4</v>
      </c>
      <c r="AM323" s="30">
        <v>1</v>
      </c>
      <c r="AN323" s="30">
        <v>8</v>
      </c>
      <c r="AO323" s="30">
        <v>38</v>
      </c>
      <c r="AP323" s="30">
        <v>0</v>
      </c>
      <c r="AQ323" s="30">
        <v>0</v>
      </c>
      <c r="AR323" s="30">
        <v>0</v>
      </c>
      <c r="AS323" s="30">
        <v>8</v>
      </c>
      <c r="AT323" s="30">
        <v>0</v>
      </c>
      <c r="AU323" s="30">
        <v>0</v>
      </c>
      <c r="AV323" s="30">
        <v>3</v>
      </c>
      <c r="AW323" s="30">
        <v>281</v>
      </c>
      <c r="AX323" s="28">
        <v>361.2</v>
      </c>
      <c r="AY323" s="28">
        <v>315.5</v>
      </c>
      <c r="AZ323" s="28">
        <v>502</v>
      </c>
      <c r="BA323" s="28">
        <v>117.7</v>
      </c>
      <c r="BB323" s="30">
        <v>29</v>
      </c>
      <c r="BC323" s="28">
        <v>3.91</v>
      </c>
      <c r="BD323" s="28">
        <v>1.43</v>
      </c>
      <c r="BE323" s="28">
        <v>5.34</v>
      </c>
      <c r="BF323" s="28">
        <v>45.41</v>
      </c>
      <c r="BG323" s="30">
        <v>171</v>
      </c>
      <c r="BH323" s="30">
        <v>72</v>
      </c>
      <c r="BI323" s="30">
        <v>108</v>
      </c>
      <c r="BJ323" s="30">
        <v>80</v>
      </c>
      <c r="BK323" s="30">
        <v>54</v>
      </c>
      <c r="BL323" s="30">
        <v>33</v>
      </c>
      <c r="BM323" s="30">
        <v>85</v>
      </c>
      <c r="BN323" s="30">
        <v>59</v>
      </c>
      <c r="BO323" s="28"/>
      <c r="BP323" s="28"/>
      <c r="BQ323" s="28"/>
      <c r="BR323" s="28"/>
      <c r="BS323" s="28"/>
      <c r="BT323" s="28"/>
      <c r="BU323" s="30">
        <v>0.14000000000000001</v>
      </c>
      <c r="BV323" s="30">
        <v>0</v>
      </c>
      <c r="BW323" s="30">
        <v>0.05</v>
      </c>
      <c r="BX323" s="30">
        <v>0.19</v>
      </c>
      <c r="BY323" s="30">
        <v>1.68</v>
      </c>
      <c r="BZ323" s="30">
        <v>1.41</v>
      </c>
      <c r="CA323" s="30">
        <v>120</v>
      </c>
      <c r="CB323" s="30">
        <v>65</v>
      </c>
      <c r="CC323" s="30">
        <v>238</v>
      </c>
      <c r="CD323" s="30">
        <v>120</v>
      </c>
      <c r="CE323" s="30">
        <v>216</v>
      </c>
      <c r="CF323" s="30">
        <v>88</v>
      </c>
      <c r="CG323" s="30">
        <v>410</v>
      </c>
      <c r="CH323" s="30">
        <v>146</v>
      </c>
      <c r="CI323" s="30">
        <v>1.07</v>
      </c>
      <c r="CJ323" s="30">
        <v>0.3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7.25" thickBot="1">
      <c r="A324" s="30">
        <v>0</v>
      </c>
      <c r="B324" s="30">
        <v>0</v>
      </c>
      <c r="C324" s="30">
        <v>101105</v>
      </c>
      <c r="D324" s="30">
        <v>0</v>
      </c>
      <c r="E324" s="30">
        <v>0</v>
      </c>
      <c r="F324" s="30">
        <v>-1</v>
      </c>
      <c r="G324" s="30">
        <v>1</v>
      </c>
      <c r="H324" s="30">
        <v>0</v>
      </c>
      <c r="I324" s="30">
        <v>2</v>
      </c>
      <c r="J324" s="28">
        <v>0</v>
      </c>
      <c r="K324" s="28">
        <v>0</v>
      </c>
      <c r="L324" s="30">
        <v>0</v>
      </c>
      <c r="M324" s="28" t="s">
        <v>2309</v>
      </c>
      <c r="N324" s="28">
        <v>0</v>
      </c>
      <c r="O324" s="30">
        <v>206</v>
      </c>
      <c r="P324" s="31" t="b">
        <v>0</v>
      </c>
      <c r="Q324" s="28" t="s">
        <v>2074</v>
      </c>
      <c r="R324" s="28" t="s">
        <v>2841</v>
      </c>
      <c r="S324" s="30">
        <v>44</v>
      </c>
      <c r="T324" s="28" t="s">
        <v>2842</v>
      </c>
      <c r="U324" s="28">
        <v>0</v>
      </c>
      <c r="V324" s="28" t="s">
        <v>257</v>
      </c>
      <c r="W324" s="28">
        <v>0</v>
      </c>
      <c r="X324" s="31" t="b">
        <v>0</v>
      </c>
      <c r="Y324" s="28"/>
      <c r="Z324" s="28" t="s">
        <v>2077</v>
      </c>
      <c r="AA324" s="30">
        <v>9</v>
      </c>
      <c r="AB324" s="30">
        <v>54</v>
      </c>
      <c r="AC324" s="30">
        <v>0</v>
      </c>
      <c r="AD324" s="30">
        <v>485</v>
      </c>
      <c r="AE324" s="30">
        <v>0</v>
      </c>
      <c r="AF324" s="30">
        <v>2852</v>
      </c>
      <c r="AG324" s="30">
        <v>2</v>
      </c>
      <c r="AH324" s="28">
        <v>0</v>
      </c>
      <c r="AI324" s="28">
        <v>0</v>
      </c>
      <c r="AJ324" s="28" t="s">
        <v>257</v>
      </c>
      <c r="AK324" s="30">
        <v>0</v>
      </c>
      <c r="AL324" s="30">
        <v>0</v>
      </c>
      <c r="AM324" s="30">
        <v>0</v>
      </c>
      <c r="AN324" s="30">
        <v>0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28">
        <v>0</v>
      </c>
      <c r="AY324" s="28">
        <v>0</v>
      </c>
      <c r="AZ324" s="28">
        <v>0</v>
      </c>
      <c r="BA324" s="28">
        <v>0</v>
      </c>
      <c r="BB324" s="30">
        <v>0</v>
      </c>
      <c r="BC324" s="28">
        <v>0</v>
      </c>
      <c r="BD324" s="28">
        <v>0</v>
      </c>
      <c r="BE324" s="28">
        <v>0</v>
      </c>
      <c r="BF324" s="28">
        <v>0</v>
      </c>
      <c r="BG324" s="30">
        <v>638</v>
      </c>
      <c r="BH324" s="30">
        <v>243</v>
      </c>
      <c r="BI324" s="30">
        <v>631</v>
      </c>
      <c r="BJ324" s="30">
        <v>242</v>
      </c>
      <c r="BK324" s="30">
        <v>612</v>
      </c>
      <c r="BL324" s="30">
        <v>241</v>
      </c>
      <c r="BM324" s="30">
        <v>642</v>
      </c>
      <c r="BN324" s="30">
        <v>243</v>
      </c>
      <c r="BO324" s="28"/>
      <c r="BP324" s="28"/>
      <c r="BQ324" s="28"/>
      <c r="BR324" s="28"/>
      <c r="BS324" s="28"/>
      <c r="BT324" s="28"/>
      <c r="BU324" s="30">
        <v>0</v>
      </c>
      <c r="BV324" s="30">
        <v>0</v>
      </c>
      <c r="BW324" s="30">
        <v>0</v>
      </c>
      <c r="BX324" s="30">
        <v>0</v>
      </c>
      <c r="BY324" s="30">
        <v>0</v>
      </c>
      <c r="BZ324" s="30">
        <v>0</v>
      </c>
      <c r="CA324" s="30">
        <v>473</v>
      </c>
      <c r="CB324" s="30">
        <v>95</v>
      </c>
      <c r="CC324" s="30">
        <v>561</v>
      </c>
      <c r="CD324" s="30">
        <v>223</v>
      </c>
      <c r="CE324" s="30">
        <v>648</v>
      </c>
      <c r="CF324" s="30">
        <v>243</v>
      </c>
      <c r="CG324" s="30">
        <v>670</v>
      </c>
      <c r="CH324" s="30">
        <v>241</v>
      </c>
      <c r="CI324" s="30">
        <v>0</v>
      </c>
      <c r="CJ324" s="30">
        <v>0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7.25" thickBot="1">
      <c r="A325" s="30">
        <v>0</v>
      </c>
      <c r="B325" s="30">
        <v>0</v>
      </c>
      <c r="C325" s="30">
        <v>102884</v>
      </c>
      <c r="D325" s="30">
        <v>0</v>
      </c>
      <c r="E325" s="30">
        <v>0</v>
      </c>
      <c r="F325" s="30">
        <v>0</v>
      </c>
      <c r="G325" s="30">
        <v>0</v>
      </c>
      <c r="H325" s="30">
        <v>0</v>
      </c>
      <c r="I325" s="30">
        <v>1</v>
      </c>
      <c r="J325" s="28">
        <v>0</v>
      </c>
      <c r="K325" s="28">
        <v>0</v>
      </c>
      <c r="L325" s="30">
        <v>0</v>
      </c>
      <c r="M325" s="28" t="s">
        <v>2843</v>
      </c>
      <c r="N325" s="28">
        <v>0</v>
      </c>
      <c r="O325" s="30">
        <v>207</v>
      </c>
      <c r="P325" s="31" t="b">
        <v>0</v>
      </c>
      <c r="Q325" s="28" t="s">
        <v>2844</v>
      </c>
      <c r="R325" s="28" t="s">
        <v>2845</v>
      </c>
      <c r="S325" s="30">
        <v>40</v>
      </c>
      <c r="T325" s="28" t="s">
        <v>2846</v>
      </c>
      <c r="U325" s="28">
        <v>0</v>
      </c>
      <c r="V325" s="28" t="s">
        <v>2847</v>
      </c>
      <c r="W325" s="28">
        <v>1.2</v>
      </c>
      <c r="X325" s="31" t="b">
        <v>0</v>
      </c>
      <c r="Y325" s="28"/>
      <c r="Z325" s="28" t="s">
        <v>2077</v>
      </c>
      <c r="AA325" s="30">
        <v>9</v>
      </c>
      <c r="AB325" s="30">
        <v>54</v>
      </c>
      <c r="AC325" s="30">
        <v>0</v>
      </c>
      <c r="AD325" s="30">
        <v>17125</v>
      </c>
      <c r="AE325" s="30">
        <v>0</v>
      </c>
      <c r="AF325" s="30">
        <v>416555</v>
      </c>
      <c r="AG325" s="30">
        <v>382</v>
      </c>
      <c r="AH325" s="28">
        <v>0</v>
      </c>
      <c r="AI325" s="28">
        <v>0</v>
      </c>
      <c r="AJ325" s="28" t="s">
        <v>1861</v>
      </c>
      <c r="AK325" s="30">
        <v>0</v>
      </c>
      <c r="AL325" s="30">
        <v>0</v>
      </c>
      <c r="AM325" s="30">
        <v>0</v>
      </c>
      <c r="AN325" s="30">
        <v>0</v>
      </c>
      <c r="AO325" s="30">
        <v>0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0</v>
      </c>
      <c r="AV325" s="30">
        <v>0</v>
      </c>
      <c r="AW325" s="30">
        <v>0</v>
      </c>
      <c r="AX325" s="28">
        <v>0</v>
      </c>
      <c r="AY325" s="28">
        <v>0</v>
      </c>
      <c r="AZ325" s="28">
        <v>0</v>
      </c>
      <c r="BA325" s="28">
        <v>0</v>
      </c>
      <c r="BB325" s="30">
        <v>0</v>
      </c>
      <c r="BC325" s="28">
        <v>0</v>
      </c>
      <c r="BD325" s="28">
        <v>0</v>
      </c>
      <c r="BE325" s="28">
        <v>0</v>
      </c>
      <c r="BF325" s="28">
        <v>0</v>
      </c>
      <c r="BG325" s="30">
        <v>568</v>
      </c>
      <c r="BH325" s="30">
        <v>58</v>
      </c>
      <c r="BI325" s="30">
        <v>551</v>
      </c>
      <c r="BJ325" s="30">
        <v>41</v>
      </c>
      <c r="BK325" s="30">
        <v>518</v>
      </c>
      <c r="BL325" s="30">
        <v>32</v>
      </c>
      <c r="BM325" s="30">
        <v>570</v>
      </c>
      <c r="BN325" s="30">
        <v>58</v>
      </c>
      <c r="BO325" s="28"/>
      <c r="BP325" s="28"/>
      <c r="BQ325" s="28"/>
      <c r="BR325" s="28"/>
      <c r="BS325" s="28"/>
      <c r="BT325" s="28"/>
      <c r="BU325" s="30">
        <v>0</v>
      </c>
      <c r="BV325" s="30">
        <v>0</v>
      </c>
      <c r="BW325" s="30">
        <v>0</v>
      </c>
      <c r="BX325" s="30">
        <v>0</v>
      </c>
      <c r="BY325" s="30">
        <v>0</v>
      </c>
      <c r="BZ325" s="30">
        <v>0</v>
      </c>
      <c r="CA325" s="30">
        <v>641</v>
      </c>
      <c r="CB325" s="30">
        <v>38</v>
      </c>
      <c r="CC325" s="30">
        <v>439</v>
      </c>
      <c r="CD325" s="30">
        <v>50</v>
      </c>
      <c r="CE325" s="30">
        <v>578</v>
      </c>
      <c r="CF325" s="30">
        <v>58</v>
      </c>
      <c r="CG325" s="30">
        <v>171</v>
      </c>
      <c r="CH325" s="30">
        <v>26</v>
      </c>
      <c r="CI325" s="30">
        <v>0</v>
      </c>
      <c r="CJ325" s="30">
        <v>0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7.25" thickBot="1">
      <c r="A326" s="30">
        <v>0</v>
      </c>
      <c r="B326" s="30">
        <v>0</v>
      </c>
      <c r="C326" s="30">
        <v>109434</v>
      </c>
      <c r="D326" s="30">
        <v>0</v>
      </c>
      <c r="E326" s="30">
        <v>0</v>
      </c>
      <c r="F326" s="30">
        <v>-1</v>
      </c>
      <c r="G326" s="30">
        <v>1</v>
      </c>
      <c r="H326" s="30">
        <v>1</v>
      </c>
      <c r="I326" s="30">
        <v>2</v>
      </c>
      <c r="J326" s="28">
        <v>0</v>
      </c>
      <c r="K326" s="28">
        <v>0</v>
      </c>
      <c r="L326" s="30">
        <v>0</v>
      </c>
      <c r="M326" s="28" t="s">
        <v>2848</v>
      </c>
      <c r="N326" s="28">
        <v>0</v>
      </c>
      <c r="O326" s="30">
        <v>208</v>
      </c>
      <c r="P326" s="31" t="b">
        <v>0</v>
      </c>
      <c r="Q326" s="28" t="s">
        <v>2849</v>
      </c>
      <c r="R326" s="28" t="s">
        <v>2850</v>
      </c>
      <c r="S326" s="30">
        <v>39</v>
      </c>
      <c r="T326" s="28" t="s">
        <v>2851</v>
      </c>
      <c r="U326" s="28">
        <v>0</v>
      </c>
      <c r="V326" s="28" t="s">
        <v>1862</v>
      </c>
      <c r="W326" s="28">
        <v>0.2</v>
      </c>
      <c r="X326" s="31" t="b">
        <v>0</v>
      </c>
      <c r="Y326" s="28"/>
      <c r="Z326" s="28" t="s">
        <v>2077</v>
      </c>
      <c r="AA326" s="30">
        <v>9</v>
      </c>
      <c r="AB326" s="30">
        <v>54</v>
      </c>
      <c r="AC326" s="30">
        <v>0</v>
      </c>
      <c r="AD326" s="30">
        <v>16604</v>
      </c>
      <c r="AE326" s="30">
        <v>0</v>
      </c>
      <c r="AF326" s="30">
        <v>57682</v>
      </c>
      <c r="AG326" s="30">
        <v>43</v>
      </c>
      <c r="AH326" s="28">
        <v>0</v>
      </c>
      <c r="AI326" s="28">
        <v>0</v>
      </c>
      <c r="AJ326" s="28" t="s">
        <v>1862</v>
      </c>
      <c r="AK326" s="30">
        <v>0</v>
      </c>
      <c r="AL326" s="30">
        <v>0</v>
      </c>
      <c r="AM326" s="30">
        <v>0</v>
      </c>
      <c r="AN326" s="30">
        <v>0</v>
      </c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28">
        <v>0</v>
      </c>
      <c r="AY326" s="28">
        <v>0</v>
      </c>
      <c r="AZ326" s="28">
        <v>0</v>
      </c>
      <c r="BA326" s="28">
        <v>0</v>
      </c>
      <c r="BB326" s="30">
        <v>0</v>
      </c>
      <c r="BC326" s="28">
        <v>0</v>
      </c>
      <c r="BD326" s="28">
        <v>0</v>
      </c>
      <c r="BE326" s="28">
        <v>0</v>
      </c>
      <c r="BF326" s="28">
        <v>0</v>
      </c>
      <c r="BG326" s="30">
        <v>546</v>
      </c>
      <c r="BH326" s="30">
        <v>193</v>
      </c>
      <c r="BI326" s="30">
        <v>527</v>
      </c>
      <c r="BJ326" s="30">
        <v>189</v>
      </c>
      <c r="BK326" s="30">
        <v>492</v>
      </c>
      <c r="BL326" s="30">
        <v>180</v>
      </c>
      <c r="BM326" s="30">
        <v>548</v>
      </c>
      <c r="BN326" s="30">
        <v>191</v>
      </c>
      <c r="BO326" s="28"/>
      <c r="BP326" s="28"/>
      <c r="BQ326" s="28"/>
      <c r="BR326" s="28"/>
      <c r="BS326" s="28"/>
      <c r="BT326" s="28"/>
      <c r="BU326" s="30">
        <v>0</v>
      </c>
      <c r="BV326" s="30">
        <v>0</v>
      </c>
      <c r="BW326" s="30">
        <v>0</v>
      </c>
      <c r="BX326" s="30">
        <v>0</v>
      </c>
      <c r="BY326" s="30">
        <v>0</v>
      </c>
      <c r="BZ326" s="30">
        <v>0</v>
      </c>
      <c r="CA326" s="30">
        <v>722</v>
      </c>
      <c r="CB326" s="30">
        <v>235</v>
      </c>
      <c r="CC326" s="30">
        <v>416</v>
      </c>
      <c r="CD326" s="30">
        <v>146</v>
      </c>
      <c r="CE326" s="30">
        <v>556</v>
      </c>
      <c r="CF326" s="30">
        <v>193</v>
      </c>
      <c r="CG326" s="30">
        <v>364</v>
      </c>
      <c r="CH326" s="30">
        <v>136</v>
      </c>
      <c r="CI326" s="30">
        <v>0</v>
      </c>
      <c r="CJ326" s="30">
        <v>0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7.25" thickBot="1">
      <c r="A327" s="28"/>
      <c r="B327" s="28"/>
      <c r="C327" s="30">
        <v>109646</v>
      </c>
      <c r="D327" s="30">
        <v>0</v>
      </c>
      <c r="E327" s="30">
        <v>0</v>
      </c>
      <c r="F327" s="30">
        <v>-1</v>
      </c>
      <c r="G327" s="30">
        <v>1</v>
      </c>
      <c r="H327" s="30">
        <v>0</v>
      </c>
      <c r="I327" s="30">
        <v>2</v>
      </c>
      <c r="J327" s="28">
        <v>1.7</v>
      </c>
      <c r="K327" s="28">
        <v>1.9</v>
      </c>
      <c r="L327" s="30">
        <v>3</v>
      </c>
      <c r="M327" s="28" t="s">
        <v>1645</v>
      </c>
      <c r="N327" s="28">
        <v>1.7</v>
      </c>
      <c r="O327" s="30">
        <v>209</v>
      </c>
      <c r="P327" s="31" t="b">
        <v>0</v>
      </c>
      <c r="Q327" s="28"/>
      <c r="R327" s="28"/>
      <c r="S327" s="30">
        <v>44</v>
      </c>
      <c r="T327" s="28" t="s">
        <v>2852</v>
      </c>
      <c r="U327" s="28">
        <v>2</v>
      </c>
      <c r="V327" s="28" t="s">
        <v>1646</v>
      </c>
      <c r="W327" s="28">
        <v>0.1</v>
      </c>
      <c r="X327" s="31" t="b">
        <v>0</v>
      </c>
      <c r="Y327" s="28"/>
      <c r="Z327" s="28" t="s">
        <v>2061</v>
      </c>
      <c r="AA327" s="30">
        <v>9</v>
      </c>
      <c r="AB327" s="30">
        <v>54</v>
      </c>
      <c r="AC327" s="30">
        <v>41</v>
      </c>
      <c r="AD327" s="30">
        <v>31265</v>
      </c>
      <c r="AE327" s="30">
        <v>175</v>
      </c>
      <c r="AF327" s="30">
        <v>34666</v>
      </c>
      <c r="AG327" s="30">
        <v>103</v>
      </c>
      <c r="AH327" s="28">
        <v>0.4</v>
      </c>
      <c r="AI327" s="28">
        <v>9.3000000000000007</v>
      </c>
      <c r="AJ327" s="28" t="s">
        <v>1645</v>
      </c>
      <c r="AK327" s="30">
        <v>1724</v>
      </c>
      <c r="AL327" s="30">
        <v>1</v>
      </c>
      <c r="AM327" s="30">
        <v>0</v>
      </c>
      <c r="AN327" s="30">
        <v>2</v>
      </c>
      <c r="AO327" s="30">
        <v>32</v>
      </c>
      <c r="AP327" s="30">
        <v>0</v>
      </c>
      <c r="AQ327" s="30">
        <v>0</v>
      </c>
      <c r="AR327" s="30">
        <v>0</v>
      </c>
      <c r="AS327" s="30">
        <v>3</v>
      </c>
      <c r="AT327" s="30">
        <v>0</v>
      </c>
      <c r="AU327" s="30">
        <v>0</v>
      </c>
      <c r="AV327" s="30">
        <v>1</v>
      </c>
      <c r="AW327" s="30">
        <v>297</v>
      </c>
      <c r="AX327" s="28">
        <v>444.2</v>
      </c>
      <c r="AY327" s="28">
        <v>77.2</v>
      </c>
      <c r="AZ327" s="28">
        <v>104</v>
      </c>
      <c r="BA327" s="28">
        <v>62.6</v>
      </c>
      <c r="BB327" s="30">
        <v>19</v>
      </c>
      <c r="BC327" s="28">
        <v>0.36</v>
      </c>
      <c r="BD327" s="28">
        <v>0.43</v>
      </c>
      <c r="BE327" s="28">
        <v>0.79</v>
      </c>
      <c r="BF327" s="28">
        <v>36.49</v>
      </c>
      <c r="BG327" s="30">
        <v>125</v>
      </c>
      <c r="BH327" s="30">
        <v>40</v>
      </c>
      <c r="BI327" s="30">
        <v>306</v>
      </c>
      <c r="BJ327" s="30">
        <v>98</v>
      </c>
      <c r="BK327" s="30">
        <v>252</v>
      </c>
      <c r="BL327" s="30">
        <v>67</v>
      </c>
      <c r="BM327" s="30">
        <v>218</v>
      </c>
      <c r="BN327" s="30">
        <v>67</v>
      </c>
      <c r="BO327" s="28"/>
      <c r="BP327" s="28"/>
      <c r="BQ327" s="28"/>
      <c r="BR327" s="28"/>
      <c r="BS327" s="28"/>
      <c r="BT327" s="28"/>
      <c r="BU327" s="30">
        <v>0.02</v>
      </c>
      <c r="BV327" s="30">
        <v>0</v>
      </c>
      <c r="BW327" s="30">
        <v>0.02</v>
      </c>
      <c r="BX327" s="30">
        <v>0.04</v>
      </c>
      <c r="BY327" s="30">
        <v>1.9</v>
      </c>
      <c r="BZ327" s="30">
        <v>1.67</v>
      </c>
      <c r="CA327" s="30">
        <v>477</v>
      </c>
      <c r="CB327" s="30">
        <v>97</v>
      </c>
      <c r="CC327" s="30">
        <v>185</v>
      </c>
      <c r="CD327" s="30">
        <v>56</v>
      </c>
      <c r="CE327" s="30">
        <v>307</v>
      </c>
      <c r="CF327" s="30">
        <v>113</v>
      </c>
      <c r="CG327" s="30">
        <v>432</v>
      </c>
      <c r="CH327" s="30">
        <v>162</v>
      </c>
      <c r="CI327" s="30">
        <v>0.99</v>
      </c>
      <c r="CJ327" s="30">
        <v>0.1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7.25" thickBot="1">
      <c r="A328" s="30">
        <v>0</v>
      </c>
      <c r="B328" s="30">
        <v>0</v>
      </c>
      <c r="C328" s="30">
        <v>128389</v>
      </c>
      <c r="D328" s="30">
        <v>0</v>
      </c>
      <c r="E328" s="30">
        <v>0</v>
      </c>
      <c r="F328" s="30">
        <v>1</v>
      </c>
      <c r="G328" s="30">
        <v>-1</v>
      </c>
      <c r="H328" s="30">
        <v>2</v>
      </c>
      <c r="I328" s="30">
        <v>4</v>
      </c>
      <c r="J328" s="28">
        <v>0</v>
      </c>
      <c r="K328" s="28">
        <v>0</v>
      </c>
      <c r="L328" s="30">
        <v>0</v>
      </c>
      <c r="M328" s="28" t="s">
        <v>2853</v>
      </c>
      <c r="N328" s="28">
        <v>0</v>
      </c>
      <c r="O328" s="30">
        <v>210</v>
      </c>
      <c r="P328" s="31" t="b">
        <v>0</v>
      </c>
      <c r="Q328" s="28" t="s">
        <v>4264</v>
      </c>
      <c r="R328" s="28" t="s">
        <v>4226</v>
      </c>
      <c r="S328" s="30">
        <v>66</v>
      </c>
      <c r="T328" s="28" t="s">
        <v>2854</v>
      </c>
      <c r="U328" s="28">
        <v>4.3</v>
      </c>
      <c r="V328" s="28" t="s">
        <v>1432</v>
      </c>
      <c r="W328" s="28">
        <v>11.8</v>
      </c>
      <c r="X328" s="31" t="b">
        <v>0</v>
      </c>
      <c r="Y328" s="28"/>
      <c r="Z328" s="28" t="s">
        <v>4143</v>
      </c>
      <c r="AA328" s="30">
        <v>9</v>
      </c>
      <c r="AB328" s="30">
        <v>54</v>
      </c>
      <c r="AC328" s="30">
        <v>90</v>
      </c>
      <c r="AD328" s="30">
        <v>7686018</v>
      </c>
      <c r="AE328" s="30">
        <v>118</v>
      </c>
      <c r="AF328" s="30">
        <v>7749719</v>
      </c>
      <c r="AG328" s="30">
        <v>14054</v>
      </c>
      <c r="AH328" s="28">
        <v>0</v>
      </c>
      <c r="AI328" s="28">
        <v>13.6</v>
      </c>
      <c r="AJ328" s="28" t="s">
        <v>1432</v>
      </c>
      <c r="AK328" s="30">
        <v>1816</v>
      </c>
      <c r="AL328" s="30">
        <v>11</v>
      </c>
      <c r="AM328" s="30">
        <v>2</v>
      </c>
      <c r="AN328" s="30">
        <v>7</v>
      </c>
      <c r="AO328" s="30">
        <v>26</v>
      </c>
      <c r="AP328" s="30">
        <v>0</v>
      </c>
      <c r="AQ328" s="30">
        <v>0</v>
      </c>
      <c r="AR328" s="30">
        <v>3</v>
      </c>
      <c r="AS328" s="30">
        <v>6</v>
      </c>
      <c r="AT328" s="30">
        <v>0</v>
      </c>
      <c r="AU328" s="30">
        <v>0</v>
      </c>
      <c r="AV328" s="30">
        <v>11</v>
      </c>
      <c r="AW328" s="30">
        <v>267</v>
      </c>
      <c r="AX328" s="28">
        <v>486.6</v>
      </c>
      <c r="AY328" s="28">
        <v>211.8</v>
      </c>
      <c r="AZ328" s="28">
        <v>1078</v>
      </c>
      <c r="BA328" s="28">
        <v>176.5</v>
      </c>
      <c r="BB328" s="30">
        <v>21</v>
      </c>
      <c r="BC328" s="28">
        <v>12.54</v>
      </c>
      <c r="BD328" s="28">
        <v>1.1200000000000001</v>
      </c>
      <c r="BE328" s="28">
        <v>13.66</v>
      </c>
      <c r="BF328" s="28">
        <v>31.57</v>
      </c>
      <c r="BG328" s="30">
        <v>107</v>
      </c>
      <c r="BH328" s="30">
        <v>10</v>
      </c>
      <c r="BI328" s="30">
        <v>153</v>
      </c>
      <c r="BJ328" s="30">
        <v>17</v>
      </c>
      <c r="BK328" s="30">
        <v>10</v>
      </c>
      <c r="BL328" s="30">
        <v>6</v>
      </c>
      <c r="BM328" s="30">
        <v>33</v>
      </c>
      <c r="BN328" s="30">
        <v>9</v>
      </c>
      <c r="BO328" s="28"/>
      <c r="BP328" s="28"/>
      <c r="BQ328" s="28"/>
      <c r="BR328" s="28"/>
      <c r="BS328" s="30">
        <v>1</v>
      </c>
      <c r="BT328" s="28"/>
      <c r="BU328" s="30">
        <v>0.62</v>
      </c>
      <c r="BV328" s="30">
        <v>0</v>
      </c>
      <c r="BW328" s="30">
        <v>0.06</v>
      </c>
      <c r="BX328" s="30">
        <v>0.68</v>
      </c>
      <c r="BY328" s="30">
        <v>1.56</v>
      </c>
      <c r="BZ328" s="30">
        <v>1.29</v>
      </c>
      <c r="CA328" s="30">
        <v>51</v>
      </c>
      <c r="CB328" s="30">
        <v>21</v>
      </c>
      <c r="CC328" s="30">
        <v>756</v>
      </c>
      <c r="CD328" s="30">
        <v>89</v>
      </c>
      <c r="CE328" s="30">
        <v>39</v>
      </c>
      <c r="CF328" s="30">
        <v>8</v>
      </c>
      <c r="CG328" s="30">
        <v>36</v>
      </c>
      <c r="CH328" s="30">
        <v>6</v>
      </c>
      <c r="CI328" s="30">
        <v>1.04</v>
      </c>
      <c r="CJ328" s="30">
        <v>0.35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7.25" thickBot="1">
      <c r="A329" s="30">
        <v>100</v>
      </c>
      <c r="B329" s="30">
        <v>100</v>
      </c>
      <c r="C329" s="30">
        <v>153366</v>
      </c>
      <c r="D329" s="30">
        <v>0</v>
      </c>
      <c r="E329" s="30">
        <v>0</v>
      </c>
      <c r="F329" s="30">
        <v>-2</v>
      </c>
      <c r="G329" s="30">
        <v>2</v>
      </c>
      <c r="H329" s="30">
        <v>2</v>
      </c>
      <c r="I329" s="30">
        <v>3</v>
      </c>
      <c r="J329" s="28">
        <v>2.2999999999999998</v>
      </c>
      <c r="K329" s="28">
        <v>3.1</v>
      </c>
      <c r="L329" s="30">
        <v>3</v>
      </c>
      <c r="M329" s="28" t="s">
        <v>1552</v>
      </c>
      <c r="N329" s="28">
        <v>2.2999999999999998</v>
      </c>
      <c r="O329" s="30">
        <v>211</v>
      </c>
      <c r="P329" s="31" t="b">
        <v>0</v>
      </c>
      <c r="Q329" s="28"/>
      <c r="R329" s="28" t="s">
        <v>4062</v>
      </c>
      <c r="S329" s="30">
        <v>43</v>
      </c>
      <c r="T329" s="28" t="s">
        <v>2855</v>
      </c>
      <c r="U329" s="28">
        <v>2.8</v>
      </c>
      <c r="V329" s="28" t="s">
        <v>1623</v>
      </c>
      <c r="W329" s="28">
        <v>0.8</v>
      </c>
      <c r="X329" s="31" t="b">
        <v>0</v>
      </c>
      <c r="Y329" s="28"/>
      <c r="Z329" s="28" t="s">
        <v>2061</v>
      </c>
      <c r="AA329" s="30">
        <v>9</v>
      </c>
      <c r="AB329" s="30">
        <v>54</v>
      </c>
      <c r="AC329" s="30">
        <v>93</v>
      </c>
      <c r="AD329" s="30">
        <v>325669</v>
      </c>
      <c r="AE329" s="30">
        <v>7738</v>
      </c>
      <c r="AF329" s="30">
        <v>310768</v>
      </c>
      <c r="AG329" s="30">
        <v>1506</v>
      </c>
      <c r="AH329" s="28">
        <v>0.5</v>
      </c>
      <c r="AI329" s="28">
        <v>21.6</v>
      </c>
      <c r="AJ329" s="28" t="s">
        <v>1623</v>
      </c>
      <c r="AK329" s="30">
        <v>2588</v>
      </c>
      <c r="AL329" s="30">
        <v>3</v>
      </c>
      <c r="AM329" s="30">
        <v>2</v>
      </c>
      <c r="AN329" s="30">
        <v>8</v>
      </c>
      <c r="AO329" s="30">
        <v>41</v>
      </c>
      <c r="AP329" s="30">
        <v>1</v>
      </c>
      <c r="AQ329" s="30">
        <v>0</v>
      </c>
      <c r="AR329" s="30">
        <v>0</v>
      </c>
      <c r="AS329" s="30">
        <v>5</v>
      </c>
      <c r="AT329" s="30">
        <v>0</v>
      </c>
      <c r="AU329" s="30">
        <v>0</v>
      </c>
      <c r="AV329" s="30">
        <v>9</v>
      </c>
      <c r="AW329" s="30">
        <v>362</v>
      </c>
      <c r="AX329" s="28">
        <v>415.4</v>
      </c>
      <c r="AY329" s="28">
        <v>444.7</v>
      </c>
      <c r="AZ329" s="28">
        <v>222</v>
      </c>
      <c r="BA329" s="28">
        <v>108.2</v>
      </c>
      <c r="BB329" s="30">
        <v>32</v>
      </c>
      <c r="BC329" s="28">
        <v>1.65</v>
      </c>
      <c r="BD329" s="28">
        <v>1.67</v>
      </c>
      <c r="BE329" s="28">
        <v>3.32</v>
      </c>
      <c r="BF329" s="28">
        <v>49.39</v>
      </c>
      <c r="BG329" s="30">
        <v>139</v>
      </c>
      <c r="BH329" s="30">
        <v>61</v>
      </c>
      <c r="BI329" s="30">
        <v>61</v>
      </c>
      <c r="BJ329" s="30">
        <v>50</v>
      </c>
      <c r="BK329" s="30">
        <v>155</v>
      </c>
      <c r="BL329" s="30">
        <v>92</v>
      </c>
      <c r="BM329" s="30">
        <v>99</v>
      </c>
      <c r="BN329" s="30">
        <v>68</v>
      </c>
      <c r="BO329" s="28"/>
      <c r="BP329" s="28"/>
      <c r="BQ329" s="28"/>
      <c r="BR329" s="28"/>
      <c r="BS329" s="28"/>
      <c r="BT329" s="28"/>
      <c r="BU329" s="30">
        <v>0.06</v>
      </c>
      <c r="BV329" s="30">
        <v>0</v>
      </c>
      <c r="BW329" s="30">
        <v>0.06</v>
      </c>
      <c r="BX329" s="30">
        <v>0.12</v>
      </c>
      <c r="BY329" s="30">
        <v>1.72</v>
      </c>
      <c r="BZ329" s="30">
        <v>1.43</v>
      </c>
      <c r="CA329" s="30">
        <v>541</v>
      </c>
      <c r="CB329" s="30">
        <v>291</v>
      </c>
      <c r="CC329" s="30">
        <v>138</v>
      </c>
      <c r="CD329" s="30">
        <v>66</v>
      </c>
      <c r="CE329" s="30">
        <v>175</v>
      </c>
      <c r="CF329" s="30">
        <v>70</v>
      </c>
      <c r="CG329" s="30">
        <v>207</v>
      </c>
      <c r="CH329" s="30">
        <v>68</v>
      </c>
      <c r="CI329" s="30">
        <v>1.1100000000000001</v>
      </c>
      <c r="CJ329" s="30">
        <v>0.28000000000000003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17.25" thickBot="1">
      <c r="A330" s="30">
        <v>100</v>
      </c>
      <c r="B330" s="30">
        <v>75</v>
      </c>
      <c r="C330" s="30">
        <v>153682</v>
      </c>
      <c r="D330" s="30">
        <v>0</v>
      </c>
      <c r="E330" s="30">
        <v>0</v>
      </c>
      <c r="F330" s="30">
        <v>-3</v>
      </c>
      <c r="G330" s="30">
        <v>3</v>
      </c>
      <c r="H330" s="30">
        <v>0</v>
      </c>
      <c r="I330" s="30">
        <v>3</v>
      </c>
      <c r="J330" s="28">
        <v>4.2</v>
      </c>
      <c r="K330" s="28">
        <v>5.2</v>
      </c>
      <c r="L330" s="30">
        <v>7</v>
      </c>
      <c r="M330" s="28" t="s">
        <v>2856</v>
      </c>
      <c r="N330" s="28">
        <v>4.2</v>
      </c>
      <c r="O330" s="30">
        <v>212</v>
      </c>
      <c r="P330" s="31" t="b">
        <v>0</v>
      </c>
      <c r="Q330" s="28"/>
      <c r="R330" s="28" t="s">
        <v>4422</v>
      </c>
      <c r="S330" s="30">
        <v>57</v>
      </c>
      <c r="T330" s="28" t="s">
        <v>2857</v>
      </c>
      <c r="U330" s="28">
        <v>2</v>
      </c>
      <c r="V330" s="28" t="s">
        <v>1524</v>
      </c>
      <c r="W330" s="28">
        <v>0.1</v>
      </c>
      <c r="X330" s="31" t="b">
        <v>0</v>
      </c>
      <c r="Y330" s="28"/>
      <c r="Z330" s="28" t="s">
        <v>2061</v>
      </c>
      <c r="AA330" s="30">
        <v>9</v>
      </c>
      <c r="AB330" s="30">
        <v>54</v>
      </c>
      <c r="AC330" s="30">
        <v>50</v>
      </c>
      <c r="AD330" s="30">
        <v>24568</v>
      </c>
      <c r="AE330" s="30">
        <v>1571</v>
      </c>
      <c r="AF330" s="30">
        <v>27473</v>
      </c>
      <c r="AG330" s="30">
        <v>586</v>
      </c>
      <c r="AH330" s="28">
        <v>0.7</v>
      </c>
      <c r="AI330" s="28">
        <v>8.8000000000000007</v>
      </c>
      <c r="AJ330" s="28" t="s">
        <v>1524</v>
      </c>
      <c r="AK330" s="30">
        <v>783</v>
      </c>
      <c r="AL330" s="30">
        <v>2</v>
      </c>
      <c r="AM330" s="30">
        <v>2</v>
      </c>
      <c r="AN330" s="30">
        <v>1</v>
      </c>
      <c r="AO330" s="30">
        <v>10</v>
      </c>
      <c r="AP330" s="30">
        <v>0</v>
      </c>
      <c r="AQ330" s="30">
        <v>0</v>
      </c>
      <c r="AR330" s="30">
        <v>0</v>
      </c>
      <c r="AS330" s="30">
        <v>1</v>
      </c>
      <c r="AT330" s="30">
        <v>0</v>
      </c>
      <c r="AU330" s="30">
        <v>0</v>
      </c>
      <c r="AV330" s="30">
        <v>2</v>
      </c>
      <c r="AW330" s="30">
        <v>156</v>
      </c>
      <c r="AX330" s="28">
        <v>154.6</v>
      </c>
      <c r="AY330" s="28">
        <v>110.3</v>
      </c>
      <c r="AZ330" s="28">
        <v>141</v>
      </c>
      <c r="BA330" s="28">
        <v>40.5</v>
      </c>
      <c r="BB330" s="30">
        <v>9</v>
      </c>
      <c r="BC330" s="28">
        <v>1.85</v>
      </c>
      <c r="BD330" s="28">
        <v>0.31</v>
      </c>
      <c r="BE330" s="28">
        <v>2.16</v>
      </c>
      <c r="BF330" s="28">
        <v>16.04</v>
      </c>
      <c r="BG330" s="30">
        <v>319</v>
      </c>
      <c r="BH330" s="30">
        <v>131</v>
      </c>
      <c r="BI330" s="30">
        <v>258</v>
      </c>
      <c r="BJ330" s="30">
        <v>148</v>
      </c>
      <c r="BK330" s="30">
        <v>218</v>
      </c>
      <c r="BL330" s="30">
        <v>124</v>
      </c>
      <c r="BM330" s="30">
        <v>300</v>
      </c>
      <c r="BN330" s="30">
        <v>133</v>
      </c>
      <c r="BO330" s="30">
        <v>3</v>
      </c>
      <c r="BP330" s="28"/>
      <c r="BQ330" s="28"/>
      <c r="BR330" s="28"/>
      <c r="BS330" s="30">
        <v>3</v>
      </c>
      <c r="BT330" s="28"/>
      <c r="BU330" s="30">
        <v>0.21</v>
      </c>
      <c r="BV330" s="30">
        <v>0</v>
      </c>
      <c r="BW330" s="30">
        <v>0.04</v>
      </c>
      <c r="BX330" s="30">
        <v>0.25</v>
      </c>
      <c r="BY330" s="30">
        <v>1.84</v>
      </c>
      <c r="BZ330" s="30">
        <v>1.1499999999999999</v>
      </c>
      <c r="CA330" s="30">
        <v>81</v>
      </c>
      <c r="CB330" s="30">
        <v>43</v>
      </c>
      <c r="CC330" s="30">
        <v>51</v>
      </c>
      <c r="CD330" s="30">
        <v>23</v>
      </c>
      <c r="CE330" s="30">
        <v>324</v>
      </c>
      <c r="CF330" s="30">
        <v>130</v>
      </c>
      <c r="CG330" s="30">
        <v>424</v>
      </c>
      <c r="CH330" s="30">
        <v>151</v>
      </c>
      <c r="CI330" s="30">
        <v>1.03</v>
      </c>
      <c r="CJ330" s="30">
        <v>0.11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7.25" thickBot="1">
      <c r="A331" s="28"/>
      <c r="B331" s="28"/>
      <c r="C331" s="30">
        <v>155529</v>
      </c>
      <c r="D331" s="30">
        <v>0</v>
      </c>
      <c r="E331" s="30">
        <v>0</v>
      </c>
      <c r="F331" s="30">
        <v>-2</v>
      </c>
      <c r="G331" s="30">
        <v>2</v>
      </c>
      <c r="H331" s="30">
        <v>0</v>
      </c>
      <c r="I331" s="30">
        <v>1</v>
      </c>
      <c r="J331" s="28">
        <v>0</v>
      </c>
      <c r="K331" s="28">
        <v>-1.5</v>
      </c>
      <c r="L331" s="30">
        <v>0</v>
      </c>
      <c r="M331" s="28" t="s">
        <v>2858</v>
      </c>
      <c r="N331" s="28">
        <v>0</v>
      </c>
      <c r="O331" s="30">
        <v>213</v>
      </c>
      <c r="P331" s="31" t="b">
        <v>0</v>
      </c>
      <c r="Q331" s="28"/>
      <c r="R331" s="28"/>
      <c r="S331" s="30">
        <v>43</v>
      </c>
      <c r="T331" s="28" t="s">
        <v>2859</v>
      </c>
      <c r="U331" s="28">
        <v>3.5</v>
      </c>
      <c r="V331" s="28" t="s">
        <v>1652</v>
      </c>
      <c r="W331" s="28">
        <v>0.2</v>
      </c>
      <c r="X331" s="31" t="b">
        <v>0</v>
      </c>
      <c r="Y331" s="28"/>
      <c r="Z331" s="28" t="s">
        <v>2061</v>
      </c>
      <c r="AA331" s="30">
        <v>9</v>
      </c>
      <c r="AB331" s="30">
        <v>54</v>
      </c>
      <c r="AC331" s="30">
        <v>7</v>
      </c>
      <c r="AD331" s="30">
        <v>17866</v>
      </c>
      <c r="AE331" s="30">
        <v>47</v>
      </c>
      <c r="AF331" s="30">
        <v>26721</v>
      </c>
      <c r="AG331" s="30">
        <v>90</v>
      </c>
      <c r="AH331" s="28">
        <v>0</v>
      </c>
      <c r="AI331" s="28">
        <v>1.6</v>
      </c>
      <c r="AJ331" s="28" t="s">
        <v>1652</v>
      </c>
      <c r="AK331" s="30">
        <v>180</v>
      </c>
      <c r="AL331" s="30">
        <v>0</v>
      </c>
      <c r="AM331" s="30">
        <v>0</v>
      </c>
      <c r="AN331" s="30">
        <v>1</v>
      </c>
      <c r="AO331" s="30">
        <v>2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2</v>
      </c>
      <c r="AV331" s="30">
        <v>0</v>
      </c>
      <c r="AW331" s="30">
        <v>33</v>
      </c>
      <c r="AX331" s="28">
        <v>19</v>
      </c>
      <c r="AY331" s="28">
        <v>0</v>
      </c>
      <c r="AZ331" s="28">
        <v>0</v>
      </c>
      <c r="BA331" s="28">
        <v>1.9</v>
      </c>
      <c r="BB331" s="30">
        <v>2</v>
      </c>
      <c r="BC331" s="28">
        <v>0</v>
      </c>
      <c r="BD331" s="28">
        <v>0</v>
      </c>
      <c r="BE331" s="28">
        <v>0</v>
      </c>
      <c r="BF331" s="28">
        <v>2.12</v>
      </c>
      <c r="BG331" s="30">
        <v>469</v>
      </c>
      <c r="BH331" s="30">
        <v>36</v>
      </c>
      <c r="BI331" s="30">
        <v>624</v>
      </c>
      <c r="BJ331" s="30">
        <v>69</v>
      </c>
      <c r="BK331" s="30">
        <v>601</v>
      </c>
      <c r="BL331" s="30">
        <v>60</v>
      </c>
      <c r="BM331" s="30">
        <v>494</v>
      </c>
      <c r="BN331" s="30">
        <v>36</v>
      </c>
      <c r="BO331" s="28"/>
      <c r="BP331" s="28"/>
      <c r="BQ331" s="28"/>
      <c r="BR331" s="28"/>
      <c r="BS331" s="28"/>
      <c r="BT331" s="28"/>
      <c r="BU331" s="30">
        <v>0</v>
      </c>
      <c r="BV331" s="30">
        <v>1</v>
      </c>
      <c r="BW331" s="30">
        <v>0</v>
      </c>
      <c r="BX331" s="30">
        <v>0</v>
      </c>
      <c r="BY331" s="30">
        <v>1.06</v>
      </c>
      <c r="BZ331" s="30">
        <v>1</v>
      </c>
      <c r="CA331" s="30">
        <v>542</v>
      </c>
      <c r="CB331" s="30">
        <v>29</v>
      </c>
      <c r="CC331" s="30">
        <v>539</v>
      </c>
      <c r="CD331" s="30">
        <v>77</v>
      </c>
      <c r="CE331" s="30">
        <v>93</v>
      </c>
      <c r="CF331" s="30">
        <v>21</v>
      </c>
      <c r="CG331" s="30">
        <v>386</v>
      </c>
      <c r="CH331" s="30">
        <v>47</v>
      </c>
      <c r="CI331" s="30">
        <v>1</v>
      </c>
      <c r="CJ331" s="30">
        <v>0.5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7.25" thickBot="1">
      <c r="A332" s="30">
        <v>0</v>
      </c>
      <c r="B332" s="30">
        <v>0</v>
      </c>
      <c r="C332" s="30">
        <v>166324</v>
      </c>
      <c r="D332" s="30">
        <v>0</v>
      </c>
      <c r="E332" s="30">
        <v>0</v>
      </c>
      <c r="F332" s="30">
        <v>-2</v>
      </c>
      <c r="G332" s="30">
        <v>2</v>
      </c>
      <c r="H332" s="30">
        <v>0</v>
      </c>
      <c r="I332" s="30">
        <v>3</v>
      </c>
      <c r="J332" s="28">
        <v>0</v>
      </c>
      <c r="K332" s="28">
        <v>0</v>
      </c>
      <c r="L332" s="30">
        <v>0</v>
      </c>
      <c r="M332" s="28" t="s">
        <v>2352</v>
      </c>
      <c r="N332" s="28">
        <v>0</v>
      </c>
      <c r="O332" s="30">
        <v>214</v>
      </c>
      <c r="P332" s="31" t="b">
        <v>0</v>
      </c>
      <c r="Q332" s="28" t="s">
        <v>2860</v>
      </c>
      <c r="R332" s="28" t="s">
        <v>2861</v>
      </c>
      <c r="S332" s="30">
        <v>48</v>
      </c>
      <c r="T332" s="28" t="s">
        <v>2862</v>
      </c>
      <c r="U332" s="28">
        <v>0</v>
      </c>
      <c r="V332" s="28" t="s">
        <v>2863</v>
      </c>
      <c r="W332" s="28">
        <v>0</v>
      </c>
      <c r="X332" s="31" t="b">
        <v>0</v>
      </c>
      <c r="Y332" s="28"/>
      <c r="Z332" s="28" t="s">
        <v>2077</v>
      </c>
      <c r="AA332" s="30">
        <v>9</v>
      </c>
      <c r="AB332" s="30">
        <v>54</v>
      </c>
      <c r="AC332" s="30">
        <v>0</v>
      </c>
      <c r="AD332" s="30">
        <v>2084</v>
      </c>
      <c r="AE332" s="30">
        <v>0</v>
      </c>
      <c r="AF332" s="30">
        <v>8999</v>
      </c>
      <c r="AG332" s="30">
        <v>4</v>
      </c>
      <c r="AH332" s="28">
        <v>0</v>
      </c>
      <c r="AI332" s="28">
        <v>0</v>
      </c>
      <c r="AJ332" s="28" t="s">
        <v>1865</v>
      </c>
      <c r="AK332" s="30">
        <v>0</v>
      </c>
      <c r="AL332" s="30">
        <v>0</v>
      </c>
      <c r="AM332" s="30">
        <v>0</v>
      </c>
      <c r="AN332" s="30">
        <v>0</v>
      </c>
      <c r="AO332" s="30">
        <v>0</v>
      </c>
      <c r="AP332" s="30">
        <v>0</v>
      </c>
      <c r="AQ332" s="30">
        <v>0</v>
      </c>
      <c r="AR332" s="30">
        <v>0</v>
      </c>
      <c r="AS332" s="30">
        <v>0</v>
      </c>
      <c r="AT332" s="30">
        <v>0</v>
      </c>
      <c r="AU332" s="30">
        <v>0</v>
      </c>
      <c r="AV332" s="30">
        <v>0</v>
      </c>
      <c r="AW332" s="30">
        <v>0</v>
      </c>
      <c r="AX332" s="28">
        <v>0</v>
      </c>
      <c r="AY332" s="28">
        <v>0</v>
      </c>
      <c r="AZ332" s="28">
        <v>0</v>
      </c>
      <c r="BA332" s="28">
        <v>0</v>
      </c>
      <c r="BB332" s="30">
        <v>0</v>
      </c>
      <c r="BC332" s="28">
        <v>0</v>
      </c>
      <c r="BD332" s="28">
        <v>0</v>
      </c>
      <c r="BE332" s="28">
        <v>0</v>
      </c>
      <c r="BF332" s="28">
        <v>0</v>
      </c>
      <c r="BG332" s="30">
        <v>735</v>
      </c>
      <c r="BH332" s="30">
        <v>312</v>
      </c>
      <c r="BI332" s="30">
        <v>731</v>
      </c>
      <c r="BJ332" s="30">
        <v>313</v>
      </c>
      <c r="BK332" s="30">
        <v>724</v>
      </c>
      <c r="BL332" s="30">
        <v>310</v>
      </c>
      <c r="BM332" s="30">
        <v>736</v>
      </c>
      <c r="BN332" s="30">
        <v>312</v>
      </c>
      <c r="BO332" s="28"/>
      <c r="BP332" s="28"/>
      <c r="BQ332" s="28"/>
      <c r="BR332" s="28"/>
      <c r="BS332" s="28"/>
      <c r="BT332" s="28"/>
      <c r="BU332" s="30">
        <v>0</v>
      </c>
      <c r="BV332" s="30">
        <v>0</v>
      </c>
      <c r="BW332" s="30">
        <v>0</v>
      </c>
      <c r="BX332" s="30">
        <v>0</v>
      </c>
      <c r="BY332" s="30">
        <v>0</v>
      </c>
      <c r="BZ332" s="30">
        <v>0</v>
      </c>
      <c r="CA332" s="30">
        <v>274</v>
      </c>
      <c r="CB332" s="30">
        <v>165</v>
      </c>
      <c r="CC332" s="30">
        <v>702</v>
      </c>
      <c r="CD332" s="30">
        <v>294</v>
      </c>
      <c r="CE332" s="30">
        <v>738</v>
      </c>
      <c r="CF332" s="30">
        <v>314</v>
      </c>
      <c r="CG332" s="30">
        <v>604</v>
      </c>
      <c r="CH332" s="30">
        <v>242</v>
      </c>
      <c r="CI332" s="30">
        <v>0</v>
      </c>
      <c r="CJ332" s="30">
        <v>0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17.25" thickBot="1">
      <c r="A333" s="30">
        <v>100</v>
      </c>
      <c r="B333" s="30">
        <v>100</v>
      </c>
      <c r="C333" s="30">
        <v>167074</v>
      </c>
      <c r="D333" s="30">
        <v>0</v>
      </c>
      <c r="E333" s="30">
        <v>0</v>
      </c>
      <c r="F333" s="30">
        <v>-1</v>
      </c>
      <c r="G333" s="30">
        <v>1</v>
      </c>
      <c r="H333" s="30">
        <v>0</v>
      </c>
      <c r="I333" s="30">
        <v>2</v>
      </c>
      <c r="J333" s="28">
        <v>1.2</v>
      </c>
      <c r="K333" s="28">
        <v>0.9</v>
      </c>
      <c r="L333" s="30">
        <v>0</v>
      </c>
      <c r="M333" s="28" t="s">
        <v>2864</v>
      </c>
      <c r="N333" s="28">
        <v>1.2</v>
      </c>
      <c r="O333" s="30">
        <v>215</v>
      </c>
      <c r="P333" s="31" t="b">
        <v>0</v>
      </c>
      <c r="Q333" s="28"/>
      <c r="R333" s="28" t="s">
        <v>2865</v>
      </c>
      <c r="S333" s="30">
        <v>44</v>
      </c>
      <c r="T333" s="28" t="s">
        <v>2866</v>
      </c>
      <c r="U333" s="28">
        <v>2.6</v>
      </c>
      <c r="V333" s="28" t="s">
        <v>1572</v>
      </c>
      <c r="W333" s="28">
        <v>0.4</v>
      </c>
      <c r="X333" s="31" t="b">
        <v>0</v>
      </c>
      <c r="Y333" s="28"/>
      <c r="Z333" s="28" t="s">
        <v>2061</v>
      </c>
      <c r="AA333" s="30">
        <v>9</v>
      </c>
      <c r="AB333" s="30">
        <v>54</v>
      </c>
      <c r="AC333" s="30">
        <v>71</v>
      </c>
      <c r="AD333" s="30">
        <v>156593</v>
      </c>
      <c r="AE333" s="30">
        <v>700</v>
      </c>
      <c r="AF333" s="30">
        <v>141477</v>
      </c>
      <c r="AG333" s="30">
        <v>1082</v>
      </c>
      <c r="AH333" s="28">
        <v>0.3</v>
      </c>
      <c r="AI333" s="28">
        <v>16.100000000000001</v>
      </c>
      <c r="AJ333" s="28" t="s">
        <v>1572</v>
      </c>
      <c r="AK333" s="30">
        <v>2209</v>
      </c>
      <c r="AL333" s="30">
        <v>0</v>
      </c>
      <c r="AM333" s="30">
        <v>4</v>
      </c>
      <c r="AN333" s="30">
        <v>6</v>
      </c>
      <c r="AO333" s="30">
        <v>29</v>
      </c>
      <c r="AP333" s="30">
        <v>0</v>
      </c>
      <c r="AQ333" s="30">
        <v>0</v>
      </c>
      <c r="AR333" s="30">
        <v>0</v>
      </c>
      <c r="AS333" s="30">
        <v>8</v>
      </c>
      <c r="AT333" s="30">
        <v>0</v>
      </c>
      <c r="AU333" s="30">
        <v>0</v>
      </c>
      <c r="AV333" s="30">
        <v>0</v>
      </c>
      <c r="AW333" s="30">
        <v>398</v>
      </c>
      <c r="AX333" s="28">
        <v>549</v>
      </c>
      <c r="AY333" s="28">
        <v>350.9</v>
      </c>
      <c r="AZ333" s="28">
        <v>91</v>
      </c>
      <c r="BA333" s="28">
        <v>99.3</v>
      </c>
      <c r="BB333" s="30">
        <v>25</v>
      </c>
      <c r="BC333" s="28">
        <v>0.51</v>
      </c>
      <c r="BD333" s="28">
        <v>1.62</v>
      </c>
      <c r="BE333" s="28">
        <v>2.13</v>
      </c>
      <c r="BF333" s="28">
        <v>39.36</v>
      </c>
      <c r="BG333" s="30">
        <v>74</v>
      </c>
      <c r="BH333" s="30">
        <v>23</v>
      </c>
      <c r="BI333" s="30">
        <v>89</v>
      </c>
      <c r="BJ333" s="30">
        <v>15</v>
      </c>
      <c r="BK333" s="30">
        <v>268</v>
      </c>
      <c r="BL333" s="30">
        <v>76</v>
      </c>
      <c r="BM333" s="30">
        <v>110</v>
      </c>
      <c r="BN333" s="30">
        <v>17</v>
      </c>
      <c r="BO333" s="28"/>
      <c r="BP333" s="28"/>
      <c r="BQ333" s="28"/>
      <c r="BR333" s="28"/>
      <c r="BS333" s="28"/>
      <c r="BT333" s="28"/>
      <c r="BU333" s="30">
        <v>0.02</v>
      </c>
      <c r="BV333" s="30">
        <v>0</v>
      </c>
      <c r="BW333" s="30">
        <v>7.0000000000000007E-2</v>
      </c>
      <c r="BX333" s="30">
        <v>0.09</v>
      </c>
      <c r="BY333" s="30">
        <v>1.6</v>
      </c>
      <c r="BZ333" s="30">
        <v>1.18</v>
      </c>
      <c r="CA333" s="30">
        <v>485</v>
      </c>
      <c r="CB333" s="30">
        <v>101</v>
      </c>
      <c r="CC333" s="30">
        <v>243</v>
      </c>
      <c r="CD333" s="30">
        <v>73</v>
      </c>
      <c r="CE333" s="30">
        <v>204</v>
      </c>
      <c r="CF333" s="30">
        <v>70</v>
      </c>
      <c r="CG333" s="30">
        <v>278</v>
      </c>
      <c r="CH333" s="30">
        <v>103</v>
      </c>
      <c r="CI333" s="30">
        <v>1.02</v>
      </c>
      <c r="CJ333" s="30">
        <v>0.24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7.25" thickBot="1">
      <c r="A334" s="30">
        <v>0</v>
      </c>
      <c r="B334" s="30">
        <v>0</v>
      </c>
      <c r="C334" s="30">
        <v>168765</v>
      </c>
      <c r="D334" s="30">
        <v>0</v>
      </c>
      <c r="E334" s="30">
        <v>0</v>
      </c>
      <c r="F334" s="30">
        <v>-2</v>
      </c>
      <c r="G334" s="30">
        <v>2</v>
      </c>
      <c r="H334" s="30">
        <v>0</v>
      </c>
      <c r="I334" s="30">
        <v>3</v>
      </c>
      <c r="J334" s="28">
        <v>0</v>
      </c>
      <c r="K334" s="28">
        <v>0</v>
      </c>
      <c r="L334" s="30">
        <v>0</v>
      </c>
      <c r="M334" s="28" t="s">
        <v>2360</v>
      </c>
      <c r="N334" s="28">
        <v>0</v>
      </c>
      <c r="O334" s="30">
        <v>216</v>
      </c>
      <c r="P334" s="31" t="b">
        <v>0</v>
      </c>
      <c r="Q334" s="28" t="s">
        <v>2728</v>
      </c>
      <c r="R334" s="28" t="s">
        <v>3869</v>
      </c>
      <c r="S334" s="30">
        <v>43</v>
      </c>
      <c r="T334" s="28" t="s">
        <v>2867</v>
      </c>
      <c r="U334" s="28">
        <v>1</v>
      </c>
      <c r="V334" s="28" t="s">
        <v>1859</v>
      </c>
      <c r="W334" s="28">
        <v>0.1</v>
      </c>
      <c r="X334" s="31" t="b">
        <v>0</v>
      </c>
      <c r="Y334" s="28"/>
      <c r="Z334" s="28" t="s">
        <v>2077</v>
      </c>
      <c r="AA334" s="30">
        <v>9</v>
      </c>
      <c r="AB334" s="30">
        <v>54</v>
      </c>
      <c r="AC334" s="30">
        <v>2</v>
      </c>
      <c r="AD334" s="30">
        <v>14661</v>
      </c>
      <c r="AE334" s="30">
        <v>0</v>
      </c>
      <c r="AF334" s="30">
        <v>19274</v>
      </c>
      <c r="AG334" s="30">
        <v>32</v>
      </c>
      <c r="AH334" s="28">
        <v>0</v>
      </c>
      <c r="AI334" s="28">
        <v>0.5</v>
      </c>
      <c r="AJ334" s="28" t="s">
        <v>1859</v>
      </c>
      <c r="AK334" s="30">
        <v>14</v>
      </c>
      <c r="AL334" s="30">
        <v>0</v>
      </c>
      <c r="AM334" s="30">
        <v>0</v>
      </c>
      <c r="AN334" s="30">
        <v>0</v>
      </c>
      <c r="AO334" s="30">
        <v>2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4</v>
      </c>
      <c r="AX334" s="28">
        <v>2</v>
      </c>
      <c r="AY334" s="28">
        <v>0.6</v>
      </c>
      <c r="AZ334" s="28">
        <v>0</v>
      </c>
      <c r="BA334" s="28">
        <v>0.3</v>
      </c>
      <c r="BB334" s="30">
        <v>0</v>
      </c>
      <c r="BC334" s="28">
        <v>0</v>
      </c>
      <c r="BD334" s="28">
        <v>0</v>
      </c>
      <c r="BE334" s="28">
        <v>0</v>
      </c>
      <c r="BF334" s="28">
        <v>0.61</v>
      </c>
      <c r="BG334" s="30">
        <v>512</v>
      </c>
      <c r="BH334" s="30">
        <v>233</v>
      </c>
      <c r="BI334" s="30">
        <v>486</v>
      </c>
      <c r="BJ334" s="30">
        <v>234</v>
      </c>
      <c r="BK334" s="30">
        <v>602</v>
      </c>
      <c r="BL334" s="30">
        <v>236</v>
      </c>
      <c r="BM334" s="30">
        <v>520</v>
      </c>
      <c r="BN334" s="30">
        <v>237</v>
      </c>
      <c r="BO334" s="28"/>
      <c r="BP334" s="28"/>
      <c r="BQ334" s="28"/>
      <c r="BR334" s="28"/>
      <c r="BS334" s="28"/>
      <c r="BT334" s="28"/>
      <c r="BU334" s="30">
        <v>0</v>
      </c>
      <c r="BV334" s="30">
        <v>0</v>
      </c>
      <c r="BW334" s="30">
        <v>0</v>
      </c>
      <c r="BX334" s="30">
        <v>0</v>
      </c>
      <c r="BY334" s="30">
        <v>3.92</v>
      </c>
      <c r="BZ334" s="30">
        <v>12.86</v>
      </c>
      <c r="CA334" s="30">
        <v>546</v>
      </c>
      <c r="CB334" s="30">
        <v>292</v>
      </c>
      <c r="CC334" s="30">
        <v>542</v>
      </c>
      <c r="CD334" s="30">
        <v>195</v>
      </c>
      <c r="CE334" s="30">
        <v>480</v>
      </c>
      <c r="CF334" s="30">
        <v>210</v>
      </c>
      <c r="CG334" s="30">
        <v>487</v>
      </c>
      <c r="CH334" s="30">
        <v>184</v>
      </c>
      <c r="CI334" s="30">
        <v>0</v>
      </c>
      <c r="CJ334" s="30">
        <v>0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17.25" thickBot="1">
      <c r="A335" s="30">
        <v>100</v>
      </c>
      <c r="B335" s="30">
        <v>100</v>
      </c>
      <c r="C335" s="30">
        <v>169528</v>
      </c>
      <c r="D335" s="30">
        <v>0</v>
      </c>
      <c r="E335" s="30">
        <v>0</v>
      </c>
      <c r="F335" s="30">
        <v>-1</v>
      </c>
      <c r="G335" s="30">
        <v>1</v>
      </c>
      <c r="H335" s="30">
        <v>0</v>
      </c>
      <c r="I335" s="30">
        <v>2</v>
      </c>
      <c r="J335" s="28">
        <v>1.8</v>
      </c>
      <c r="K335" s="28">
        <v>2.1</v>
      </c>
      <c r="L335" s="30">
        <v>3</v>
      </c>
      <c r="M335" s="28" t="s">
        <v>2868</v>
      </c>
      <c r="N335" s="28">
        <v>1.8</v>
      </c>
      <c r="O335" s="30">
        <v>217</v>
      </c>
      <c r="P335" s="31" t="b">
        <v>0</v>
      </c>
      <c r="Q335" s="28"/>
      <c r="R335" s="28" t="s">
        <v>4121</v>
      </c>
      <c r="S335" s="30">
        <v>44</v>
      </c>
      <c r="T335" s="28" t="s">
        <v>2869</v>
      </c>
      <c r="U335" s="28">
        <v>2.6</v>
      </c>
      <c r="V335" s="28" t="s">
        <v>1605</v>
      </c>
      <c r="W335" s="28">
        <v>0.5</v>
      </c>
      <c r="X335" s="31" t="b">
        <v>0</v>
      </c>
      <c r="Y335" s="28"/>
      <c r="Z335" s="28" t="s">
        <v>2061</v>
      </c>
      <c r="AA335" s="30">
        <v>9</v>
      </c>
      <c r="AB335" s="30">
        <v>54</v>
      </c>
      <c r="AC335" s="30">
        <v>82</v>
      </c>
      <c r="AD335" s="30">
        <v>130209</v>
      </c>
      <c r="AE335" s="30">
        <v>1927</v>
      </c>
      <c r="AF335" s="30">
        <v>94745</v>
      </c>
      <c r="AG335" s="30">
        <v>1662</v>
      </c>
      <c r="AH335" s="28">
        <v>0.4</v>
      </c>
      <c r="AI335" s="28">
        <v>18.600000000000001</v>
      </c>
      <c r="AJ335" s="28" t="s">
        <v>1605</v>
      </c>
      <c r="AK335" s="30">
        <v>2728</v>
      </c>
      <c r="AL335" s="30">
        <v>0</v>
      </c>
      <c r="AM335" s="30">
        <v>1</v>
      </c>
      <c r="AN335" s="30">
        <v>8</v>
      </c>
      <c r="AO335" s="30">
        <v>37</v>
      </c>
      <c r="AP335" s="30">
        <v>0</v>
      </c>
      <c r="AQ335" s="30">
        <v>0</v>
      </c>
      <c r="AR335" s="30">
        <v>0</v>
      </c>
      <c r="AS335" s="30">
        <v>7</v>
      </c>
      <c r="AT335" s="30">
        <v>0</v>
      </c>
      <c r="AU335" s="30">
        <v>0</v>
      </c>
      <c r="AV335" s="30">
        <v>5</v>
      </c>
      <c r="AW335" s="30">
        <v>492</v>
      </c>
      <c r="AX335" s="28">
        <v>522.79999999999995</v>
      </c>
      <c r="AY335" s="28">
        <v>380.4</v>
      </c>
      <c r="AZ335" s="28">
        <v>55</v>
      </c>
      <c r="BA335" s="28">
        <v>96</v>
      </c>
      <c r="BB335" s="30">
        <v>31</v>
      </c>
      <c r="BC335" s="28">
        <v>7.0000000000000007E-2</v>
      </c>
      <c r="BD335" s="28">
        <v>1.51</v>
      </c>
      <c r="BE335" s="28">
        <v>1.58</v>
      </c>
      <c r="BF335" s="28">
        <v>47.69</v>
      </c>
      <c r="BG335" s="30">
        <v>86</v>
      </c>
      <c r="BH335" s="30">
        <v>28</v>
      </c>
      <c r="BI335" s="30">
        <v>74</v>
      </c>
      <c r="BJ335" s="30">
        <v>11</v>
      </c>
      <c r="BK335" s="30">
        <v>324</v>
      </c>
      <c r="BL335" s="30">
        <v>109</v>
      </c>
      <c r="BM335" s="30">
        <v>123</v>
      </c>
      <c r="BN335" s="30">
        <v>22</v>
      </c>
      <c r="BO335" s="28"/>
      <c r="BP335" s="28"/>
      <c r="BQ335" s="28"/>
      <c r="BR335" s="28"/>
      <c r="BS335" s="28"/>
      <c r="BT335" s="28"/>
      <c r="BU335" s="30">
        <v>0</v>
      </c>
      <c r="BV335" s="30">
        <v>0</v>
      </c>
      <c r="BW335" s="30">
        <v>0.05</v>
      </c>
      <c r="BX335" s="30">
        <v>0.05</v>
      </c>
      <c r="BY335" s="30">
        <v>1.57</v>
      </c>
      <c r="BZ335" s="30">
        <v>1.22</v>
      </c>
      <c r="CA335" s="30">
        <v>487</v>
      </c>
      <c r="CB335" s="30">
        <v>103</v>
      </c>
      <c r="CC335" s="30">
        <v>174</v>
      </c>
      <c r="CD335" s="30">
        <v>53</v>
      </c>
      <c r="CE335" s="30">
        <v>205</v>
      </c>
      <c r="CF335" s="30">
        <v>71</v>
      </c>
      <c r="CG335" s="30">
        <v>261</v>
      </c>
      <c r="CH335" s="30">
        <v>95</v>
      </c>
      <c r="CI335" s="30">
        <v>1.02</v>
      </c>
      <c r="CJ335" s="30">
        <v>0.26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27.75" thickBot="1">
      <c r="A336" s="30">
        <v>0</v>
      </c>
      <c r="B336" s="30">
        <v>0</v>
      </c>
      <c r="C336" s="30">
        <v>244042</v>
      </c>
      <c r="D336" s="30">
        <v>0</v>
      </c>
      <c r="E336" s="30">
        <v>0</v>
      </c>
      <c r="F336" s="30">
        <v>-1</v>
      </c>
      <c r="G336" s="30">
        <v>1</v>
      </c>
      <c r="H336" s="30">
        <v>0</v>
      </c>
      <c r="I336" s="30">
        <v>4</v>
      </c>
      <c r="J336" s="28">
        <v>0</v>
      </c>
      <c r="K336" s="28">
        <v>0</v>
      </c>
      <c r="L336" s="30">
        <v>0</v>
      </c>
      <c r="M336" s="28" t="s">
        <v>913</v>
      </c>
      <c r="N336" s="28">
        <v>0</v>
      </c>
      <c r="O336" s="30">
        <v>218</v>
      </c>
      <c r="P336" s="31" t="b">
        <v>0</v>
      </c>
      <c r="Q336" s="28" t="s">
        <v>2870</v>
      </c>
      <c r="R336" s="28" t="s">
        <v>2871</v>
      </c>
      <c r="S336" s="30">
        <v>54</v>
      </c>
      <c r="T336" s="28" t="s">
        <v>2872</v>
      </c>
      <c r="U336" s="28">
        <v>0</v>
      </c>
      <c r="V336" s="28" t="s">
        <v>2873</v>
      </c>
      <c r="W336" s="28">
        <v>0</v>
      </c>
      <c r="X336" s="31" t="b">
        <v>0</v>
      </c>
      <c r="Y336" s="28"/>
      <c r="Z336" s="28" t="s">
        <v>2077</v>
      </c>
      <c r="AA336" s="30">
        <v>9</v>
      </c>
      <c r="AB336" s="30">
        <v>54</v>
      </c>
      <c r="AC336" s="30">
        <v>0</v>
      </c>
      <c r="AD336" s="30">
        <v>3387</v>
      </c>
      <c r="AE336" s="30">
        <v>0</v>
      </c>
      <c r="AF336" s="30">
        <v>14656</v>
      </c>
      <c r="AG336" s="30">
        <v>4</v>
      </c>
      <c r="AH336" s="28">
        <v>0</v>
      </c>
      <c r="AI336" s="28">
        <v>0</v>
      </c>
      <c r="AJ336" s="28" t="s">
        <v>1864</v>
      </c>
      <c r="AK336" s="30">
        <v>0</v>
      </c>
      <c r="AL336" s="30">
        <v>0</v>
      </c>
      <c r="AM336" s="30">
        <v>0</v>
      </c>
      <c r="AN336" s="30">
        <v>0</v>
      </c>
      <c r="AO336" s="30">
        <v>0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28">
        <v>0</v>
      </c>
      <c r="AY336" s="28">
        <v>0</v>
      </c>
      <c r="AZ336" s="28">
        <v>0</v>
      </c>
      <c r="BA336" s="28">
        <v>0</v>
      </c>
      <c r="BB336" s="30">
        <v>0</v>
      </c>
      <c r="BC336" s="28">
        <v>0</v>
      </c>
      <c r="BD336" s="28">
        <v>0</v>
      </c>
      <c r="BE336" s="28">
        <v>0</v>
      </c>
      <c r="BF336" s="28">
        <v>0</v>
      </c>
      <c r="BG336" s="30">
        <v>757</v>
      </c>
      <c r="BH336" s="30">
        <v>89</v>
      </c>
      <c r="BI336" s="30">
        <v>757</v>
      </c>
      <c r="BJ336" s="30">
        <v>89</v>
      </c>
      <c r="BK336" s="30">
        <v>757</v>
      </c>
      <c r="BL336" s="30">
        <v>89</v>
      </c>
      <c r="BM336" s="30">
        <v>757</v>
      </c>
      <c r="BN336" s="30">
        <v>89</v>
      </c>
      <c r="BO336" s="28"/>
      <c r="BP336" s="28"/>
      <c r="BQ336" s="28"/>
      <c r="BR336" s="28"/>
      <c r="BS336" s="28"/>
      <c r="BT336" s="28"/>
      <c r="BU336" s="30">
        <v>0</v>
      </c>
      <c r="BV336" s="30">
        <v>0</v>
      </c>
      <c r="BW336" s="30">
        <v>0</v>
      </c>
      <c r="BX336" s="30">
        <v>0</v>
      </c>
      <c r="BY336" s="30">
        <v>0</v>
      </c>
      <c r="BZ336" s="30">
        <v>0</v>
      </c>
      <c r="CA336" s="30">
        <v>129</v>
      </c>
      <c r="CB336" s="30">
        <v>45</v>
      </c>
      <c r="CC336" s="30">
        <v>748</v>
      </c>
      <c r="CD336" s="30">
        <v>84</v>
      </c>
      <c r="CE336" s="30">
        <v>757</v>
      </c>
      <c r="CF336" s="30">
        <v>89</v>
      </c>
      <c r="CG336" s="30">
        <v>569</v>
      </c>
      <c r="CH336" s="30">
        <v>76</v>
      </c>
      <c r="CI336" s="30">
        <v>0</v>
      </c>
      <c r="CJ336" s="30">
        <v>0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17.25" thickBot="1">
      <c r="A337" s="30">
        <v>0</v>
      </c>
      <c r="B337" s="30">
        <v>0</v>
      </c>
      <c r="C337" s="30">
        <v>490146</v>
      </c>
      <c r="D337" s="30">
        <v>0</v>
      </c>
      <c r="E337" s="30">
        <v>0</v>
      </c>
      <c r="F337" s="30">
        <v>0</v>
      </c>
      <c r="G337" s="30">
        <v>0</v>
      </c>
      <c r="H337" s="30">
        <v>0</v>
      </c>
      <c r="I337" s="30">
        <v>4</v>
      </c>
      <c r="J337" s="28">
        <v>0</v>
      </c>
      <c r="K337" s="28">
        <v>0</v>
      </c>
      <c r="L337" s="30">
        <v>0</v>
      </c>
      <c r="M337" s="28" t="s">
        <v>2874</v>
      </c>
      <c r="N337" s="28">
        <v>0</v>
      </c>
      <c r="O337" s="30">
        <v>219</v>
      </c>
      <c r="P337" s="31" t="b">
        <v>0</v>
      </c>
      <c r="Q337" s="28" t="s">
        <v>2875</v>
      </c>
      <c r="R337" s="28" t="s">
        <v>2876</v>
      </c>
      <c r="S337" s="30">
        <v>45</v>
      </c>
      <c r="T337" s="28" t="s">
        <v>2877</v>
      </c>
      <c r="U337" s="28">
        <v>2.2999999999999998</v>
      </c>
      <c r="V337" s="28" t="s">
        <v>1855</v>
      </c>
      <c r="W337" s="28">
        <v>0.7</v>
      </c>
      <c r="X337" s="31" t="b">
        <v>0</v>
      </c>
      <c r="Y337" s="28"/>
      <c r="Z337" s="28" t="s">
        <v>2077</v>
      </c>
      <c r="AA337" s="30">
        <v>9</v>
      </c>
      <c r="AB337" s="30">
        <v>54</v>
      </c>
      <c r="AC337" s="30">
        <v>7</v>
      </c>
      <c r="AD337" s="30">
        <v>324797</v>
      </c>
      <c r="AE337" s="30">
        <v>0</v>
      </c>
      <c r="AF337" s="30">
        <v>417353</v>
      </c>
      <c r="AG337" s="30">
        <v>189</v>
      </c>
      <c r="AH337" s="28">
        <v>0</v>
      </c>
      <c r="AI337" s="28">
        <v>1.6</v>
      </c>
      <c r="AJ337" s="28" t="s">
        <v>1855</v>
      </c>
      <c r="AK337" s="30">
        <v>85</v>
      </c>
      <c r="AL337" s="30">
        <v>0</v>
      </c>
      <c r="AM337" s="30">
        <v>1</v>
      </c>
      <c r="AN337" s="30">
        <v>0</v>
      </c>
      <c r="AO337" s="30">
        <v>2</v>
      </c>
      <c r="AP337" s="30">
        <v>0</v>
      </c>
      <c r="AQ337" s="30">
        <v>0</v>
      </c>
      <c r="AR337" s="30">
        <v>0</v>
      </c>
      <c r="AS337" s="30">
        <v>0</v>
      </c>
      <c r="AT337" s="30">
        <v>0</v>
      </c>
      <c r="AU337" s="30">
        <v>0</v>
      </c>
      <c r="AV337" s="30">
        <v>0</v>
      </c>
      <c r="AW337" s="30">
        <v>22</v>
      </c>
      <c r="AX337" s="28">
        <v>8.4</v>
      </c>
      <c r="AY337" s="28">
        <v>12.8</v>
      </c>
      <c r="AZ337" s="28">
        <v>46</v>
      </c>
      <c r="BA337" s="28">
        <v>6.7</v>
      </c>
      <c r="BB337" s="30">
        <v>1</v>
      </c>
      <c r="BC337" s="28">
        <v>0.25</v>
      </c>
      <c r="BD337" s="28">
        <v>0.03</v>
      </c>
      <c r="BE337" s="28">
        <v>0.28000000000000003</v>
      </c>
      <c r="BF337" s="28">
        <v>1.8</v>
      </c>
      <c r="BG337" s="30">
        <v>483</v>
      </c>
      <c r="BH337" s="30">
        <v>60</v>
      </c>
      <c r="BI337" s="30">
        <v>438</v>
      </c>
      <c r="BJ337" s="30">
        <v>61</v>
      </c>
      <c r="BK337" s="30">
        <v>360</v>
      </c>
      <c r="BL337" s="30">
        <v>58</v>
      </c>
      <c r="BM337" s="30">
        <v>454</v>
      </c>
      <c r="BN337" s="30">
        <v>60</v>
      </c>
      <c r="BO337" s="28"/>
      <c r="BP337" s="28"/>
      <c r="BQ337" s="28"/>
      <c r="BR337" s="28"/>
      <c r="BS337" s="28"/>
      <c r="BT337" s="28"/>
      <c r="BU337" s="30">
        <v>0.26</v>
      </c>
      <c r="BV337" s="30">
        <v>0</v>
      </c>
      <c r="BW337" s="30">
        <v>0.03</v>
      </c>
      <c r="BX337" s="30">
        <v>0.28999999999999998</v>
      </c>
      <c r="BY337" s="30">
        <v>1.91</v>
      </c>
      <c r="BZ337" s="30">
        <v>2.12</v>
      </c>
      <c r="CA337" s="30">
        <v>422</v>
      </c>
      <c r="CB337" s="30">
        <v>81</v>
      </c>
      <c r="CC337" s="30">
        <v>643</v>
      </c>
      <c r="CD337" s="30">
        <v>70</v>
      </c>
      <c r="CE337" s="30">
        <v>257</v>
      </c>
      <c r="CF337" s="30">
        <v>34</v>
      </c>
      <c r="CG337" s="30">
        <v>226</v>
      </c>
      <c r="CH337" s="30">
        <v>39</v>
      </c>
      <c r="CI337" s="30">
        <v>1.06</v>
      </c>
      <c r="CJ337" s="30">
        <v>0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7.25" thickBot="1">
      <c r="A338" s="30">
        <v>100</v>
      </c>
      <c r="B338" s="30">
        <v>100</v>
      </c>
      <c r="C338" s="30">
        <v>154296</v>
      </c>
      <c r="D338" s="30">
        <v>0</v>
      </c>
      <c r="E338" s="30">
        <v>0</v>
      </c>
      <c r="F338" s="30">
        <v>-1</v>
      </c>
      <c r="G338" s="30">
        <v>1</v>
      </c>
      <c r="H338" s="30">
        <v>1</v>
      </c>
      <c r="I338" s="30">
        <v>3</v>
      </c>
      <c r="J338" s="28">
        <v>1.3</v>
      </c>
      <c r="K338" s="28">
        <v>1.1000000000000001</v>
      </c>
      <c r="L338" s="30">
        <v>4</v>
      </c>
      <c r="M338" s="28" t="s">
        <v>2628</v>
      </c>
      <c r="N338" s="28">
        <v>1.3</v>
      </c>
      <c r="O338" s="30">
        <v>220</v>
      </c>
      <c r="P338" s="31" t="b">
        <v>0</v>
      </c>
      <c r="Q338" s="28"/>
      <c r="R338" s="28" t="s">
        <v>4142</v>
      </c>
      <c r="S338" s="30">
        <v>49</v>
      </c>
      <c r="T338" s="28" t="s">
        <v>2878</v>
      </c>
      <c r="U338" s="28">
        <v>2.5</v>
      </c>
      <c r="V338" s="28" t="s">
        <v>2879</v>
      </c>
      <c r="W338" s="28">
        <v>0.3</v>
      </c>
      <c r="X338" s="31" t="b">
        <v>0</v>
      </c>
      <c r="Y338" s="28"/>
      <c r="Z338" s="28" t="s">
        <v>2061</v>
      </c>
      <c r="AA338" s="30">
        <v>9</v>
      </c>
      <c r="AB338" s="30">
        <v>54</v>
      </c>
      <c r="AC338" s="30">
        <v>76</v>
      </c>
      <c r="AD338" s="30">
        <v>85441</v>
      </c>
      <c r="AE338" s="30">
        <v>470</v>
      </c>
      <c r="AF338" s="30">
        <v>87415</v>
      </c>
      <c r="AG338" s="30">
        <v>380</v>
      </c>
      <c r="AH338" s="28">
        <v>0.3</v>
      </c>
      <c r="AI338" s="28">
        <v>15.5</v>
      </c>
      <c r="AJ338" s="28" t="s">
        <v>1604</v>
      </c>
      <c r="AK338" s="30">
        <v>2762</v>
      </c>
      <c r="AL338" s="30">
        <v>3</v>
      </c>
      <c r="AM338" s="30">
        <v>0</v>
      </c>
      <c r="AN338" s="30">
        <v>8</v>
      </c>
      <c r="AO338" s="30">
        <v>36</v>
      </c>
      <c r="AP338" s="30">
        <v>1</v>
      </c>
      <c r="AQ338" s="30">
        <v>0</v>
      </c>
      <c r="AR338" s="30">
        <v>0</v>
      </c>
      <c r="AS338" s="30">
        <v>12</v>
      </c>
      <c r="AT338" s="30">
        <v>0</v>
      </c>
      <c r="AU338" s="30">
        <v>0</v>
      </c>
      <c r="AV338" s="30">
        <v>5</v>
      </c>
      <c r="AW338" s="30">
        <v>344</v>
      </c>
      <c r="AX338" s="28">
        <v>527.4</v>
      </c>
      <c r="AY338" s="28">
        <v>123.4</v>
      </c>
      <c r="AZ338" s="28">
        <v>327</v>
      </c>
      <c r="BA338" s="28">
        <v>98.1</v>
      </c>
      <c r="BB338" s="30">
        <v>31</v>
      </c>
      <c r="BC338" s="28">
        <v>2.69</v>
      </c>
      <c r="BD338" s="28">
        <v>0.35</v>
      </c>
      <c r="BE338" s="28">
        <v>3.04</v>
      </c>
      <c r="BF338" s="28">
        <v>49.04</v>
      </c>
      <c r="BG338" s="30">
        <v>83</v>
      </c>
      <c r="BH338" s="30">
        <v>34</v>
      </c>
      <c r="BI338" s="30">
        <v>233</v>
      </c>
      <c r="BJ338" s="30">
        <v>142</v>
      </c>
      <c r="BK338" s="30">
        <v>99</v>
      </c>
      <c r="BL338" s="30">
        <v>66</v>
      </c>
      <c r="BM338" s="30">
        <v>116</v>
      </c>
      <c r="BN338" s="30">
        <v>76</v>
      </c>
      <c r="BO338" s="28"/>
      <c r="BP338" s="28"/>
      <c r="BQ338" s="28"/>
      <c r="BR338" s="28"/>
      <c r="BS338" s="28"/>
      <c r="BT338" s="28"/>
      <c r="BU338" s="30">
        <v>0.09</v>
      </c>
      <c r="BV338" s="30">
        <v>0</v>
      </c>
      <c r="BW338" s="30">
        <v>0.01</v>
      </c>
      <c r="BX338" s="30">
        <v>0.1</v>
      </c>
      <c r="BY338" s="30">
        <v>1.6</v>
      </c>
      <c r="BZ338" s="30">
        <v>1.17</v>
      </c>
      <c r="CA338" s="30">
        <v>234</v>
      </c>
      <c r="CB338" s="30">
        <v>134</v>
      </c>
      <c r="CC338" s="30">
        <v>235</v>
      </c>
      <c r="CD338" s="30">
        <v>118</v>
      </c>
      <c r="CE338" s="30">
        <v>233</v>
      </c>
      <c r="CF338" s="30">
        <v>89</v>
      </c>
      <c r="CG338" s="30">
        <v>341</v>
      </c>
      <c r="CH338" s="30">
        <v>117</v>
      </c>
      <c r="CI338" s="30">
        <v>1.01</v>
      </c>
      <c r="CJ338" s="30">
        <v>0.26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7.25" thickBot="1">
      <c r="A339" s="30">
        <v>100</v>
      </c>
      <c r="B339" s="30">
        <v>100</v>
      </c>
      <c r="C339" s="30">
        <v>200617</v>
      </c>
      <c r="D339" s="30">
        <v>0</v>
      </c>
      <c r="E339" s="30">
        <v>0</v>
      </c>
      <c r="F339" s="30">
        <v>-1</v>
      </c>
      <c r="G339" s="30">
        <v>1</v>
      </c>
      <c r="H339" s="30">
        <v>0</v>
      </c>
      <c r="I339" s="30">
        <v>3</v>
      </c>
      <c r="J339" s="28">
        <v>2.8</v>
      </c>
      <c r="K339" s="28">
        <v>4.0999999999999996</v>
      </c>
      <c r="L339" s="30">
        <v>2</v>
      </c>
      <c r="M339" s="28" t="s">
        <v>2334</v>
      </c>
      <c r="N339" s="28">
        <v>2.8</v>
      </c>
      <c r="O339" s="30">
        <v>231</v>
      </c>
      <c r="P339" s="31" t="b">
        <v>0</v>
      </c>
      <c r="Q339" s="28"/>
      <c r="R339" s="28" t="s">
        <v>4337</v>
      </c>
      <c r="S339" s="30">
        <v>59</v>
      </c>
      <c r="T339" s="28" t="s">
        <v>2880</v>
      </c>
      <c r="U339" s="28">
        <v>1.9</v>
      </c>
      <c r="V339" s="28" t="s">
        <v>1521</v>
      </c>
      <c r="W339" s="28">
        <v>0.2</v>
      </c>
      <c r="X339" s="31" t="b">
        <v>0</v>
      </c>
      <c r="Y339" s="28"/>
      <c r="Z339" s="28" t="s">
        <v>2061</v>
      </c>
      <c r="AA339" s="30">
        <v>9</v>
      </c>
      <c r="AB339" s="30">
        <v>54</v>
      </c>
      <c r="AC339" s="30">
        <v>44</v>
      </c>
      <c r="AD339" s="30">
        <v>39657</v>
      </c>
      <c r="AE339" s="30">
        <v>206</v>
      </c>
      <c r="AF339" s="30">
        <v>39498</v>
      </c>
      <c r="AG339" s="30">
        <v>376</v>
      </c>
      <c r="AH339" s="28">
        <v>0.5</v>
      </c>
      <c r="AI339" s="28">
        <v>7.5</v>
      </c>
      <c r="AJ339" s="28" t="s">
        <v>1521</v>
      </c>
      <c r="AK339" s="30">
        <v>792</v>
      </c>
      <c r="AL339" s="30">
        <v>2</v>
      </c>
      <c r="AM339" s="30">
        <v>1</v>
      </c>
      <c r="AN339" s="30">
        <v>1</v>
      </c>
      <c r="AO339" s="30">
        <v>18</v>
      </c>
      <c r="AP339" s="30">
        <v>0</v>
      </c>
      <c r="AQ339" s="30">
        <v>0</v>
      </c>
      <c r="AR339" s="30">
        <v>0</v>
      </c>
      <c r="AS339" s="30">
        <v>0</v>
      </c>
      <c r="AT339" s="30">
        <v>0</v>
      </c>
      <c r="AU339" s="30">
        <v>0</v>
      </c>
      <c r="AV339" s="30">
        <v>2</v>
      </c>
      <c r="AW339" s="30">
        <v>147</v>
      </c>
      <c r="AX339" s="28">
        <v>144.6</v>
      </c>
      <c r="AY339" s="28">
        <v>121.4</v>
      </c>
      <c r="AZ339" s="28">
        <v>218</v>
      </c>
      <c r="BA339" s="28">
        <v>48.1</v>
      </c>
      <c r="BB339" s="30">
        <v>7</v>
      </c>
      <c r="BC339" s="28">
        <v>2.02</v>
      </c>
      <c r="BD339" s="28">
        <v>0.67</v>
      </c>
      <c r="BE339" s="28">
        <v>2.69</v>
      </c>
      <c r="BF339" s="28">
        <v>19.690000000000001</v>
      </c>
      <c r="BG339" s="30">
        <v>333</v>
      </c>
      <c r="BH339" s="30">
        <v>135</v>
      </c>
      <c r="BI339" s="30">
        <v>237</v>
      </c>
      <c r="BJ339" s="30">
        <v>144</v>
      </c>
      <c r="BK339" s="30">
        <v>158</v>
      </c>
      <c r="BL339" s="30">
        <v>94</v>
      </c>
      <c r="BM339" s="30">
        <v>271</v>
      </c>
      <c r="BN339" s="30">
        <v>121</v>
      </c>
      <c r="BO339" s="28"/>
      <c r="BP339" s="28"/>
      <c r="BQ339" s="28"/>
      <c r="BR339" s="28"/>
      <c r="BS339" s="28"/>
      <c r="BT339" s="28"/>
      <c r="BU339" s="30">
        <v>0.23</v>
      </c>
      <c r="BV339" s="30">
        <v>0</v>
      </c>
      <c r="BW339" s="30">
        <v>0.08</v>
      </c>
      <c r="BX339" s="30">
        <v>0.31</v>
      </c>
      <c r="BY339" s="30">
        <v>2.2400000000000002</v>
      </c>
      <c r="BZ339" s="30">
        <v>2.0499999999999998</v>
      </c>
      <c r="CA339" s="30">
        <v>75</v>
      </c>
      <c r="CB339" s="30">
        <v>38</v>
      </c>
      <c r="CC339" s="30">
        <v>108</v>
      </c>
      <c r="CD339" s="30">
        <v>51</v>
      </c>
      <c r="CE339" s="30">
        <v>350</v>
      </c>
      <c r="CF339" s="30">
        <v>144</v>
      </c>
      <c r="CG339" s="30">
        <v>372</v>
      </c>
      <c r="CH339" s="30">
        <v>130</v>
      </c>
      <c r="CI339" s="30">
        <v>0.8</v>
      </c>
      <c r="CJ339" s="30">
        <v>0.11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7.25" thickBot="1">
      <c r="A340" s="30">
        <v>0</v>
      </c>
      <c r="B340" s="30">
        <v>100</v>
      </c>
      <c r="C340" s="30">
        <v>156689</v>
      </c>
      <c r="D340" s="30">
        <v>0</v>
      </c>
      <c r="E340" s="30">
        <v>0</v>
      </c>
      <c r="F340" s="30">
        <v>-1</v>
      </c>
      <c r="G340" s="30">
        <v>1</v>
      </c>
      <c r="H340" s="30">
        <v>2</v>
      </c>
      <c r="I340" s="30">
        <v>3</v>
      </c>
      <c r="J340" s="28">
        <v>0</v>
      </c>
      <c r="K340" s="28">
        <v>4.0999999999999996</v>
      </c>
      <c r="L340" s="30">
        <v>1</v>
      </c>
      <c r="M340" s="28" t="s">
        <v>1543</v>
      </c>
      <c r="N340" s="28">
        <v>2.8</v>
      </c>
      <c r="O340" s="30">
        <v>346</v>
      </c>
      <c r="P340" s="31" t="b">
        <v>0</v>
      </c>
      <c r="Q340" s="28" t="s">
        <v>4522</v>
      </c>
      <c r="R340" s="28" t="s">
        <v>4523</v>
      </c>
      <c r="S340" s="30">
        <v>44</v>
      </c>
      <c r="T340" s="28" t="s">
        <v>2881</v>
      </c>
      <c r="U340" s="28">
        <v>3.7</v>
      </c>
      <c r="V340" s="28" t="s">
        <v>2882</v>
      </c>
      <c r="W340" s="28">
        <v>13.3</v>
      </c>
      <c r="X340" s="31" t="b">
        <v>0</v>
      </c>
      <c r="Y340" s="28"/>
      <c r="Z340" s="28" t="s">
        <v>2117</v>
      </c>
      <c r="AA340" s="30">
        <v>9</v>
      </c>
      <c r="AB340" s="30">
        <v>54</v>
      </c>
      <c r="AC340" s="30">
        <v>123</v>
      </c>
      <c r="AD340" s="30">
        <v>3433832</v>
      </c>
      <c r="AE340" s="30">
        <v>3501</v>
      </c>
      <c r="AF340" s="30">
        <v>4245202</v>
      </c>
      <c r="AG340" s="30">
        <v>96286</v>
      </c>
      <c r="AH340" s="28">
        <v>0.6</v>
      </c>
      <c r="AI340" s="28">
        <v>28</v>
      </c>
      <c r="AJ340" s="28" t="s">
        <v>1543</v>
      </c>
      <c r="AK340" s="30">
        <v>2696</v>
      </c>
      <c r="AL340" s="30">
        <v>4</v>
      </c>
      <c r="AM340" s="30">
        <v>10</v>
      </c>
      <c r="AN340" s="30">
        <v>8</v>
      </c>
      <c r="AO340" s="30">
        <v>40</v>
      </c>
      <c r="AP340" s="30">
        <v>0</v>
      </c>
      <c r="AQ340" s="30">
        <v>0</v>
      </c>
      <c r="AR340" s="30">
        <v>0</v>
      </c>
      <c r="AS340" s="30">
        <v>8</v>
      </c>
      <c r="AT340" s="30">
        <v>0</v>
      </c>
      <c r="AU340" s="30">
        <v>0</v>
      </c>
      <c r="AV340" s="30">
        <v>9</v>
      </c>
      <c r="AW340" s="30">
        <v>360</v>
      </c>
      <c r="AX340" s="28">
        <v>440.6</v>
      </c>
      <c r="AY340" s="28">
        <v>965</v>
      </c>
      <c r="AZ340" s="28">
        <v>495</v>
      </c>
      <c r="BA340" s="28">
        <v>189.3</v>
      </c>
      <c r="BB340" s="30">
        <v>33</v>
      </c>
      <c r="BC340" s="28">
        <v>7.16</v>
      </c>
      <c r="BD340" s="28">
        <v>4.26</v>
      </c>
      <c r="BE340" s="28">
        <v>11.42</v>
      </c>
      <c r="BF340" s="28">
        <v>47.49</v>
      </c>
      <c r="BG340" s="30">
        <v>127</v>
      </c>
      <c r="BH340" s="30">
        <v>54</v>
      </c>
      <c r="BI340" s="30">
        <v>9</v>
      </c>
      <c r="BJ340" s="30">
        <v>7</v>
      </c>
      <c r="BK340" s="30">
        <v>55</v>
      </c>
      <c r="BL340" s="30">
        <v>34</v>
      </c>
      <c r="BM340" s="30">
        <v>26</v>
      </c>
      <c r="BN340" s="30">
        <v>17</v>
      </c>
      <c r="BO340" s="30">
        <v>1</v>
      </c>
      <c r="BP340" s="28"/>
      <c r="BQ340" s="30">
        <v>1</v>
      </c>
      <c r="BR340" s="28"/>
      <c r="BS340" s="30">
        <v>2</v>
      </c>
      <c r="BT340" s="28"/>
      <c r="BU340" s="30">
        <v>0.24</v>
      </c>
      <c r="BV340" s="30">
        <v>0</v>
      </c>
      <c r="BW340" s="30">
        <v>0.14000000000000001</v>
      </c>
      <c r="BX340" s="30">
        <v>0.38</v>
      </c>
      <c r="BY340" s="30">
        <v>1.59</v>
      </c>
      <c r="BZ340" s="30">
        <v>1.34</v>
      </c>
      <c r="CA340" s="30">
        <v>482</v>
      </c>
      <c r="CB340" s="30">
        <v>271</v>
      </c>
      <c r="CC340" s="30">
        <v>99</v>
      </c>
      <c r="CD340" s="30">
        <v>46</v>
      </c>
      <c r="CE340" s="30">
        <v>72</v>
      </c>
      <c r="CF340" s="30">
        <v>32</v>
      </c>
      <c r="CG340" s="30">
        <v>33</v>
      </c>
      <c r="CH340" s="30">
        <v>10</v>
      </c>
      <c r="CI340" s="30">
        <v>1.1000000000000001</v>
      </c>
      <c r="CJ340" s="30">
        <v>0.27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7.25" thickBot="1">
      <c r="A341" s="28"/>
      <c r="B341" s="28"/>
      <c r="C341" s="30">
        <v>219924</v>
      </c>
      <c r="D341" s="30">
        <v>0</v>
      </c>
      <c r="E341" s="30">
        <v>0</v>
      </c>
      <c r="F341" s="30">
        <v>-2</v>
      </c>
      <c r="G341" s="30">
        <v>2</v>
      </c>
      <c r="H341" s="30">
        <v>1</v>
      </c>
      <c r="I341" s="30">
        <v>2</v>
      </c>
      <c r="J341" s="28">
        <v>0.7</v>
      </c>
      <c r="K341" s="28">
        <v>-0.1</v>
      </c>
      <c r="L341" s="30">
        <v>4</v>
      </c>
      <c r="M341" s="28" t="s">
        <v>2883</v>
      </c>
      <c r="N341" s="28">
        <v>0.7</v>
      </c>
      <c r="O341" s="30">
        <v>470</v>
      </c>
      <c r="P341" s="31" t="b">
        <v>0</v>
      </c>
      <c r="Q341" s="28"/>
      <c r="R341" s="28"/>
      <c r="S341" s="30">
        <v>43</v>
      </c>
      <c r="T341" s="28" t="s">
        <v>2884</v>
      </c>
      <c r="U341" s="28">
        <v>3.2</v>
      </c>
      <c r="V341" s="28" t="s">
        <v>1547</v>
      </c>
      <c r="W341" s="28">
        <v>0.3</v>
      </c>
      <c r="X341" s="31" t="b">
        <v>0</v>
      </c>
      <c r="Y341" s="28"/>
      <c r="Z341" s="28" t="s">
        <v>2061</v>
      </c>
      <c r="AA341" s="30">
        <v>9</v>
      </c>
      <c r="AB341" s="30">
        <v>54</v>
      </c>
      <c r="AC341" s="30">
        <v>67</v>
      </c>
      <c r="AD341" s="30">
        <v>90842</v>
      </c>
      <c r="AE341" s="30">
        <v>454</v>
      </c>
      <c r="AF341" s="30">
        <v>81290</v>
      </c>
      <c r="AG341" s="30">
        <v>512</v>
      </c>
      <c r="AH341" s="28">
        <v>0.2</v>
      </c>
      <c r="AI341" s="28">
        <v>15.6</v>
      </c>
      <c r="AJ341" s="28" t="s">
        <v>1547</v>
      </c>
      <c r="AK341" s="30">
        <v>1662</v>
      </c>
      <c r="AL341" s="30">
        <v>1</v>
      </c>
      <c r="AM341" s="30">
        <v>0</v>
      </c>
      <c r="AN341" s="30">
        <v>6</v>
      </c>
      <c r="AO341" s="30">
        <v>21</v>
      </c>
      <c r="AP341" s="30">
        <v>0</v>
      </c>
      <c r="AQ341" s="30">
        <v>0</v>
      </c>
      <c r="AR341" s="30">
        <v>0</v>
      </c>
      <c r="AS341" s="30">
        <v>2</v>
      </c>
      <c r="AT341" s="30">
        <v>0</v>
      </c>
      <c r="AU341" s="30">
        <v>0</v>
      </c>
      <c r="AV341" s="30">
        <v>6</v>
      </c>
      <c r="AW341" s="30">
        <v>342</v>
      </c>
      <c r="AX341" s="28">
        <v>375</v>
      </c>
      <c r="AY341" s="28">
        <v>25.7</v>
      </c>
      <c r="AZ341" s="28">
        <v>78</v>
      </c>
      <c r="BA341" s="28">
        <v>47.8</v>
      </c>
      <c r="BB341" s="30">
        <v>17</v>
      </c>
      <c r="BC341" s="28">
        <v>0.28999999999999998</v>
      </c>
      <c r="BD341" s="28">
        <v>0.18</v>
      </c>
      <c r="BE341" s="28">
        <v>0.47</v>
      </c>
      <c r="BF341" s="28">
        <v>29.4</v>
      </c>
      <c r="BG341" s="30">
        <v>159</v>
      </c>
      <c r="BH341" s="30">
        <v>57</v>
      </c>
      <c r="BI341" s="30">
        <v>397</v>
      </c>
      <c r="BJ341" s="30">
        <v>141</v>
      </c>
      <c r="BK341" s="30">
        <v>292</v>
      </c>
      <c r="BL341" s="30">
        <v>90</v>
      </c>
      <c r="BM341" s="30">
        <v>273</v>
      </c>
      <c r="BN341" s="30">
        <v>93</v>
      </c>
      <c r="BO341" s="28"/>
      <c r="BP341" s="28"/>
      <c r="BQ341" s="28"/>
      <c r="BR341" s="28"/>
      <c r="BS341" s="28"/>
      <c r="BT341" s="28"/>
      <c r="BU341" s="30">
        <v>0.02</v>
      </c>
      <c r="BV341" s="30">
        <v>0</v>
      </c>
      <c r="BW341" s="30">
        <v>0.01</v>
      </c>
      <c r="BX341" s="30">
        <v>0.03</v>
      </c>
      <c r="BY341" s="30">
        <v>1.59</v>
      </c>
      <c r="BZ341" s="30">
        <v>1.1399999999999999</v>
      </c>
      <c r="CA341" s="30">
        <v>560</v>
      </c>
      <c r="CB341" s="30">
        <v>145</v>
      </c>
      <c r="CC341" s="30">
        <v>299</v>
      </c>
      <c r="CD341" s="30">
        <v>91</v>
      </c>
      <c r="CE341" s="30">
        <v>132</v>
      </c>
      <c r="CF341" s="30">
        <v>36</v>
      </c>
      <c r="CG341" s="30">
        <v>324</v>
      </c>
      <c r="CH341" s="30">
        <v>120</v>
      </c>
      <c r="CI341" s="30">
        <v>0.92</v>
      </c>
      <c r="CJ341" s="30">
        <v>0.32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7.25" thickBot="1">
      <c r="A342" s="30">
        <v>0</v>
      </c>
      <c r="B342" s="30">
        <v>0</v>
      </c>
      <c r="C342" s="30">
        <v>432931</v>
      </c>
      <c r="D342" s="30">
        <v>0</v>
      </c>
      <c r="E342" s="30">
        <v>0</v>
      </c>
      <c r="F342" s="30">
        <v>-1</v>
      </c>
      <c r="G342" s="30">
        <v>1</v>
      </c>
      <c r="H342" s="30">
        <v>0</v>
      </c>
      <c r="I342" s="30">
        <v>3</v>
      </c>
      <c r="J342" s="28">
        <v>0</v>
      </c>
      <c r="K342" s="28">
        <v>0</v>
      </c>
      <c r="L342" s="30">
        <v>0</v>
      </c>
      <c r="M342" s="28" t="s">
        <v>2885</v>
      </c>
      <c r="N342" s="28">
        <v>0</v>
      </c>
      <c r="O342" s="30">
        <v>521</v>
      </c>
      <c r="P342" s="31" t="b">
        <v>0</v>
      </c>
      <c r="Q342" s="28" t="s">
        <v>2886</v>
      </c>
      <c r="R342" s="28" t="s">
        <v>2887</v>
      </c>
      <c r="S342" s="30">
        <v>44</v>
      </c>
      <c r="T342" s="28" t="s">
        <v>2888</v>
      </c>
      <c r="U342" s="28">
        <v>1</v>
      </c>
      <c r="V342" s="28" t="s">
        <v>1857</v>
      </c>
      <c r="W342" s="28">
        <v>0</v>
      </c>
      <c r="X342" s="31" t="b">
        <v>0</v>
      </c>
      <c r="Y342" s="28"/>
      <c r="Z342" s="28" t="s">
        <v>2077</v>
      </c>
      <c r="AA342" s="30">
        <v>9</v>
      </c>
      <c r="AB342" s="30">
        <v>54</v>
      </c>
      <c r="AC342" s="30">
        <v>1</v>
      </c>
      <c r="AD342" s="30">
        <v>1528</v>
      </c>
      <c r="AE342" s="30">
        <v>0</v>
      </c>
      <c r="AF342" s="30">
        <v>3880</v>
      </c>
      <c r="AG342" s="30">
        <v>4</v>
      </c>
      <c r="AH342" s="28">
        <v>0</v>
      </c>
      <c r="AI342" s="28">
        <v>0.2</v>
      </c>
      <c r="AJ342" s="28" t="s">
        <v>1857</v>
      </c>
      <c r="AK342" s="30">
        <v>1</v>
      </c>
      <c r="AL342" s="30">
        <v>0</v>
      </c>
      <c r="AM342" s="30">
        <v>0</v>
      </c>
      <c r="AN342" s="30">
        <v>0</v>
      </c>
      <c r="AO342" s="30">
        <v>0</v>
      </c>
      <c r="AP342" s="30">
        <v>0</v>
      </c>
      <c r="AQ342" s="30">
        <v>0</v>
      </c>
      <c r="AR342" s="30">
        <v>0</v>
      </c>
      <c r="AS342" s="30">
        <v>0</v>
      </c>
      <c r="AT342" s="30">
        <v>0</v>
      </c>
      <c r="AU342" s="30">
        <v>0</v>
      </c>
      <c r="AV342" s="30">
        <v>0</v>
      </c>
      <c r="AW342" s="30">
        <v>3</v>
      </c>
      <c r="AX342" s="28">
        <v>1</v>
      </c>
      <c r="AY342" s="28">
        <v>0.3</v>
      </c>
      <c r="AZ342" s="28">
        <v>0</v>
      </c>
      <c r="BA342" s="28">
        <v>0.1</v>
      </c>
      <c r="BB342" s="30">
        <v>0</v>
      </c>
      <c r="BC342" s="28">
        <v>0</v>
      </c>
      <c r="BD342" s="28">
        <v>0</v>
      </c>
      <c r="BE342" s="28">
        <v>0</v>
      </c>
      <c r="BF342" s="28">
        <v>0</v>
      </c>
      <c r="BG342" s="30">
        <v>520</v>
      </c>
      <c r="BH342" s="30">
        <v>238</v>
      </c>
      <c r="BI342" s="30">
        <v>493</v>
      </c>
      <c r="BJ342" s="30">
        <v>239</v>
      </c>
      <c r="BK342" s="30">
        <v>627</v>
      </c>
      <c r="BL342" s="30">
        <v>251</v>
      </c>
      <c r="BM342" s="30">
        <v>528</v>
      </c>
      <c r="BN342" s="30">
        <v>242</v>
      </c>
      <c r="BO342" s="28"/>
      <c r="BP342" s="28"/>
      <c r="BQ342" s="28"/>
      <c r="BR342" s="28"/>
      <c r="BS342" s="28"/>
      <c r="BT342" s="28"/>
      <c r="BU342" s="30">
        <v>0</v>
      </c>
      <c r="BV342" s="30">
        <v>0</v>
      </c>
      <c r="BW342" s="30">
        <v>0</v>
      </c>
      <c r="BX342" s="30">
        <v>0</v>
      </c>
      <c r="BY342" s="30">
        <v>0</v>
      </c>
      <c r="BZ342" s="30">
        <v>0</v>
      </c>
      <c r="CA342" s="30">
        <v>511</v>
      </c>
      <c r="CB342" s="30">
        <v>281</v>
      </c>
      <c r="CC342" s="30">
        <v>580</v>
      </c>
      <c r="CD342" s="30">
        <v>216</v>
      </c>
      <c r="CE342" s="30">
        <v>489</v>
      </c>
      <c r="CF342" s="30">
        <v>216</v>
      </c>
      <c r="CG342" s="30">
        <v>651</v>
      </c>
      <c r="CH342" s="30">
        <v>260</v>
      </c>
      <c r="CI342" s="30">
        <v>0</v>
      </c>
      <c r="CJ342" s="30">
        <v>0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7.25" thickBot="1">
      <c r="A343" s="30">
        <v>0</v>
      </c>
      <c r="B343" s="30">
        <v>0</v>
      </c>
      <c r="C343" s="30">
        <v>120721</v>
      </c>
      <c r="D343" s="30">
        <v>0</v>
      </c>
      <c r="E343" s="30">
        <v>0</v>
      </c>
      <c r="F343" s="30">
        <v>-2</v>
      </c>
      <c r="G343" s="30">
        <v>2</v>
      </c>
      <c r="H343" s="30">
        <v>0</v>
      </c>
      <c r="I343" s="30">
        <v>2</v>
      </c>
      <c r="J343" s="28">
        <v>0</v>
      </c>
      <c r="K343" s="28">
        <v>0</v>
      </c>
      <c r="L343" s="30">
        <v>0</v>
      </c>
      <c r="M343" s="28" t="s">
        <v>2431</v>
      </c>
      <c r="N343" s="28">
        <v>0</v>
      </c>
      <c r="O343" s="30">
        <v>532</v>
      </c>
      <c r="P343" s="31" t="b">
        <v>0</v>
      </c>
      <c r="Q343" s="28" t="s">
        <v>4122</v>
      </c>
      <c r="R343" s="28" t="s">
        <v>4123</v>
      </c>
      <c r="S343" s="30">
        <v>43</v>
      </c>
      <c r="T343" s="28" t="s">
        <v>2889</v>
      </c>
      <c r="U343" s="28">
        <v>1.2</v>
      </c>
      <c r="V343" s="28" t="s">
        <v>1708</v>
      </c>
      <c r="W343" s="28">
        <v>0.1</v>
      </c>
      <c r="X343" s="31" t="b">
        <v>0</v>
      </c>
      <c r="Y343" s="28"/>
      <c r="Z343" s="28" t="s">
        <v>2077</v>
      </c>
      <c r="AA343" s="30">
        <v>9</v>
      </c>
      <c r="AB343" s="30">
        <v>54</v>
      </c>
      <c r="AC343" s="30">
        <v>7</v>
      </c>
      <c r="AD343" s="30">
        <v>11275</v>
      </c>
      <c r="AE343" s="30">
        <v>0</v>
      </c>
      <c r="AF343" s="30">
        <v>23637</v>
      </c>
      <c r="AG343" s="30">
        <v>52</v>
      </c>
      <c r="AH343" s="28">
        <v>0</v>
      </c>
      <c r="AI343" s="28">
        <v>1.6</v>
      </c>
      <c r="AJ343" s="28" t="s">
        <v>1708</v>
      </c>
      <c r="AK343" s="30">
        <v>141</v>
      </c>
      <c r="AL343" s="30">
        <v>0</v>
      </c>
      <c r="AM343" s="30">
        <v>1</v>
      </c>
      <c r="AN343" s="30">
        <v>0</v>
      </c>
      <c r="AO343" s="30">
        <v>7</v>
      </c>
      <c r="AP343" s="30">
        <v>0</v>
      </c>
      <c r="AQ343" s="30">
        <v>0</v>
      </c>
      <c r="AR343" s="30">
        <v>0</v>
      </c>
      <c r="AS343" s="30">
        <v>1</v>
      </c>
      <c r="AT343" s="30">
        <v>0</v>
      </c>
      <c r="AU343" s="30">
        <v>0</v>
      </c>
      <c r="AV343" s="30">
        <v>0</v>
      </c>
      <c r="AW343" s="30">
        <v>39</v>
      </c>
      <c r="AX343" s="28">
        <v>39.799999999999997</v>
      </c>
      <c r="AY343" s="28">
        <v>37.700000000000003</v>
      </c>
      <c r="AZ343" s="28">
        <v>0</v>
      </c>
      <c r="BA343" s="28">
        <v>7.8</v>
      </c>
      <c r="BB343" s="30">
        <v>1</v>
      </c>
      <c r="BC343" s="28">
        <v>0</v>
      </c>
      <c r="BD343" s="28">
        <v>0.42</v>
      </c>
      <c r="BE343" s="28">
        <v>0.42</v>
      </c>
      <c r="BF343" s="28">
        <v>7.18</v>
      </c>
      <c r="BG343" s="30">
        <v>441</v>
      </c>
      <c r="BH343" s="30">
        <v>161</v>
      </c>
      <c r="BI343" s="30">
        <v>379</v>
      </c>
      <c r="BJ343" s="30">
        <v>130</v>
      </c>
      <c r="BK343" s="30">
        <v>598</v>
      </c>
      <c r="BL343" s="30">
        <v>238</v>
      </c>
      <c r="BM343" s="30">
        <v>449</v>
      </c>
      <c r="BN343" s="30">
        <v>159</v>
      </c>
      <c r="BO343" s="28"/>
      <c r="BP343" s="28"/>
      <c r="BQ343" s="28"/>
      <c r="BR343" s="28"/>
      <c r="BS343" s="28"/>
      <c r="BT343" s="28"/>
      <c r="BU343" s="30">
        <v>0</v>
      </c>
      <c r="BV343" s="30">
        <v>0</v>
      </c>
      <c r="BW343" s="30">
        <v>0.27</v>
      </c>
      <c r="BX343" s="30">
        <v>0.27</v>
      </c>
      <c r="BY343" s="30">
        <v>4.58</v>
      </c>
      <c r="BZ343" s="30">
        <v>4.47</v>
      </c>
      <c r="CA343" s="30">
        <v>538</v>
      </c>
      <c r="CB343" s="30">
        <v>133</v>
      </c>
      <c r="CC343" s="30">
        <v>536</v>
      </c>
      <c r="CD343" s="30">
        <v>214</v>
      </c>
      <c r="CE343" s="30">
        <v>442</v>
      </c>
      <c r="CF343" s="30">
        <v>155</v>
      </c>
      <c r="CG343" s="30">
        <v>416</v>
      </c>
      <c r="CH343" s="30">
        <v>155</v>
      </c>
      <c r="CI343" s="30">
        <v>0.64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7.25" thickBot="1">
      <c r="A344" s="28"/>
      <c r="B344" s="28"/>
      <c r="C344" s="30">
        <v>515024</v>
      </c>
      <c r="D344" s="30">
        <v>0</v>
      </c>
      <c r="E344" s="30">
        <v>0</v>
      </c>
      <c r="F344" s="30">
        <v>-2</v>
      </c>
      <c r="G344" s="30">
        <v>2</v>
      </c>
      <c r="H344" s="30">
        <v>0</v>
      </c>
      <c r="I344" s="30">
        <v>3</v>
      </c>
      <c r="J344" s="28">
        <v>0</v>
      </c>
      <c r="K344" s="28">
        <v>-1.5</v>
      </c>
      <c r="L344" s="30">
        <v>0</v>
      </c>
      <c r="M344" s="28" t="s">
        <v>2693</v>
      </c>
      <c r="N344" s="28">
        <v>0</v>
      </c>
      <c r="O344" s="30">
        <v>546</v>
      </c>
      <c r="P344" s="31" t="b">
        <v>0</v>
      </c>
      <c r="Q344" s="28"/>
      <c r="R344" s="28"/>
      <c r="S344" s="30">
        <v>43</v>
      </c>
      <c r="T344" s="28" t="s">
        <v>2890</v>
      </c>
      <c r="U344" s="28">
        <v>1</v>
      </c>
      <c r="V344" s="28" t="s">
        <v>1858</v>
      </c>
      <c r="W344" s="28">
        <v>0</v>
      </c>
      <c r="X344" s="31" t="b">
        <v>0</v>
      </c>
      <c r="Y344" s="28"/>
      <c r="Z344" s="28" t="s">
        <v>2061</v>
      </c>
      <c r="AA344" s="30">
        <v>9</v>
      </c>
      <c r="AB344" s="30">
        <v>54</v>
      </c>
      <c r="AC344" s="30">
        <v>3</v>
      </c>
      <c r="AD344" s="30">
        <v>6634</v>
      </c>
      <c r="AE344" s="30">
        <v>51</v>
      </c>
      <c r="AF344" s="30">
        <v>8710</v>
      </c>
      <c r="AG344" s="30">
        <v>34</v>
      </c>
      <c r="AH344" s="28">
        <v>0</v>
      </c>
      <c r="AI344" s="28">
        <v>0.7</v>
      </c>
      <c r="AJ344" s="28" t="s">
        <v>1858</v>
      </c>
      <c r="AK344" s="30">
        <v>10</v>
      </c>
      <c r="AL344" s="30">
        <v>0</v>
      </c>
      <c r="AM344" s="30">
        <v>0</v>
      </c>
      <c r="AN344" s="30">
        <v>0</v>
      </c>
      <c r="AO344" s="30">
        <v>1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7</v>
      </c>
      <c r="AX344" s="28">
        <v>0.6</v>
      </c>
      <c r="AY344" s="28">
        <v>1.6</v>
      </c>
      <c r="AZ344" s="28">
        <v>0</v>
      </c>
      <c r="BA344" s="28">
        <v>0.2</v>
      </c>
      <c r="BB344" s="30">
        <v>0</v>
      </c>
      <c r="BC344" s="28">
        <v>0</v>
      </c>
      <c r="BD344" s="28">
        <v>0</v>
      </c>
      <c r="BE344" s="28">
        <v>0</v>
      </c>
      <c r="BF344" s="28">
        <v>1.1599999999999999</v>
      </c>
      <c r="BG344" s="30">
        <v>522</v>
      </c>
      <c r="BH344" s="30">
        <v>240</v>
      </c>
      <c r="BI344" s="30">
        <v>471</v>
      </c>
      <c r="BJ344" s="30">
        <v>228</v>
      </c>
      <c r="BK344" s="30">
        <v>608</v>
      </c>
      <c r="BL344" s="30">
        <v>241</v>
      </c>
      <c r="BM344" s="30">
        <v>522</v>
      </c>
      <c r="BN344" s="30">
        <v>238</v>
      </c>
      <c r="BO344" s="28"/>
      <c r="BP344" s="28"/>
      <c r="BQ344" s="28"/>
      <c r="BR344" s="28"/>
      <c r="BS344" s="28"/>
      <c r="BT344" s="28"/>
      <c r="BU344" s="30">
        <v>0</v>
      </c>
      <c r="BV344" s="30">
        <v>0</v>
      </c>
      <c r="BW344" s="30">
        <v>0</v>
      </c>
      <c r="BX344" s="30">
        <v>0</v>
      </c>
      <c r="BY344" s="30">
        <v>10.44</v>
      </c>
      <c r="BZ344" s="30">
        <v>9</v>
      </c>
      <c r="CA344" s="30">
        <v>576</v>
      </c>
      <c r="CB344" s="30">
        <v>306</v>
      </c>
      <c r="CC344" s="30">
        <v>554</v>
      </c>
      <c r="CD344" s="30">
        <v>204</v>
      </c>
      <c r="CE344" s="30">
        <v>484</v>
      </c>
      <c r="CF344" s="30">
        <v>213</v>
      </c>
      <c r="CG344" s="30">
        <v>537</v>
      </c>
      <c r="CH344" s="30">
        <v>208</v>
      </c>
      <c r="CI344" s="30">
        <v>0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7.25" thickBot="1">
      <c r="A345" s="30">
        <v>100</v>
      </c>
      <c r="B345" s="30">
        <v>100</v>
      </c>
      <c r="C345" s="30">
        <v>235674</v>
      </c>
      <c r="D345" s="30">
        <v>0</v>
      </c>
      <c r="E345" s="30">
        <v>0</v>
      </c>
      <c r="F345" s="30">
        <v>-1</v>
      </c>
      <c r="G345" s="30">
        <v>1</v>
      </c>
      <c r="H345" s="30">
        <v>0</v>
      </c>
      <c r="I345" s="30">
        <v>3</v>
      </c>
      <c r="J345" s="28">
        <v>1</v>
      </c>
      <c r="K345" s="28">
        <v>0.5</v>
      </c>
      <c r="L345" s="30">
        <v>2</v>
      </c>
      <c r="M345" s="28" t="s">
        <v>2891</v>
      </c>
      <c r="N345" s="28">
        <v>1</v>
      </c>
      <c r="O345" s="30">
        <v>562</v>
      </c>
      <c r="P345" s="31" t="b">
        <v>0</v>
      </c>
      <c r="Q345" s="28"/>
      <c r="R345" s="28" t="s">
        <v>2892</v>
      </c>
      <c r="S345" s="30">
        <v>49</v>
      </c>
      <c r="T345" s="28" t="s">
        <v>2893</v>
      </c>
      <c r="U345" s="28">
        <v>2.7</v>
      </c>
      <c r="V345" s="28" t="s">
        <v>1860</v>
      </c>
      <c r="W345" s="28">
        <v>0.2</v>
      </c>
      <c r="X345" s="31" t="b">
        <v>0</v>
      </c>
      <c r="Y345" s="28"/>
      <c r="Z345" s="28" t="s">
        <v>2061</v>
      </c>
      <c r="AA345" s="30">
        <v>9</v>
      </c>
      <c r="AB345" s="30">
        <v>54</v>
      </c>
      <c r="AC345" s="30">
        <v>40</v>
      </c>
      <c r="AD345" s="30">
        <v>53518</v>
      </c>
      <c r="AE345" s="30">
        <v>95</v>
      </c>
      <c r="AF345" s="30">
        <v>39089</v>
      </c>
      <c r="AG345" s="30">
        <v>971</v>
      </c>
      <c r="AH345" s="28">
        <v>0.2</v>
      </c>
      <c r="AI345" s="28">
        <v>8.1999999999999993</v>
      </c>
      <c r="AJ345" s="28" t="s">
        <v>1860</v>
      </c>
      <c r="AK345" s="30">
        <v>506</v>
      </c>
      <c r="AL345" s="30">
        <v>4</v>
      </c>
      <c r="AM345" s="30">
        <v>0</v>
      </c>
      <c r="AN345" s="30">
        <v>0</v>
      </c>
      <c r="AO345" s="30">
        <v>9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1</v>
      </c>
      <c r="AW345" s="30">
        <v>143</v>
      </c>
      <c r="AX345" s="28">
        <v>209.2</v>
      </c>
      <c r="AY345" s="28">
        <v>84.9</v>
      </c>
      <c r="AZ345" s="28">
        <v>100</v>
      </c>
      <c r="BA345" s="28">
        <v>39.4</v>
      </c>
      <c r="BB345" s="30">
        <v>4</v>
      </c>
      <c r="BC345" s="28">
        <v>1.05</v>
      </c>
      <c r="BD345" s="28">
        <v>0.66</v>
      </c>
      <c r="BE345" s="28">
        <v>1.71</v>
      </c>
      <c r="BF345" s="28">
        <v>10.14</v>
      </c>
      <c r="BG345" s="30">
        <v>274</v>
      </c>
      <c r="BH345" s="30">
        <v>116</v>
      </c>
      <c r="BI345" s="30">
        <v>292</v>
      </c>
      <c r="BJ345" s="30">
        <v>157</v>
      </c>
      <c r="BK345" s="30">
        <v>257</v>
      </c>
      <c r="BL345" s="30">
        <v>136</v>
      </c>
      <c r="BM345" s="30">
        <v>306</v>
      </c>
      <c r="BN345" s="30">
        <v>136</v>
      </c>
      <c r="BO345" s="28"/>
      <c r="BP345" s="28"/>
      <c r="BQ345" s="28"/>
      <c r="BR345" s="28"/>
      <c r="BS345" s="28"/>
      <c r="BT345" s="28"/>
      <c r="BU345" s="30">
        <v>0.19</v>
      </c>
      <c r="BV345" s="30">
        <v>0</v>
      </c>
      <c r="BW345" s="30">
        <v>0.12</v>
      </c>
      <c r="BX345" s="30">
        <v>0.31</v>
      </c>
      <c r="BY345" s="30">
        <v>1.8</v>
      </c>
      <c r="BZ345" s="30">
        <v>1.6</v>
      </c>
      <c r="CA345" s="30">
        <v>250</v>
      </c>
      <c r="CB345" s="30">
        <v>146</v>
      </c>
      <c r="CC345" s="30">
        <v>266</v>
      </c>
      <c r="CD345" s="30">
        <v>134</v>
      </c>
      <c r="CE345" s="30">
        <v>198</v>
      </c>
      <c r="CF345" s="30">
        <v>82</v>
      </c>
      <c r="CG345" s="30">
        <v>392</v>
      </c>
      <c r="CH345" s="30">
        <v>138</v>
      </c>
      <c r="CI345" s="30">
        <v>0.71</v>
      </c>
      <c r="CJ345" s="30">
        <v>0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7.25" thickBot="1">
      <c r="A346" s="28"/>
      <c r="B346" s="28"/>
      <c r="C346" s="30">
        <v>247664</v>
      </c>
      <c r="D346" s="30">
        <v>0</v>
      </c>
      <c r="E346" s="30">
        <v>0</v>
      </c>
      <c r="F346" s="30">
        <v>0</v>
      </c>
      <c r="G346" s="30">
        <v>0</v>
      </c>
      <c r="H346" s="30">
        <v>0</v>
      </c>
      <c r="I346" s="30">
        <v>4</v>
      </c>
      <c r="J346" s="28">
        <v>0</v>
      </c>
      <c r="K346" s="28">
        <v>-1.5</v>
      </c>
      <c r="L346" s="30">
        <v>0</v>
      </c>
      <c r="M346" s="28" t="s">
        <v>2894</v>
      </c>
      <c r="N346" s="28">
        <v>0</v>
      </c>
      <c r="O346" s="30">
        <v>591</v>
      </c>
      <c r="P346" s="31" t="b">
        <v>0</v>
      </c>
      <c r="Q346" s="28"/>
      <c r="R346" s="28"/>
      <c r="S346" s="30">
        <v>45</v>
      </c>
      <c r="T346" s="28" t="s">
        <v>2895</v>
      </c>
      <c r="U346" s="28">
        <v>0</v>
      </c>
      <c r="V346" s="28" t="s">
        <v>1866</v>
      </c>
      <c r="W346" s="28">
        <v>0.1</v>
      </c>
      <c r="X346" s="31" t="b">
        <v>0</v>
      </c>
      <c r="Y346" s="28"/>
      <c r="Z346" s="28" t="s">
        <v>2061</v>
      </c>
      <c r="AA346" s="30">
        <v>9</v>
      </c>
      <c r="AB346" s="30">
        <v>54</v>
      </c>
      <c r="AC346" s="30">
        <v>0</v>
      </c>
      <c r="AD346" s="30">
        <v>31298</v>
      </c>
      <c r="AE346" s="30">
        <v>112</v>
      </c>
      <c r="AF346" s="30">
        <v>27742</v>
      </c>
      <c r="AG346" s="30">
        <v>158</v>
      </c>
      <c r="AH346" s="28">
        <v>0</v>
      </c>
      <c r="AI346" s="28">
        <v>0</v>
      </c>
      <c r="AJ346" s="28" t="s">
        <v>1866</v>
      </c>
      <c r="AK346" s="30">
        <v>0</v>
      </c>
      <c r="AL346" s="30">
        <v>0</v>
      </c>
      <c r="AM346" s="30">
        <v>0</v>
      </c>
      <c r="AN346" s="30">
        <v>0</v>
      </c>
      <c r="AO346" s="30">
        <v>0</v>
      </c>
      <c r="AP346" s="30">
        <v>0</v>
      </c>
      <c r="AQ346" s="30">
        <v>0</v>
      </c>
      <c r="AR346" s="30">
        <v>0</v>
      </c>
      <c r="AS346" s="30">
        <v>0</v>
      </c>
      <c r="AT346" s="30">
        <v>0</v>
      </c>
      <c r="AU346" s="30">
        <v>0</v>
      </c>
      <c r="AV346" s="30">
        <v>0</v>
      </c>
      <c r="AW346" s="30">
        <v>0</v>
      </c>
      <c r="AX346" s="28">
        <v>0</v>
      </c>
      <c r="AY346" s="28">
        <v>0</v>
      </c>
      <c r="AZ346" s="28">
        <v>0</v>
      </c>
      <c r="BA346" s="28">
        <v>0</v>
      </c>
      <c r="BB346" s="30">
        <v>0</v>
      </c>
      <c r="BC346" s="28">
        <v>0</v>
      </c>
      <c r="BD346" s="28">
        <v>0</v>
      </c>
      <c r="BE346" s="28">
        <v>0</v>
      </c>
      <c r="BF346" s="28">
        <v>0</v>
      </c>
      <c r="BG346" s="30">
        <v>675</v>
      </c>
      <c r="BH346" s="30">
        <v>70</v>
      </c>
      <c r="BI346" s="30">
        <v>671</v>
      </c>
      <c r="BJ346" s="30">
        <v>71</v>
      </c>
      <c r="BK346" s="30">
        <v>659</v>
      </c>
      <c r="BL346" s="30">
        <v>72</v>
      </c>
      <c r="BM346" s="30">
        <v>679</v>
      </c>
      <c r="BN346" s="30">
        <v>72</v>
      </c>
      <c r="BO346" s="28"/>
      <c r="BP346" s="28"/>
      <c r="BQ346" s="28"/>
      <c r="BR346" s="28"/>
      <c r="BS346" s="28"/>
      <c r="BT346" s="28"/>
      <c r="BU346" s="30">
        <v>0</v>
      </c>
      <c r="BV346" s="30">
        <v>0</v>
      </c>
      <c r="BW346" s="30">
        <v>0</v>
      </c>
      <c r="BX346" s="30">
        <v>0</v>
      </c>
      <c r="BY346" s="30">
        <v>0</v>
      </c>
      <c r="BZ346" s="30">
        <v>0</v>
      </c>
      <c r="CA346" s="30">
        <v>385</v>
      </c>
      <c r="CB346" s="30">
        <v>69</v>
      </c>
      <c r="CC346" s="30">
        <v>612</v>
      </c>
      <c r="CD346" s="30">
        <v>58</v>
      </c>
      <c r="CE346" s="30">
        <v>684</v>
      </c>
      <c r="CF346" s="30">
        <v>73</v>
      </c>
      <c r="CG346" s="30">
        <v>393</v>
      </c>
      <c r="CH346" s="30">
        <v>62</v>
      </c>
      <c r="CI346" s="30">
        <v>0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7.25" thickBot="1">
      <c r="A347" s="30">
        <v>100</v>
      </c>
      <c r="B347" s="30">
        <v>100</v>
      </c>
      <c r="C347" s="30">
        <v>89068</v>
      </c>
      <c r="D347" s="30">
        <v>0</v>
      </c>
      <c r="E347" s="30">
        <v>0</v>
      </c>
      <c r="F347" s="30">
        <v>-2</v>
      </c>
      <c r="G347" s="30">
        <v>2</v>
      </c>
      <c r="H347" s="30">
        <v>0</v>
      </c>
      <c r="I347" s="30">
        <v>2</v>
      </c>
      <c r="J347" s="28">
        <v>0</v>
      </c>
      <c r="K347" s="28">
        <v>-1.5</v>
      </c>
      <c r="L347" s="30">
        <v>0</v>
      </c>
      <c r="M347" s="28" t="s">
        <v>2896</v>
      </c>
      <c r="N347" s="28">
        <v>0</v>
      </c>
      <c r="O347" s="30">
        <v>613</v>
      </c>
      <c r="P347" s="31" t="b">
        <v>0</v>
      </c>
      <c r="Q347" s="28"/>
      <c r="R347" s="28" t="s">
        <v>4144</v>
      </c>
      <c r="S347" s="30">
        <v>43</v>
      </c>
      <c r="T347" s="28" t="s">
        <v>2897</v>
      </c>
      <c r="U347" s="28">
        <v>0.7</v>
      </c>
      <c r="V347" s="28" t="s">
        <v>2898</v>
      </c>
      <c r="W347" s="28">
        <v>0</v>
      </c>
      <c r="X347" s="31" t="b">
        <v>0</v>
      </c>
      <c r="Y347" s="28"/>
      <c r="Z347" s="28" t="s">
        <v>2061</v>
      </c>
      <c r="AA347" s="30">
        <v>9</v>
      </c>
      <c r="AB347" s="30">
        <v>54</v>
      </c>
      <c r="AC347" s="30">
        <v>2</v>
      </c>
      <c r="AD347" s="30">
        <v>8497</v>
      </c>
      <c r="AE347" s="30">
        <v>38</v>
      </c>
      <c r="AF347" s="30">
        <v>8328</v>
      </c>
      <c r="AG347" s="30">
        <v>22</v>
      </c>
      <c r="AH347" s="28">
        <v>0</v>
      </c>
      <c r="AI347" s="28">
        <v>0.5</v>
      </c>
      <c r="AJ347" s="28" t="s">
        <v>2898</v>
      </c>
      <c r="AK347" s="30">
        <v>136</v>
      </c>
      <c r="AL347" s="30">
        <v>0</v>
      </c>
      <c r="AM347" s="30">
        <v>0</v>
      </c>
      <c r="AN347" s="30">
        <v>0</v>
      </c>
      <c r="AO347" s="30">
        <v>4</v>
      </c>
      <c r="AP347" s="30">
        <v>0</v>
      </c>
      <c r="AQ347" s="30">
        <v>0</v>
      </c>
      <c r="AR347" s="30">
        <v>0</v>
      </c>
      <c r="AS347" s="30">
        <v>1</v>
      </c>
      <c r="AT347" s="30">
        <v>0</v>
      </c>
      <c r="AU347" s="30">
        <v>0</v>
      </c>
      <c r="AV347" s="30">
        <v>0</v>
      </c>
      <c r="AW347" s="30">
        <v>13</v>
      </c>
      <c r="AX347" s="28">
        <v>20.2</v>
      </c>
      <c r="AY347" s="28">
        <v>4.5</v>
      </c>
      <c r="AZ347" s="28">
        <v>0</v>
      </c>
      <c r="BA347" s="28">
        <v>2.5</v>
      </c>
      <c r="BB347" s="30">
        <v>2</v>
      </c>
      <c r="BC347" s="28">
        <v>0</v>
      </c>
      <c r="BD347" s="28">
        <v>0.03</v>
      </c>
      <c r="BE347" s="28">
        <v>0.03</v>
      </c>
      <c r="BF347" s="28">
        <v>4.57</v>
      </c>
      <c r="BG347" s="30">
        <v>468</v>
      </c>
      <c r="BH347" s="30">
        <v>166</v>
      </c>
      <c r="BI347" s="30">
        <v>455</v>
      </c>
      <c r="BJ347" s="30">
        <v>163</v>
      </c>
      <c r="BK347" s="30">
        <v>596</v>
      </c>
      <c r="BL347" s="30">
        <v>236</v>
      </c>
      <c r="BM347" s="30">
        <v>486</v>
      </c>
      <c r="BN347" s="30">
        <v>171</v>
      </c>
      <c r="BO347" s="28"/>
      <c r="BP347" s="28"/>
      <c r="BQ347" s="28"/>
      <c r="BR347" s="28"/>
      <c r="BS347" s="28"/>
      <c r="BT347" s="28"/>
      <c r="BU347" s="30">
        <v>0</v>
      </c>
      <c r="BV347" s="30">
        <v>0</v>
      </c>
      <c r="BW347" s="30">
        <v>0.02</v>
      </c>
      <c r="BX347" s="30">
        <v>0.02</v>
      </c>
      <c r="BY347" s="30">
        <v>3.02</v>
      </c>
      <c r="BZ347" s="30">
        <v>2.65</v>
      </c>
      <c r="CA347" s="30">
        <v>533</v>
      </c>
      <c r="CB347" s="30">
        <v>128</v>
      </c>
      <c r="CC347" s="30">
        <v>533</v>
      </c>
      <c r="CD347" s="30">
        <v>211</v>
      </c>
      <c r="CE347" s="30">
        <v>535</v>
      </c>
      <c r="CF347" s="30">
        <v>182</v>
      </c>
      <c r="CG347" s="30">
        <v>586</v>
      </c>
      <c r="CH347" s="30">
        <v>216</v>
      </c>
      <c r="CI347" s="30">
        <v>1.32</v>
      </c>
      <c r="CJ347" s="30">
        <v>0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7.25" thickBot="1">
      <c r="A348" s="30">
        <v>100</v>
      </c>
      <c r="B348" s="30">
        <v>50</v>
      </c>
      <c r="C348" s="30">
        <v>47431</v>
      </c>
      <c r="D348" s="30">
        <v>0</v>
      </c>
      <c r="E348" s="30">
        <v>0</v>
      </c>
      <c r="F348" s="30">
        <v>0</v>
      </c>
      <c r="G348" s="30">
        <v>0</v>
      </c>
      <c r="H348" s="30">
        <v>1</v>
      </c>
      <c r="I348" s="30">
        <v>3</v>
      </c>
      <c r="J348" s="28">
        <v>2.2999999999999998</v>
      </c>
      <c r="K348" s="28">
        <v>1.5</v>
      </c>
      <c r="L348" s="30">
        <v>2</v>
      </c>
      <c r="M348" s="28" t="s">
        <v>1100</v>
      </c>
      <c r="N348" s="28">
        <v>2.2999999999999998</v>
      </c>
      <c r="O348" s="30">
        <v>614</v>
      </c>
      <c r="P348" s="31" t="b">
        <v>0</v>
      </c>
      <c r="Q348" s="28"/>
      <c r="R348" s="28" t="s">
        <v>4423</v>
      </c>
      <c r="S348" s="30">
        <v>55</v>
      </c>
      <c r="T348" s="28" t="s">
        <v>2899</v>
      </c>
      <c r="U348" s="28">
        <v>3.8</v>
      </c>
      <c r="V348" s="28" t="s">
        <v>2900</v>
      </c>
      <c r="W348" s="28">
        <v>0.3</v>
      </c>
      <c r="X348" s="31" t="b">
        <v>0</v>
      </c>
      <c r="Y348" s="28"/>
      <c r="Z348" s="28" t="s">
        <v>2061</v>
      </c>
      <c r="AA348" s="30">
        <v>9</v>
      </c>
      <c r="AB348" s="30">
        <v>54</v>
      </c>
      <c r="AC348" s="30">
        <v>87</v>
      </c>
      <c r="AD348" s="30">
        <v>159801</v>
      </c>
      <c r="AE348" s="30">
        <v>484</v>
      </c>
      <c r="AF348" s="30">
        <v>140441</v>
      </c>
      <c r="AG348" s="30">
        <v>2027</v>
      </c>
      <c r="AH348" s="28">
        <v>0.4</v>
      </c>
      <c r="AI348" s="28">
        <v>15.8</v>
      </c>
      <c r="AJ348" s="28" t="s">
        <v>1100</v>
      </c>
      <c r="AK348" s="30">
        <v>1789</v>
      </c>
      <c r="AL348" s="30">
        <v>3</v>
      </c>
      <c r="AM348" s="30">
        <v>5</v>
      </c>
      <c r="AN348" s="30">
        <v>8</v>
      </c>
      <c r="AO348" s="30">
        <v>16</v>
      </c>
      <c r="AP348" s="30">
        <v>0</v>
      </c>
      <c r="AQ348" s="30">
        <v>0</v>
      </c>
      <c r="AR348" s="30">
        <v>0</v>
      </c>
      <c r="AS348" s="30">
        <v>2</v>
      </c>
      <c r="AT348" s="30">
        <v>0</v>
      </c>
      <c r="AU348" s="30">
        <v>0</v>
      </c>
      <c r="AV348" s="30">
        <v>7</v>
      </c>
      <c r="AW348" s="30">
        <v>323</v>
      </c>
      <c r="AX348" s="28">
        <v>312.60000000000002</v>
      </c>
      <c r="AY348" s="28">
        <v>516.20000000000005</v>
      </c>
      <c r="AZ348" s="28">
        <v>388</v>
      </c>
      <c r="BA348" s="28">
        <v>121.7</v>
      </c>
      <c r="BB348" s="30">
        <v>21</v>
      </c>
      <c r="BC348" s="28">
        <v>3.06</v>
      </c>
      <c r="BD348" s="28">
        <v>1.73</v>
      </c>
      <c r="BE348" s="28">
        <v>4.79</v>
      </c>
      <c r="BF348" s="28">
        <v>27.22</v>
      </c>
      <c r="BG348" s="30">
        <v>198</v>
      </c>
      <c r="BH348" s="30">
        <v>81</v>
      </c>
      <c r="BI348" s="30">
        <v>46</v>
      </c>
      <c r="BJ348" s="30">
        <v>38</v>
      </c>
      <c r="BK348" s="30">
        <v>80</v>
      </c>
      <c r="BL348" s="30">
        <v>51</v>
      </c>
      <c r="BM348" s="30">
        <v>80</v>
      </c>
      <c r="BN348" s="30">
        <v>55</v>
      </c>
      <c r="BO348" s="30">
        <v>2</v>
      </c>
      <c r="BP348" s="28"/>
      <c r="BQ348" s="28"/>
      <c r="BR348" s="28"/>
      <c r="BS348" s="28"/>
      <c r="BT348" s="28"/>
      <c r="BU348" s="30">
        <v>0.15</v>
      </c>
      <c r="BV348" s="30">
        <v>0</v>
      </c>
      <c r="BW348" s="30">
        <v>0.09</v>
      </c>
      <c r="BX348" s="30">
        <v>0.24</v>
      </c>
      <c r="BY348" s="30">
        <v>1.37</v>
      </c>
      <c r="BZ348" s="30">
        <v>0.8</v>
      </c>
      <c r="CA348" s="30">
        <v>102</v>
      </c>
      <c r="CB348" s="30">
        <v>53</v>
      </c>
      <c r="CC348" s="30">
        <v>142</v>
      </c>
      <c r="CD348" s="30">
        <v>67</v>
      </c>
      <c r="CE348" s="30">
        <v>68</v>
      </c>
      <c r="CF348" s="30">
        <v>29</v>
      </c>
      <c r="CG348" s="30">
        <v>335</v>
      </c>
      <c r="CH348" s="30">
        <v>113</v>
      </c>
      <c r="CI348" s="30">
        <v>1.06</v>
      </c>
      <c r="CJ348" s="30">
        <v>0.4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7.25" thickBot="1">
      <c r="A349" s="28"/>
      <c r="B349" s="28"/>
      <c r="C349" s="30">
        <v>245824</v>
      </c>
      <c r="D349" s="30">
        <v>0</v>
      </c>
      <c r="E349" s="30">
        <v>0</v>
      </c>
      <c r="F349" s="30">
        <v>-1</v>
      </c>
      <c r="G349" s="30">
        <v>1</v>
      </c>
      <c r="H349" s="30">
        <v>0</v>
      </c>
      <c r="I349" s="30">
        <v>4</v>
      </c>
      <c r="J349" s="28">
        <v>2.2999999999999998</v>
      </c>
      <c r="K349" s="28">
        <v>3.1</v>
      </c>
      <c r="L349" s="30">
        <v>10</v>
      </c>
      <c r="M349" s="28" t="s">
        <v>1071</v>
      </c>
      <c r="N349" s="28">
        <v>2.2999999999999998</v>
      </c>
      <c r="O349" s="30">
        <v>618</v>
      </c>
      <c r="P349" s="31" t="b">
        <v>0</v>
      </c>
      <c r="Q349" s="28"/>
      <c r="R349" s="28"/>
      <c r="S349" s="30">
        <v>54</v>
      </c>
      <c r="T349" s="28" t="s">
        <v>2901</v>
      </c>
      <c r="U349" s="28">
        <v>2.1</v>
      </c>
      <c r="V349" s="28" t="s">
        <v>2902</v>
      </c>
      <c r="W349" s="28">
        <v>0.3</v>
      </c>
      <c r="X349" s="31" t="b">
        <v>0</v>
      </c>
      <c r="Y349" s="28"/>
      <c r="Z349" s="28" t="s">
        <v>2061</v>
      </c>
      <c r="AA349" s="30">
        <v>9</v>
      </c>
      <c r="AB349" s="30">
        <v>54</v>
      </c>
      <c r="AC349" s="30">
        <v>53</v>
      </c>
      <c r="AD349" s="30">
        <v>74670</v>
      </c>
      <c r="AE349" s="30">
        <v>3322</v>
      </c>
      <c r="AF349" s="30">
        <v>53862</v>
      </c>
      <c r="AG349" s="30">
        <v>980</v>
      </c>
      <c r="AH349" s="28">
        <v>0.4</v>
      </c>
      <c r="AI349" s="28">
        <v>9.8000000000000007</v>
      </c>
      <c r="AJ349" s="28" t="s">
        <v>2903</v>
      </c>
      <c r="AK349" s="30">
        <v>934</v>
      </c>
      <c r="AL349" s="30">
        <v>3</v>
      </c>
      <c r="AM349" s="30">
        <v>1</v>
      </c>
      <c r="AN349" s="30">
        <v>0</v>
      </c>
      <c r="AO349" s="30">
        <v>17</v>
      </c>
      <c r="AP349" s="30">
        <v>0</v>
      </c>
      <c r="AQ349" s="30">
        <v>0</v>
      </c>
      <c r="AR349" s="30">
        <v>0</v>
      </c>
      <c r="AS349" s="30">
        <v>3</v>
      </c>
      <c r="AT349" s="30">
        <v>0</v>
      </c>
      <c r="AU349" s="30">
        <v>0</v>
      </c>
      <c r="AV349" s="30">
        <v>7</v>
      </c>
      <c r="AW349" s="30">
        <v>141</v>
      </c>
      <c r="AX349" s="28">
        <v>161.6</v>
      </c>
      <c r="AY349" s="28">
        <v>94.9</v>
      </c>
      <c r="AZ349" s="28">
        <v>327</v>
      </c>
      <c r="BA349" s="28">
        <v>57.8</v>
      </c>
      <c r="BB349" s="30">
        <v>9</v>
      </c>
      <c r="BC349" s="28">
        <v>1.82</v>
      </c>
      <c r="BD349" s="28">
        <v>0.67</v>
      </c>
      <c r="BE349" s="28">
        <v>2.4900000000000002</v>
      </c>
      <c r="BF349" s="28">
        <v>21.5</v>
      </c>
      <c r="BG349" s="30">
        <v>312</v>
      </c>
      <c r="BH349" s="30">
        <v>35</v>
      </c>
      <c r="BI349" s="30">
        <v>280</v>
      </c>
      <c r="BJ349" s="30">
        <v>42</v>
      </c>
      <c r="BK349" s="30">
        <v>100</v>
      </c>
      <c r="BL349" s="30">
        <v>29</v>
      </c>
      <c r="BM349" s="30">
        <v>233</v>
      </c>
      <c r="BN349" s="30">
        <v>35</v>
      </c>
      <c r="BO349" s="28"/>
      <c r="BP349" s="28"/>
      <c r="BQ349" s="28"/>
      <c r="BR349" s="28"/>
      <c r="BS349" s="28"/>
      <c r="BT349" s="28"/>
      <c r="BU349" s="30">
        <v>0.18</v>
      </c>
      <c r="BV349" s="30">
        <v>0</v>
      </c>
      <c r="BW349" s="30">
        <v>0.06</v>
      </c>
      <c r="BX349" s="30">
        <v>0.24</v>
      </c>
      <c r="BY349" s="30">
        <v>2.0699999999999998</v>
      </c>
      <c r="BZ349" s="30">
        <v>1.64</v>
      </c>
      <c r="CA349" s="30">
        <v>130</v>
      </c>
      <c r="CB349" s="30">
        <v>46</v>
      </c>
      <c r="CC349" s="30">
        <v>141</v>
      </c>
      <c r="CD349" s="30">
        <v>23</v>
      </c>
      <c r="CE349" s="30">
        <v>296</v>
      </c>
      <c r="CF349" s="30">
        <v>39</v>
      </c>
      <c r="CG349" s="30">
        <v>333</v>
      </c>
      <c r="CH349" s="30">
        <v>54</v>
      </c>
      <c r="CI349" s="30">
        <v>0.87</v>
      </c>
      <c r="CJ349" s="30">
        <v>0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7.25" thickBot="1">
      <c r="A350" s="28"/>
      <c r="B350" s="28"/>
      <c r="C350" s="30">
        <v>478227</v>
      </c>
      <c r="D350" s="30">
        <v>0</v>
      </c>
      <c r="E350" s="30">
        <v>0</v>
      </c>
      <c r="F350" s="30">
        <v>0</v>
      </c>
      <c r="G350" s="30">
        <v>0</v>
      </c>
      <c r="H350" s="30">
        <v>0</v>
      </c>
      <c r="I350" s="30">
        <v>2</v>
      </c>
      <c r="J350" s="28">
        <v>0</v>
      </c>
      <c r="K350" s="28">
        <v>-1.5</v>
      </c>
      <c r="L350" s="30">
        <v>0</v>
      </c>
      <c r="M350" s="28" t="s">
        <v>2904</v>
      </c>
      <c r="N350" s="28">
        <v>0</v>
      </c>
      <c r="O350" s="30">
        <v>636</v>
      </c>
      <c r="P350" s="31" t="b">
        <v>0</v>
      </c>
      <c r="Q350" s="28"/>
      <c r="R350" s="28"/>
      <c r="S350" s="30">
        <v>40</v>
      </c>
      <c r="T350" s="28" t="s">
        <v>2905</v>
      </c>
      <c r="U350" s="28">
        <v>0</v>
      </c>
      <c r="V350" s="28" t="s">
        <v>2906</v>
      </c>
      <c r="W350" s="28">
        <v>0</v>
      </c>
      <c r="X350" s="31" t="b">
        <v>0</v>
      </c>
      <c r="Y350" s="28"/>
      <c r="Z350" s="28" t="s">
        <v>2061</v>
      </c>
      <c r="AA350" s="30">
        <v>9</v>
      </c>
      <c r="AB350" s="30">
        <v>54</v>
      </c>
      <c r="AC350" s="30">
        <v>0</v>
      </c>
      <c r="AD350" s="30">
        <v>4754</v>
      </c>
      <c r="AE350" s="30">
        <v>46</v>
      </c>
      <c r="AF350" s="30">
        <v>4064</v>
      </c>
      <c r="AG350" s="30">
        <v>49</v>
      </c>
      <c r="AH350" s="28">
        <v>0</v>
      </c>
      <c r="AI350" s="28">
        <v>0</v>
      </c>
      <c r="AJ350" s="28" t="s">
        <v>2906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28">
        <v>0</v>
      </c>
      <c r="AY350" s="28">
        <v>0</v>
      </c>
      <c r="AZ350" s="28">
        <v>0</v>
      </c>
      <c r="BA350" s="28">
        <v>0</v>
      </c>
      <c r="BB350" s="30">
        <v>0</v>
      </c>
      <c r="BC350" s="28">
        <v>0</v>
      </c>
      <c r="BD350" s="28">
        <v>0</v>
      </c>
      <c r="BE350" s="28">
        <v>0</v>
      </c>
      <c r="BF350" s="28">
        <v>0</v>
      </c>
      <c r="BG350" s="30">
        <v>605</v>
      </c>
      <c r="BH350" s="30">
        <v>221</v>
      </c>
      <c r="BI350" s="30">
        <v>588</v>
      </c>
      <c r="BJ350" s="30">
        <v>217</v>
      </c>
      <c r="BK350" s="30">
        <v>558</v>
      </c>
      <c r="BL350" s="30">
        <v>212</v>
      </c>
      <c r="BM350" s="30">
        <v>607</v>
      </c>
      <c r="BN350" s="30">
        <v>219</v>
      </c>
      <c r="BO350" s="28"/>
      <c r="BP350" s="28"/>
      <c r="BQ350" s="28"/>
      <c r="BR350" s="28"/>
      <c r="BS350" s="28"/>
      <c r="BT350" s="28"/>
      <c r="BU350" s="30">
        <v>0</v>
      </c>
      <c r="BV350" s="30">
        <v>0</v>
      </c>
      <c r="BW350" s="30">
        <v>0</v>
      </c>
      <c r="BX350" s="30">
        <v>0</v>
      </c>
      <c r="BY350" s="30">
        <v>0</v>
      </c>
      <c r="BZ350" s="30">
        <v>0</v>
      </c>
      <c r="CA350" s="30">
        <v>686</v>
      </c>
      <c r="CB350" s="30">
        <v>210</v>
      </c>
      <c r="CC350" s="30">
        <v>480</v>
      </c>
      <c r="CD350" s="30">
        <v>178</v>
      </c>
      <c r="CE350" s="30">
        <v>616</v>
      </c>
      <c r="CF350" s="30">
        <v>222</v>
      </c>
      <c r="CG350" s="30">
        <v>527</v>
      </c>
      <c r="CH350" s="30">
        <v>198</v>
      </c>
      <c r="CI350" s="30">
        <v>0</v>
      </c>
      <c r="CJ350" s="30">
        <v>0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17.25" thickBot="1">
      <c r="A351" s="28"/>
      <c r="B351" s="28"/>
      <c r="C351" s="30">
        <v>573062</v>
      </c>
      <c r="D351" s="30">
        <v>0</v>
      </c>
      <c r="E351" s="30">
        <v>0</v>
      </c>
      <c r="F351" s="30">
        <v>0</v>
      </c>
      <c r="G351" s="30">
        <v>0</v>
      </c>
      <c r="H351" s="30">
        <v>0</v>
      </c>
      <c r="I351" s="30">
        <v>3</v>
      </c>
      <c r="J351" s="28">
        <v>0</v>
      </c>
      <c r="K351" s="28">
        <v>-1.5</v>
      </c>
      <c r="L351" s="30">
        <v>0</v>
      </c>
      <c r="M351" s="28" t="s">
        <v>1545</v>
      </c>
      <c r="N351" s="28">
        <v>0</v>
      </c>
      <c r="O351" s="30">
        <v>641</v>
      </c>
      <c r="P351" s="31" t="b">
        <v>0</v>
      </c>
      <c r="Q351" s="28"/>
      <c r="R351" s="28"/>
      <c r="S351" s="30">
        <v>45</v>
      </c>
      <c r="T351" s="28" t="s">
        <v>2907</v>
      </c>
      <c r="U351" s="28">
        <v>0</v>
      </c>
      <c r="V351" s="28" t="s">
        <v>2908</v>
      </c>
      <c r="W351" s="28">
        <v>0</v>
      </c>
      <c r="X351" s="31" t="b">
        <v>0</v>
      </c>
      <c r="Y351" s="28"/>
      <c r="Z351" s="28" t="s">
        <v>2061</v>
      </c>
      <c r="AA351" s="30">
        <v>9</v>
      </c>
      <c r="AB351" s="30">
        <v>54</v>
      </c>
      <c r="AC351" s="30">
        <v>0</v>
      </c>
      <c r="AD351" s="30">
        <v>1041</v>
      </c>
      <c r="AE351" s="30">
        <v>16</v>
      </c>
      <c r="AF351" s="30">
        <v>876</v>
      </c>
      <c r="AG351" s="30">
        <v>9</v>
      </c>
      <c r="AH351" s="28">
        <v>0</v>
      </c>
      <c r="AI351" s="28">
        <v>0</v>
      </c>
      <c r="AJ351" s="28" t="s">
        <v>2908</v>
      </c>
      <c r="AK351" s="30">
        <v>0</v>
      </c>
      <c r="AL351" s="30">
        <v>0</v>
      </c>
      <c r="AM351" s="30">
        <v>0</v>
      </c>
      <c r="AN351" s="30">
        <v>0</v>
      </c>
      <c r="AO351" s="30">
        <v>0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0</v>
      </c>
      <c r="AX351" s="28">
        <v>0</v>
      </c>
      <c r="AY351" s="28">
        <v>0</v>
      </c>
      <c r="AZ351" s="28">
        <v>0</v>
      </c>
      <c r="BA351" s="28">
        <v>0</v>
      </c>
      <c r="BB351" s="30">
        <v>0</v>
      </c>
      <c r="BC351" s="28">
        <v>0</v>
      </c>
      <c r="BD351" s="28">
        <v>0</v>
      </c>
      <c r="BE351" s="28">
        <v>0</v>
      </c>
      <c r="BF351" s="28">
        <v>0</v>
      </c>
      <c r="BG351" s="30">
        <v>729</v>
      </c>
      <c r="BH351" s="30">
        <v>307</v>
      </c>
      <c r="BI351" s="30">
        <v>724</v>
      </c>
      <c r="BJ351" s="30">
        <v>308</v>
      </c>
      <c r="BK351" s="30">
        <v>713</v>
      </c>
      <c r="BL351" s="30">
        <v>303</v>
      </c>
      <c r="BM351" s="30">
        <v>730</v>
      </c>
      <c r="BN351" s="30">
        <v>307</v>
      </c>
      <c r="BO351" s="28"/>
      <c r="BP351" s="28"/>
      <c r="BQ351" s="28"/>
      <c r="BR351" s="28"/>
      <c r="BS351" s="28"/>
      <c r="BT351" s="28"/>
      <c r="BU351" s="30">
        <v>0</v>
      </c>
      <c r="BV351" s="30">
        <v>0</v>
      </c>
      <c r="BW351" s="30">
        <v>0</v>
      </c>
      <c r="BX351" s="30">
        <v>0</v>
      </c>
      <c r="BY351" s="30">
        <v>0</v>
      </c>
      <c r="BZ351" s="30">
        <v>0</v>
      </c>
      <c r="CA351" s="30">
        <v>459</v>
      </c>
      <c r="CB351" s="30">
        <v>264</v>
      </c>
      <c r="CC351" s="30">
        <v>676</v>
      </c>
      <c r="CD351" s="30">
        <v>276</v>
      </c>
      <c r="CE351" s="30">
        <v>733</v>
      </c>
      <c r="CF351" s="30">
        <v>310</v>
      </c>
      <c r="CG351" s="30">
        <v>704</v>
      </c>
      <c r="CH351" s="30">
        <v>287</v>
      </c>
      <c r="CI351" s="30">
        <v>0</v>
      </c>
      <c r="CJ351" s="30">
        <v>0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17.25" thickBot="1">
      <c r="A352" s="28"/>
      <c r="B352" s="28"/>
      <c r="C352" s="30">
        <v>511504</v>
      </c>
      <c r="D352" s="30">
        <v>0</v>
      </c>
      <c r="E352" s="30">
        <v>0</v>
      </c>
      <c r="F352" s="30">
        <v>0</v>
      </c>
      <c r="G352" s="30">
        <v>0</v>
      </c>
      <c r="H352" s="30">
        <v>0</v>
      </c>
      <c r="I352" s="30">
        <v>3</v>
      </c>
      <c r="J352" s="28">
        <v>0</v>
      </c>
      <c r="K352" s="28">
        <v>-1.5</v>
      </c>
      <c r="L352" s="30">
        <v>0</v>
      </c>
      <c r="M352" s="28" t="s">
        <v>2909</v>
      </c>
      <c r="N352" s="28">
        <v>0</v>
      </c>
      <c r="O352" s="30">
        <v>667</v>
      </c>
      <c r="P352" s="31" t="b">
        <v>0</v>
      </c>
      <c r="Q352" s="28"/>
      <c r="R352" s="28"/>
      <c r="S352" s="30">
        <v>45</v>
      </c>
      <c r="T352" s="28" t="s">
        <v>2910</v>
      </c>
      <c r="U352" s="28">
        <v>0</v>
      </c>
      <c r="V352" s="28" t="s">
        <v>2911</v>
      </c>
      <c r="W352" s="28">
        <v>0</v>
      </c>
      <c r="X352" s="31" t="b">
        <v>0</v>
      </c>
      <c r="Y352" s="28"/>
      <c r="Z352" s="28" t="s">
        <v>2061</v>
      </c>
      <c r="AA352" s="30">
        <v>9</v>
      </c>
      <c r="AB352" s="30">
        <v>54</v>
      </c>
      <c r="AC352" s="30">
        <v>0</v>
      </c>
      <c r="AD352" s="30">
        <v>449</v>
      </c>
      <c r="AE352" s="30">
        <v>6</v>
      </c>
      <c r="AF352" s="30">
        <v>383</v>
      </c>
      <c r="AG352" s="30">
        <v>8</v>
      </c>
      <c r="AH352" s="28">
        <v>0</v>
      </c>
      <c r="AI352" s="28">
        <v>0</v>
      </c>
      <c r="AJ352" s="28" t="s">
        <v>2911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28">
        <v>0</v>
      </c>
      <c r="AY352" s="28">
        <v>0</v>
      </c>
      <c r="AZ352" s="28">
        <v>0</v>
      </c>
      <c r="BA352" s="28">
        <v>0</v>
      </c>
      <c r="BB352" s="30">
        <v>0</v>
      </c>
      <c r="BC352" s="28">
        <v>0</v>
      </c>
      <c r="BD352" s="28">
        <v>0</v>
      </c>
      <c r="BE352" s="28">
        <v>0</v>
      </c>
      <c r="BF352" s="28">
        <v>0</v>
      </c>
      <c r="BG352" s="30">
        <v>709</v>
      </c>
      <c r="BH352" s="30">
        <v>290</v>
      </c>
      <c r="BI352" s="30">
        <v>705</v>
      </c>
      <c r="BJ352" s="30">
        <v>292</v>
      </c>
      <c r="BK352" s="30">
        <v>693</v>
      </c>
      <c r="BL352" s="30">
        <v>286</v>
      </c>
      <c r="BM352" s="30">
        <v>711</v>
      </c>
      <c r="BN352" s="30">
        <v>291</v>
      </c>
      <c r="BO352" s="28"/>
      <c r="BP352" s="28"/>
      <c r="BQ352" s="28"/>
      <c r="BR352" s="28"/>
      <c r="BS352" s="28"/>
      <c r="BT352" s="28"/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434</v>
      </c>
      <c r="CB352" s="30">
        <v>243</v>
      </c>
      <c r="CC352" s="30">
        <v>654</v>
      </c>
      <c r="CD352" s="30">
        <v>258</v>
      </c>
      <c r="CE352" s="30">
        <v>715</v>
      </c>
      <c r="CF352" s="30">
        <v>295</v>
      </c>
      <c r="CG352" s="30">
        <v>733</v>
      </c>
      <c r="CH352" s="30">
        <v>305</v>
      </c>
      <c r="CI352" s="30">
        <v>0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17.25" thickBot="1">
      <c r="A353" s="28"/>
      <c r="B353" s="28"/>
      <c r="C353" s="30">
        <v>212314</v>
      </c>
      <c r="D353" s="30">
        <v>0</v>
      </c>
      <c r="E353" s="30">
        <v>0</v>
      </c>
      <c r="F353" s="30">
        <v>0</v>
      </c>
      <c r="G353" s="30">
        <v>0</v>
      </c>
      <c r="H353" s="30">
        <v>0</v>
      </c>
      <c r="I353" s="30">
        <v>3</v>
      </c>
      <c r="J353" s="28">
        <v>0.8</v>
      </c>
      <c r="K353" s="28">
        <v>0.1</v>
      </c>
      <c r="L353" s="30">
        <v>3</v>
      </c>
      <c r="M353" s="28" t="s">
        <v>3778</v>
      </c>
      <c r="N353" s="28">
        <v>0.8</v>
      </c>
      <c r="O353" s="30">
        <v>726</v>
      </c>
      <c r="P353" s="31" t="b">
        <v>0</v>
      </c>
      <c r="Q353" s="28"/>
      <c r="R353" s="28"/>
      <c r="S353" s="30">
        <v>45</v>
      </c>
      <c r="T353" s="28" t="s">
        <v>3870</v>
      </c>
      <c r="U353" s="28">
        <v>1.2</v>
      </c>
      <c r="V353" s="28" t="s">
        <v>3871</v>
      </c>
      <c r="W353" s="28">
        <v>0</v>
      </c>
      <c r="X353" s="31" t="b">
        <v>0</v>
      </c>
      <c r="Y353" s="28"/>
      <c r="Z353" s="28" t="s">
        <v>2061</v>
      </c>
      <c r="AA353" s="30">
        <v>9</v>
      </c>
      <c r="AB353" s="30">
        <v>54</v>
      </c>
      <c r="AC353" s="30">
        <v>11</v>
      </c>
      <c r="AD353" s="30">
        <v>847</v>
      </c>
      <c r="AE353" s="30">
        <v>51</v>
      </c>
      <c r="AF353" s="30">
        <v>491</v>
      </c>
      <c r="AG353" s="30">
        <v>14</v>
      </c>
      <c r="AH353" s="28">
        <v>0.2</v>
      </c>
      <c r="AI353" s="28">
        <v>2.4</v>
      </c>
      <c r="AJ353" s="28" t="s">
        <v>3871</v>
      </c>
      <c r="AK353" s="30">
        <v>315</v>
      </c>
      <c r="AL353" s="30">
        <v>0</v>
      </c>
      <c r="AM353" s="30">
        <v>0</v>
      </c>
      <c r="AN353" s="30">
        <v>0</v>
      </c>
      <c r="AO353" s="30">
        <v>6</v>
      </c>
      <c r="AP353" s="30">
        <v>0</v>
      </c>
      <c r="AQ353" s="30">
        <v>0</v>
      </c>
      <c r="AR353" s="30">
        <v>0</v>
      </c>
      <c r="AS353" s="30">
        <v>1</v>
      </c>
      <c r="AT353" s="30">
        <v>0</v>
      </c>
      <c r="AU353" s="30">
        <v>0</v>
      </c>
      <c r="AV353" s="30">
        <v>0</v>
      </c>
      <c r="AW353" s="30">
        <v>41</v>
      </c>
      <c r="AX353" s="28">
        <v>31</v>
      </c>
      <c r="AY353" s="28">
        <v>14.8</v>
      </c>
      <c r="AZ353" s="28">
        <v>16</v>
      </c>
      <c r="BA353" s="28">
        <v>6.2</v>
      </c>
      <c r="BB353" s="30">
        <v>3</v>
      </c>
      <c r="BC353" s="28">
        <v>0.09</v>
      </c>
      <c r="BD353" s="28">
        <v>0.12</v>
      </c>
      <c r="BE353" s="28">
        <v>0.21</v>
      </c>
      <c r="BF353" s="28">
        <v>6.59</v>
      </c>
      <c r="BG353" s="30">
        <v>449</v>
      </c>
      <c r="BH353" s="30">
        <v>198</v>
      </c>
      <c r="BI353" s="30">
        <v>431</v>
      </c>
      <c r="BJ353" s="30">
        <v>215</v>
      </c>
      <c r="BK353" s="30">
        <v>424</v>
      </c>
      <c r="BL353" s="30">
        <v>207</v>
      </c>
      <c r="BM353" s="30">
        <v>456</v>
      </c>
      <c r="BN353" s="30">
        <v>207</v>
      </c>
      <c r="BO353" s="28"/>
      <c r="BP353" s="28"/>
      <c r="BQ353" s="28"/>
      <c r="BR353" s="28"/>
      <c r="BS353" s="28"/>
      <c r="BT353" s="28"/>
      <c r="BU353" s="30">
        <v>0.03</v>
      </c>
      <c r="BV353" s="30">
        <v>0</v>
      </c>
      <c r="BW353" s="30">
        <v>0.03</v>
      </c>
      <c r="BX353" s="30">
        <v>0.06</v>
      </c>
      <c r="BY353" s="30">
        <v>1.88</v>
      </c>
      <c r="BZ353" s="30">
        <v>1.71</v>
      </c>
      <c r="CA353" s="30">
        <v>371</v>
      </c>
      <c r="CB353" s="30">
        <v>211</v>
      </c>
      <c r="CC353" s="30">
        <v>281</v>
      </c>
      <c r="CD353" s="30">
        <v>140</v>
      </c>
      <c r="CE353" s="30">
        <v>445</v>
      </c>
      <c r="CF353" s="30">
        <v>194</v>
      </c>
      <c r="CG353" s="30">
        <v>709</v>
      </c>
      <c r="CH353" s="30">
        <v>290</v>
      </c>
      <c r="CI353" s="30">
        <v>0.86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7.25" thickBot="1">
      <c r="A354" s="28"/>
      <c r="B354" s="28"/>
      <c r="C354" s="30">
        <v>235449</v>
      </c>
      <c r="D354" s="30">
        <v>0</v>
      </c>
      <c r="E354" s="30">
        <v>0</v>
      </c>
      <c r="F354" s="30">
        <v>0</v>
      </c>
      <c r="G354" s="30">
        <v>0</v>
      </c>
      <c r="H354" s="30">
        <v>0</v>
      </c>
      <c r="I354" s="30">
        <v>1</v>
      </c>
      <c r="J354" s="28">
        <v>0</v>
      </c>
      <c r="K354" s="28">
        <v>-1.5</v>
      </c>
      <c r="L354" s="30">
        <v>0</v>
      </c>
      <c r="M354" s="28" t="s">
        <v>4164</v>
      </c>
      <c r="N354" s="28">
        <v>0</v>
      </c>
      <c r="O354" s="30">
        <v>747</v>
      </c>
      <c r="P354" s="31" t="b">
        <v>0</v>
      </c>
      <c r="Q354" s="28"/>
      <c r="R354" s="28"/>
      <c r="S354" s="30">
        <v>40</v>
      </c>
      <c r="T354" s="28" t="s">
        <v>4165</v>
      </c>
      <c r="U354" s="28">
        <v>0</v>
      </c>
      <c r="V354" s="28" t="s">
        <v>4166</v>
      </c>
      <c r="W354" s="28">
        <v>0</v>
      </c>
      <c r="X354" s="31" t="b">
        <v>0</v>
      </c>
      <c r="Y354" s="28"/>
      <c r="Z354" s="28" t="s">
        <v>2061</v>
      </c>
      <c r="AA354" s="30">
        <v>9</v>
      </c>
      <c r="AB354" s="30">
        <v>54</v>
      </c>
      <c r="AC354" s="30">
        <v>0</v>
      </c>
      <c r="AD354" s="30">
        <v>875</v>
      </c>
      <c r="AE354" s="30">
        <v>21</v>
      </c>
      <c r="AF354" s="30">
        <v>604</v>
      </c>
      <c r="AG354" s="30">
        <v>31</v>
      </c>
      <c r="AH354" s="28">
        <v>0</v>
      </c>
      <c r="AI354" s="28">
        <v>0</v>
      </c>
      <c r="AJ354" s="28" t="s">
        <v>4166</v>
      </c>
      <c r="AK354" s="30">
        <v>0</v>
      </c>
      <c r="AL354" s="30">
        <v>0</v>
      </c>
      <c r="AM354" s="30">
        <v>0</v>
      </c>
      <c r="AN354" s="30">
        <v>0</v>
      </c>
      <c r="AO354" s="30">
        <v>0</v>
      </c>
      <c r="AP354" s="30">
        <v>0</v>
      </c>
      <c r="AQ354" s="30">
        <v>0</v>
      </c>
      <c r="AR354" s="30">
        <v>0</v>
      </c>
      <c r="AS354" s="30">
        <v>0</v>
      </c>
      <c r="AT354" s="30">
        <v>0</v>
      </c>
      <c r="AU354" s="30">
        <v>0</v>
      </c>
      <c r="AV354" s="30">
        <v>0</v>
      </c>
      <c r="AW354" s="30">
        <v>0</v>
      </c>
      <c r="AX354" s="28">
        <v>0</v>
      </c>
      <c r="AY354" s="28">
        <v>0</v>
      </c>
      <c r="AZ354" s="28">
        <v>0</v>
      </c>
      <c r="BA354" s="28">
        <v>0</v>
      </c>
      <c r="BB354" s="30">
        <v>0</v>
      </c>
      <c r="BC354" s="28">
        <v>0</v>
      </c>
      <c r="BD354" s="28">
        <v>0</v>
      </c>
      <c r="BE354" s="28">
        <v>0</v>
      </c>
      <c r="BF354" s="28">
        <v>0</v>
      </c>
      <c r="BG354" s="30">
        <v>585</v>
      </c>
      <c r="BH354" s="30">
        <v>67</v>
      </c>
      <c r="BI354" s="30">
        <v>568</v>
      </c>
      <c r="BJ354" s="30">
        <v>50</v>
      </c>
      <c r="BK354" s="30">
        <v>536</v>
      </c>
      <c r="BL354" s="30">
        <v>41</v>
      </c>
      <c r="BM354" s="30">
        <v>587</v>
      </c>
      <c r="BN354" s="30">
        <v>67</v>
      </c>
      <c r="BO354" s="28"/>
      <c r="BP354" s="28"/>
      <c r="BQ354" s="28"/>
      <c r="BR354" s="28"/>
      <c r="BS354" s="28"/>
      <c r="BT354" s="28"/>
      <c r="BU354" s="30">
        <v>0</v>
      </c>
      <c r="BV354" s="30">
        <v>0</v>
      </c>
      <c r="BW354" s="30">
        <v>0</v>
      </c>
      <c r="BX354" s="30">
        <v>0</v>
      </c>
      <c r="BY354" s="30">
        <v>0</v>
      </c>
      <c r="BZ354" s="30">
        <v>0</v>
      </c>
      <c r="CA354" s="30">
        <v>661</v>
      </c>
      <c r="CB354" s="30">
        <v>47</v>
      </c>
      <c r="CC354" s="30">
        <v>458</v>
      </c>
      <c r="CD354" s="30">
        <v>59</v>
      </c>
      <c r="CE354" s="30">
        <v>596</v>
      </c>
      <c r="CF354" s="30">
        <v>67</v>
      </c>
      <c r="CG354" s="30">
        <v>710</v>
      </c>
      <c r="CH354" s="30">
        <v>76</v>
      </c>
      <c r="CI354" s="30">
        <v>0</v>
      </c>
      <c r="CJ354" s="30">
        <v>0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17.25" thickBot="1">
      <c r="A355" s="28"/>
      <c r="B355" s="28"/>
      <c r="C355" s="30">
        <v>547673</v>
      </c>
      <c r="D355" s="30">
        <v>0</v>
      </c>
      <c r="E355" s="30">
        <v>0</v>
      </c>
      <c r="F355" s="30">
        <v>0</v>
      </c>
      <c r="G355" s="30">
        <v>0</v>
      </c>
      <c r="H355" s="30">
        <v>0</v>
      </c>
      <c r="I355" s="30">
        <v>2</v>
      </c>
      <c r="J355" s="28">
        <v>0</v>
      </c>
      <c r="K355" s="28">
        <v>-1.5</v>
      </c>
      <c r="L355" s="30">
        <v>0</v>
      </c>
      <c r="M355" s="28" t="s">
        <v>2390</v>
      </c>
      <c r="N355" s="28">
        <v>0</v>
      </c>
      <c r="O355" s="30">
        <v>750</v>
      </c>
      <c r="P355" s="31" t="b">
        <v>0</v>
      </c>
      <c r="Q355" s="28"/>
      <c r="R355" s="28"/>
      <c r="S355" s="30">
        <v>40</v>
      </c>
      <c r="T355" s="28" t="s">
        <v>4189</v>
      </c>
      <c r="U355" s="28">
        <v>0</v>
      </c>
      <c r="V355" s="28" t="s">
        <v>1605</v>
      </c>
      <c r="W355" s="28">
        <v>0</v>
      </c>
      <c r="X355" s="31" t="b">
        <v>0</v>
      </c>
      <c r="Y355" s="28"/>
      <c r="Z355" s="28" t="s">
        <v>2061</v>
      </c>
      <c r="AA355" s="30">
        <v>9</v>
      </c>
      <c r="AB355" s="30">
        <v>54</v>
      </c>
      <c r="AC355" s="30">
        <v>0</v>
      </c>
      <c r="AD355" s="30">
        <v>2016</v>
      </c>
      <c r="AE355" s="30">
        <v>197</v>
      </c>
      <c r="AF355" s="30">
        <v>905</v>
      </c>
      <c r="AG355" s="30">
        <v>85</v>
      </c>
      <c r="AH355" s="28">
        <v>0</v>
      </c>
      <c r="AI355" s="28">
        <v>0</v>
      </c>
      <c r="AJ355" s="28" t="s">
        <v>4190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624</v>
      </c>
      <c r="BH355" s="30">
        <v>237</v>
      </c>
      <c r="BI355" s="30">
        <v>609</v>
      </c>
      <c r="BJ355" s="30">
        <v>234</v>
      </c>
      <c r="BK355" s="30">
        <v>580</v>
      </c>
      <c r="BL355" s="30">
        <v>230</v>
      </c>
      <c r="BM355" s="30">
        <v>627</v>
      </c>
      <c r="BN355" s="30">
        <v>236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709</v>
      </c>
      <c r="CB355" s="30">
        <v>229</v>
      </c>
      <c r="CC355" s="30">
        <v>503</v>
      </c>
      <c r="CD355" s="30">
        <v>197</v>
      </c>
      <c r="CE355" s="30">
        <v>635</v>
      </c>
      <c r="CF355" s="30">
        <v>238</v>
      </c>
      <c r="CG355" s="30">
        <v>643</v>
      </c>
      <c r="CH355" s="30">
        <v>231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17.25" thickBot="1">
      <c r="A356" s="30">
        <v>0</v>
      </c>
      <c r="B356" s="30">
        <v>0</v>
      </c>
      <c r="C356" s="30">
        <v>17745</v>
      </c>
      <c r="D356" s="30">
        <v>0</v>
      </c>
      <c r="E356" s="30">
        <v>0</v>
      </c>
      <c r="F356" s="30">
        <v>0</v>
      </c>
      <c r="G356" s="30">
        <v>0</v>
      </c>
      <c r="H356" s="30">
        <v>0</v>
      </c>
      <c r="I356" s="30">
        <v>1</v>
      </c>
      <c r="J356" s="28">
        <v>0</v>
      </c>
      <c r="K356" s="28">
        <v>0</v>
      </c>
      <c r="L356" s="30">
        <v>0</v>
      </c>
      <c r="M356" s="28" t="s">
        <v>2912</v>
      </c>
      <c r="N356" s="28">
        <v>0</v>
      </c>
      <c r="O356" s="30">
        <v>248</v>
      </c>
      <c r="P356" s="31" t="b">
        <v>0</v>
      </c>
      <c r="Q356" s="28" t="s">
        <v>2913</v>
      </c>
      <c r="R356" s="28" t="s">
        <v>2914</v>
      </c>
      <c r="S356" s="30">
        <v>50</v>
      </c>
      <c r="T356" s="28" t="s">
        <v>2915</v>
      </c>
      <c r="U356" s="28">
        <v>0</v>
      </c>
      <c r="V356" s="28" t="s">
        <v>1776</v>
      </c>
      <c r="W356" s="28">
        <v>0.1</v>
      </c>
      <c r="X356" s="31" t="b">
        <v>0</v>
      </c>
      <c r="Y356" s="28"/>
      <c r="Z356" s="28" t="s">
        <v>2077</v>
      </c>
      <c r="AA356" s="30">
        <v>10</v>
      </c>
      <c r="AB356" s="30">
        <v>13</v>
      </c>
      <c r="AC356" s="30">
        <v>0</v>
      </c>
      <c r="AD356" s="30">
        <v>0</v>
      </c>
      <c r="AE356" s="30">
        <v>0</v>
      </c>
      <c r="AF356" s="30">
        <v>42018</v>
      </c>
      <c r="AG356" s="30">
        <v>4</v>
      </c>
      <c r="AH356" s="28">
        <v>0</v>
      </c>
      <c r="AI356" s="28">
        <v>0</v>
      </c>
      <c r="AJ356" s="28" t="s">
        <v>1776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28">
        <v>0</v>
      </c>
      <c r="AY356" s="28">
        <v>0</v>
      </c>
      <c r="AZ356" s="28">
        <v>0</v>
      </c>
      <c r="BA356" s="28">
        <v>0</v>
      </c>
      <c r="BB356" s="30">
        <v>0</v>
      </c>
      <c r="BC356" s="28">
        <v>0</v>
      </c>
      <c r="BD356" s="28">
        <v>0</v>
      </c>
      <c r="BE356" s="28">
        <v>0</v>
      </c>
      <c r="BF356" s="28">
        <v>0</v>
      </c>
      <c r="BG356" s="30">
        <v>742</v>
      </c>
      <c r="BH356" s="30">
        <v>83</v>
      </c>
      <c r="BI356" s="30">
        <v>740</v>
      </c>
      <c r="BJ356" s="30">
        <v>81</v>
      </c>
      <c r="BK356" s="30">
        <v>734</v>
      </c>
      <c r="BL356" s="30">
        <v>76</v>
      </c>
      <c r="BM356" s="30">
        <v>743</v>
      </c>
      <c r="BN356" s="30">
        <v>83</v>
      </c>
      <c r="BO356" s="28"/>
      <c r="BP356" s="28"/>
      <c r="BQ356" s="28"/>
      <c r="BR356" s="28"/>
      <c r="BS356" s="28"/>
      <c r="BT356" s="28"/>
      <c r="BU356" s="30">
        <v>0</v>
      </c>
      <c r="BV356" s="30">
        <v>0</v>
      </c>
      <c r="BW356" s="30">
        <v>0</v>
      </c>
      <c r="BX356" s="30">
        <v>0</v>
      </c>
      <c r="BY356" s="30">
        <v>0</v>
      </c>
      <c r="BZ356" s="30">
        <v>0</v>
      </c>
      <c r="CA356" s="30">
        <v>184</v>
      </c>
      <c r="CB356" s="30">
        <v>5</v>
      </c>
      <c r="CC356" s="30">
        <v>716</v>
      </c>
      <c r="CD356" s="30">
        <v>83</v>
      </c>
      <c r="CE356" s="30">
        <v>744</v>
      </c>
      <c r="CF356" s="30">
        <v>83</v>
      </c>
      <c r="CG356" s="30">
        <v>430</v>
      </c>
      <c r="CH356" s="30">
        <v>53</v>
      </c>
      <c r="CI356" s="30">
        <v>0</v>
      </c>
      <c r="CJ356" s="30">
        <v>0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27.75" thickBot="1">
      <c r="A357" s="30">
        <v>75</v>
      </c>
      <c r="B357" s="30">
        <v>75</v>
      </c>
      <c r="C357" s="30">
        <v>37642</v>
      </c>
      <c r="D357" s="30">
        <v>0</v>
      </c>
      <c r="E357" s="30">
        <v>0</v>
      </c>
      <c r="F357" s="30">
        <v>-1</v>
      </c>
      <c r="G357" s="30">
        <v>1</v>
      </c>
      <c r="H357" s="30">
        <v>0</v>
      </c>
      <c r="I357" s="30">
        <v>2</v>
      </c>
      <c r="J357" s="28">
        <v>0</v>
      </c>
      <c r="K357" s="28">
        <v>0</v>
      </c>
      <c r="L357" s="30">
        <v>0</v>
      </c>
      <c r="M357" s="28" t="s">
        <v>1662</v>
      </c>
      <c r="N357" s="28">
        <v>0</v>
      </c>
      <c r="O357" s="30">
        <v>249</v>
      </c>
      <c r="P357" s="31" t="b">
        <v>0</v>
      </c>
      <c r="Q357" s="28" t="s">
        <v>2387</v>
      </c>
      <c r="R357" s="28" t="s">
        <v>4382</v>
      </c>
      <c r="S357" s="30">
        <v>44</v>
      </c>
      <c r="T357" s="28" t="s">
        <v>2916</v>
      </c>
      <c r="U357" s="28">
        <v>1.2</v>
      </c>
      <c r="V357" s="28" t="s">
        <v>1718</v>
      </c>
      <c r="W357" s="28">
        <v>0.1</v>
      </c>
      <c r="X357" s="31" t="b">
        <v>0</v>
      </c>
      <c r="Y357" s="28"/>
      <c r="Z357" s="28" t="s">
        <v>2176</v>
      </c>
      <c r="AA357" s="30">
        <v>10</v>
      </c>
      <c r="AB357" s="30">
        <v>13</v>
      </c>
      <c r="AC357" s="30">
        <v>12</v>
      </c>
      <c r="AD357" s="30">
        <v>17256</v>
      </c>
      <c r="AE357" s="30">
        <v>8</v>
      </c>
      <c r="AF357" s="30">
        <v>39004</v>
      </c>
      <c r="AG357" s="30">
        <v>50</v>
      </c>
      <c r="AH357" s="28">
        <v>0</v>
      </c>
      <c r="AI357" s="28">
        <v>2.7</v>
      </c>
      <c r="AJ357" s="28" t="s">
        <v>1718</v>
      </c>
      <c r="AK357" s="30">
        <v>811</v>
      </c>
      <c r="AL357" s="30">
        <v>0</v>
      </c>
      <c r="AM357" s="30">
        <v>0</v>
      </c>
      <c r="AN357" s="30">
        <v>1</v>
      </c>
      <c r="AO357" s="30">
        <v>24</v>
      </c>
      <c r="AP357" s="30">
        <v>0</v>
      </c>
      <c r="AQ357" s="30">
        <v>0</v>
      </c>
      <c r="AR357" s="30">
        <v>0</v>
      </c>
      <c r="AS357" s="30">
        <v>0</v>
      </c>
      <c r="AT357" s="30">
        <v>0</v>
      </c>
      <c r="AU357" s="30">
        <v>0</v>
      </c>
      <c r="AV357" s="30">
        <v>0</v>
      </c>
      <c r="AW357" s="30">
        <v>147</v>
      </c>
      <c r="AX357" s="28">
        <v>179</v>
      </c>
      <c r="AY357" s="28">
        <v>20.3</v>
      </c>
      <c r="AZ357" s="28">
        <v>35</v>
      </c>
      <c r="BA357" s="28">
        <v>23.4</v>
      </c>
      <c r="BB357" s="30">
        <v>9</v>
      </c>
      <c r="BC357" s="28">
        <v>0.17</v>
      </c>
      <c r="BD357" s="28">
        <v>0.11</v>
      </c>
      <c r="BE357" s="28">
        <v>0.28000000000000003</v>
      </c>
      <c r="BF357" s="28">
        <v>15.2</v>
      </c>
      <c r="BG357" s="30">
        <v>296</v>
      </c>
      <c r="BH357" s="30">
        <v>116</v>
      </c>
      <c r="BI357" s="30">
        <v>411</v>
      </c>
      <c r="BJ357" s="30">
        <v>145</v>
      </c>
      <c r="BK357" s="30">
        <v>380</v>
      </c>
      <c r="BL357" s="30">
        <v>136</v>
      </c>
      <c r="BM357" s="30">
        <v>377</v>
      </c>
      <c r="BN357" s="30">
        <v>135</v>
      </c>
      <c r="BO357" s="28"/>
      <c r="BP357" s="28"/>
      <c r="BQ357" s="28"/>
      <c r="BR357" s="28"/>
      <c r="BS357" s="28"/>
      <c r="BT357" s="28"/>
      <c r="BU357" s="30">
        <v>0.02</v>
      </c>
      <c r="BV357" s="30">
        <v>0</v>
      </c>
      <c r="BW357" s="30">
        <v>0.01</v>
      </c>
      <c r="BX357" s="30">
        <v>0.03</v>
      </c>
      <c r="BY357" s="30">
        <v>1.69</v>
      </c>
      <c r="BZ357" s="30">
        <v>2.66</v>
      </c>
      <c r="CA357" s="30">
        <v>463</v>
      </c>
      <c r="CB357" s="30">
        <v>89</v>
      </c>
      <c r="CC357" s="30">
        <v>556</v>
      </c>
      <c r="CD357" s="30">
        <v>220</v>
      </c>
      <c r="CE357" s="30">
        <v>443</v>
      </c>
      <c r="CF357" s="30">
        <v>156</v>
      </c>
      <c r="CG357" s="30">
        <v>395</v>
      </c>
      <c r="CH357" s="30">
        <v>147</v>
      </c>
      <c r="CI357" s="30">
        <v>1</v>
      </c>
      <c r="CJ357" s="30">
        <v>0.11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27.75" thickBot="1">
      <c r="A358" s="30">
        <v>75</v>
      </c>
      <c r="B358" s="30">
        <v>75</v>
      </c>
      <c r="C358" s="30">
        <v>40146</v>
      </c>
      <c r="D358" s="30">
        <v>0</v>
      </c>
      <c r="E358" s="30">
        <v>0</v>
      </c>
      <c r="F358" s="30">
        <v>-1</v>
      </c>
      <c r="G358" s="30">
        <v>1</v>
      </c>
      <c r="H358" s="30">
        <v>0</v>
      </c>
      <c r="I358" s="30">
        <v>2</v>
      </c>
      <c r="J358" s="28">
        <v>0</v>
      </c>
      <c r="K358" s="28">
        <v>0</v>
      </c>
      <c r="L358" s="30">
        <v>0</v>
      </c>
      <c r="M358" s="28" t="s">
        <v>2262</v>
      </c>
      <c r="N358" s="28">
        <v>0</v>
      </c>
      <c r="O358" s="30">
        <v>250</v>
      </c>
      <c r="P358" s="31" t="b">
        <v>0</v>
      </c>
      <c r="Q358" s="28" t="s">
        <v>2387</v>
      </c>
      <c r="R358" s="28" t="s">
        <v>2917</v>
      </c>
      <c r="S358" s="30">
        <v>39</v>
      </c>
      <c r="T358" s="28" t="s">
        <v>2918</v>
      </c>
      <c r="U358" s="28">
        <v>0</v>
      </c>
      <c r="V358" s="28" t="s">
        <v>1771</v>
      </c>
      <c r="W358" s="28">
        <v>0</v>
      </c>
      <c r="X358" s="31" t="b">
        <v>0</v>
      </c>
      <c r="Y358" s="28"/>
      <c r="Z358" s="28" t="s">
        <v>2176</v>
      </c>
      <c r="AA358" s="30">
        <v>10</v>
      </c>
      <c r="AB358" s="30">
        <v>13</v>
      </c>
      <c r="AC358" s="30">
        <v>0</v>
      </c>
      <c r="AD358" s="30">
        <v>4461</v>
      </c>
      <c r="AE358" s="30">
        <v>17</v>
      </c>
      <c r="AF358" s="30">
        <v>6080</v>
      </c>
      <c r="AG358" s="30">
        <v>21</v>
      </c>
      <c r="AH358" s="28">
        <v>0</v>
      </c>
      <c r="AI358" s="28">
        <v>0</v>
      </c>
      <c r="AJ358" s="28" t="s">
        <v>1771</v>
      </c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28">
        <v>0</v>
      </c>
      <c r="AY358" s="28">
        <v>0</v>
      </c>
      <c r="AZ358" s="28">
        <v>0</v>
      </c>
      <c r="BA358" s="28">
        <v>0</v>
      </c>
      <c r="BB358" s="30">
        <v>0</v>
      </c>
      <c r="BC358" s="28">
        <v>0</v>
      </c>
      <c r="BD358" s="28">
        <v>0</v>
      </c>
      <c r="BE358" s="28">
        <v>0</v>
      </c>
      <c r="BF358" s="28">
        <v>0</v>
      </c>
      <c r="BG358" s="30">
        <v>541</v>
      </c>
      <c r="BH358" s="30">
        <v>191</v>
      </c>
      <c r="BI358" s="30">
        <v>519</v>
      </c>
      <c r="BJ358" s="30">
        <v>187</v>
      </c>
      <c r="BK358" s="30">
        <v>484</v>
      </c>
      <c r="BL358" s="30">
        <v>178</v>
      </c>
      <c r="BM358" s="30">
        <v>543</v>
      </c>
      <c r="BN358" s="30">
        <v>189</v>
      </c>
      <c r="BO358" s="28"/>
      <c r="BP358" s="28"/>
      <c r="BQ358" s="28"/>
      <c r="BR358" s="28"/>
      <c r="BS358" s="28"/>
      <c r="BT358" s="28"/>
      <c r="BU358" s="30">
        <v>0</v>
      </c>
      <c r="BV358" s="30">
        <v>0</v>
      </c>
      <c r="BW358" s="30">
        <v>0</v>
      </c>
      <c r="BX358" s="30">
        <v>0</v>
      </c>
      <c r="BY358" s="30">
        <v>0</v>
      </c>
      <c r="BZ358" s="30">
        <v>0</v>
      </c>
      <c r="CA358" s="30">
        <v>712</v>
      </c>
      <c r="CB358" s="30">
        <v>231</v>
      </c>
      <c r="CC358" s="30">
        <v>409</v>
      </c>
      <c r="CD358" s="30">
        <v>144</v>
      </c>
      <c r="CE358" s="30">
        <v>551</v>
      </c>
      <c r="CF358" s="30">
        <v>191</v>
      </c>
      <c r="CG358" s="30">
        <v>611</v>
      </c>
      <c r="CH358" s="30">
        <v>222</v>
      </c>
      <c r="CI358" s="30">
        <v>0</v>
      </c>
      <c r="CJ358" s="30">
        <v>0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27.75" thickBot="1">
      <c r="A359" s="30">
        <v>0</v>
      </c>
      <c r="B359" s="30">
        <v>0</v>
      </c>
      <c r="C359" s="30">
        <v>51938</v>
      </c>
      <c r="D359" s="30">
        <v>0</v>
      </c>
      <c r="E359" s="30">
        <v>0</v>
      </c>
      <c r="F359" s="30">
        <v>-3</v>
      </c>
      <c r="G359" s="30">
        <v>3</v>
      </c>
      <c r="H359" s="30">
        <v>0</v>
      </c>
      <c r="I359" s="30">
        <v>3</v>
      </c>
      <c r="J359" s="28">
        <v>0</v>
      </c>
      <c r="K359" s="28">
        <v>0</v>
      </c>
      <c r="L359" s="30">
        <v>0</v>
      </c>
      <c r="M359" s="28" t="s">
        <v>2526</v>
      </c>
      <c r="N359" s="28">
        <v>0</v>
      </c>
      <c r="O359" s="30">
        <v>251</v>
      </c>
      <c r="P359" s="31" t="b">
        <v>0</v>
      </c>
      <c r="Q359" s="28" t="s">
        <v>3872</v>
      </c>
      <c r="R359" s="28" t="s">
        <v>3873</v>
      </c>
      <c r="S359" s="30">
        <v>47</v>
      </c>
      <c r="T359" s="28" t="s">
        <v>2919</v>
      </c>
      <c r="U359" s="28">
        <v>2.2000000000000002</v>
      </c>
      <c r="V359" s="28" t="s">
        <v>1573</v>
      </c>
      <c r="W359" s="28">
        <v>0.1</v>
      </c>
      <c r="X359" s="31" t="b">
        <v>0</v>
      </c>
      <c r="Y359" s="28"/>
      <c r="Z359" s="28" t="s">
        <v>2077</v>
      </c>
      <c r="AA359" s="30">
        <v>10</v>
      </c>
      <c r="AB359" s="30">
        <v>13</v>
      </c>
      <c r="AC359" s="30">
        <v>13</v>
      </c>
      <c r="AD359" s="30">
        <v>6816</v>
      </c>
      <c r="AE359" s="30">
        <v>0</v>
      </c>
      <c r="AF359" s="30">
        <v>15171</v>
      </c>
      <c r="AG359" s="30">
        <v>22</v>
      </c>
      <c r="AH359" s="28">
        <v>0</v>
      </c>
      <c r="AI359" s="28">
        <v>2.8</v>
      </c>
      <c r="AJ359" s="28" t="s">
        <v>1573</v>
      </c>
      <c r="AK359" s="30">
        <v>232</v>
      </c>
      <c r="AL359" s="30">
        <v>1</v>
      </c>
      <c r="AM359" s="30">
        <v>0</v>
      </c>
      <c r="AN359" s="30">
        <v>0</v>
      </c>
      <c r="AO359" s="30">
        <v>3</v>
      </c>
      <c r="AP359" s="30">
        <v>0</v>
      </c>
      <c r="AQ359" s="30">
        <v>0</v>
      </c>
      <c r="AR359" s="30">
        <v>0</v>
      </c>
      <c r="AS359" s="30">
        <v>0</v>
      </c>
      <c r="AT359" s="30">
        <v>0</v>
      </c>
      <c r="AU359" s="30">
        <v>0</v>
      </c>
      <c r="AV359" s="30">
        <v>0</v>
      </c>
      <c r="AW359" s="30">
        <v>57</v>
      </c>
      <c r="AX359" s="28">
        <v>76.8</v>
      </c>
      <c r="AY359" s="28">
        <v>95.2</v>
      </c>
      <c r="AZ359" s="28">
        <v>43</v>
      </c>
      <c r="BA359" s="28">
        <v>21.4</v>
      </c>
      <c r="BB359" s="30">
        <v>1</v>
      </c>
      <c r="BC359" s="28">
        <v>0.37</v>
      </c>
      <c r="BD359" s="28">
        <v>0.41</v>
      </c>
      <c r="BE359" s="28">
        <v>0.78</v>
      </c>
      <c r="BF359" s="28">
        <v>4.04</v>
      </c>
      <c r="BG359" s="30">
        <v>399</v>
      </c>
      <c r="BH359" s="30">
        <v>171</v>
      </c>
      <c r="BI359" s="30">
        <v>279</v>
      </c>
      <c r="BJ359" s="30">
        <v>153</v>
      </c>
      <c r="BK359" s="30">
        <v>367</v>
      </c>
      <c r="BL359" s="30">
        <v>181</v>
      </c>
      <c r="BM359" s="30">
        <v>389</v>
      </c>
      <c r="BN359" s="30">
        <v>174</v>
      </c>
      <c r="BO359" s="28"/>
      <c r="BP359" s="28"/>
      <c r="BQ359" s="28"/>
      <c r="BR359" s="28"/>
      <c r="BS359" s="28"/>
      <c r="BT359" s="28"/>
      <c r="BU359" s="30">
        <v>0.14000000000000001</v>
      </c>
      <c r="BV359" s="30">
        <v>0</v>
      </c>
      <c r="BW359" s="30">
        <v>0.16</v>
      </c>
      <c r="BX359" s="30">
        <v>0.3</v>
      </c>
      <c r="BY359" s="30">
        <v>1.57</v>
      </c>
      <c r="BZ359" s="30">
        <v>1.1599999999999999</v>
      </c>
      <c r="CA359" s="30">
        <v>294</v>
      </c>
      <c r="CB359" s="30">
        <v>177</v>
      </c>
      <c r="CC359" s="30">
        <v>687</v>
      </c>
      <c r="CD359" s="30">
        <v>282</v>
      </c>
      <c r="CE359" s="30">
        <v>272</v>
      </c>
      <c r="CF359" s="30">
        <v>103</v>
      </c>
      <c r="CG359" s="30">
        <v>508</v>
      </c>
      <c r="CH359" s="30">
        <v>194</v>
      </c>
      <c r="CI359" s="30">
        <v>0.39</v>
      </c>
      <c r="CJ359" s="30">
        <v>0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17.25" thickBot="1">
      <c r="A360" s="30">
        <v>100</v>
      </c>
      <c r="B360" s="30">
        <v>100</v>
      </c>
      <c r="C360" s="30">
        <v>86881</v>
      </c>
      <c r="D360" s="30">
        <v>0</v>
      </c>
      <c r="E360" s="30">
        <v>0</v>
      </c>
      <c r="F360" s="30">
        <v>-3</v>
      </c>
      <c r="G360" s="30">
        <v>3</v>
      </c>
      <c r="H360" s="30">
        <v>0</v>
      </c>
      <c r="I360" s="30">
        <v>3</v>
      </c>
      <c r="J360" s="28">
        <v>0.4</v>
      </c>
      <c r="K360" s="28">
        <v>0.4</v>
      </c>
      <c r="L360" s="30">
        <v>0</v>
      </c>
      <c r="M360" s="28" t="s">
        <v>2920</v>
      </c>
      <c r="N360" s="28">
        <v>0.4</v>
      </c>
      <c r="O360" s="30">
        <v>252</v>
      </c>
      <c r="P360" s="31" t="b">
        <v>0</v>
      </c>
      <c r="Q360" s="28"/>
      <c r="R360" s="28" t="s">
        <v>2921</v>
      </c>
      <c r="S360" s="30">
        <v>42</v>
      </c>
      <c r="T360" s="28" t="s">
        <v>2922</v>
      </c>
      <c r="U360" s="28">
        <v>1.6</v>
      </c>
      <c r="V360" s="28" t="s">
        <v>1659</v>
      </c>
      <c r="W360" s="28">
        <v>0.4</v>
      </c>
      <c r="X360" s="31" t="b">
        <v>0</v>
      </c>
      <c r="Y360" s="28"/>
      <c r="Z360" s="28" t="s">
        <v>2061</v>
      </c>
      <c r="AA360" s="30">
        <v>10</v>
      </c>
      <c r="AB360" s="30">
        <v>13</v>
      </c>
      <c r="AC360" s="30">
        <v>28</v>
      </c>
      <c r="AD360" s="30">
        <v>52210</v>
      </c>
      <c r="AE360" s="30">
        <v>216</v>
      </c>
      <c r="AF360" s="30">
        <v>87822</v>
      </c>
      <c r="AG360" s="30">
        <v>214</v>
      </c>
      <c r="AH360" s="28">
        <v>0.1</v>
      </c>
      <c r="AI360" s="28">
        <v>6.7</v>
      </c>
      <c r="AJ360" s="28" t="s">
        <v>1659</v>
      </c>
      <c r="AK360" s="30">
        <v>726</v>
      </c>
      <c r="AL360" s="30">
        <v>1</v>
      </c>
      <c r="AM360" s="30">
        <v>0</v>
      </c>
      <c r="AN360" s="30">
        <v>0</v>
      </c>
      <c r="AO360" s="30">
        <v>12</v>
      </c>
      <c r="AP360" s="30">
        <v>0</v>
      </c>
      <c r="AQ360" s="30">
        <v>0</v>
      </c>
      <c r="AR360" s="30">
        <v>0</v>
      </c>
      <c r="AS360" s="30">
        <v>1</v>
      </c>
      <c r="AT360" s="30">
        <v>0</v>
      </c>
      <c r="AU360" s="30">
        <v>0</v>
      </c>
      <c r="AV360" s="30">
        <v>1</v>
      </c>
      <c r="AW360" s="30">
        <v>136</v>
      </c>
      <c r="AX360" s="28">
        <v>115.2</v>
      </c>
      <c r="AY360" s="28">
        <v>41.9</v>
      </c>
      <c r="AZ360" s="28">
        <v>20</v>
      </c>
      <c r="BA360" s="28">
        <v>17.8</v>
      </c>
      <c r="BB360" s="30">
        <v>7</v>
      </c>
      <c r="BC360" s="28">
        <v>0.13</v>
      </c>
      <c r="BD360" s="28">
        <v>0.13</v>
      </c>
      <c r="BE360" s="28">
        <v>0.26</v>
      </c>
      <c r="BF360" s="28">
        <v>11.99</v>
      </c>
      <c r="BG360" s="30">
        <v>355</v>
      </c>
      <c r="BH360" s="30">
        <v>144</v>
      </c>
      <c r="BI360" s="30">
        <v>371</v>
      </c>
      <c r="BJ360" s="30">
        <v>192</v>
      </c>
      <c r="BK360" s="30">
        <v>414</v>
      </c>
      <c r="BL360" s="30">
        <v>200</v>
      </c>
      <c r="BM360" s="30">
        <v>405</v>
      </c>
      <c r="BN360" s="30">
        <v>179</v>
      </c>
      <c r="BO360" s="28"/>
      <c r="BP360" s="28"/>
      <c r="BQ360" s="28"/>
      <c r="BR360" s="28"/>
      <c r="BS360" s="28"/>
      <c r="BT360" s="28"/>
      <c r="BU360" s="30">
        <v>0.02</v>
      </c>
      <c r="BV360" s="30">
        <v>0</v>
      </c>
      <c r="BW360" s="30">
        <v>0.02</v>
      </c>
      <c r="BX360" s="30">
        <v>0.04</v>
      </c>
      <c r="BY360" s="30">
        <v>1.49</v>
      </c>
      <c r="BZ360" s="30">
        <v>1.49</v>
      </c>
      <c r="CA360" s="30">
        <v>584</v>
      </c>
      <c r="CB360" s="30">
        <v>309</v>
      </c>
      <c r="CC360" s="30">
        <v>339</v>
      </c>
      <c r="CD360" s="30">
        <v>164</v>
      </c>
      <c r="CE360" s="30">
        <v>383</v>
      </c>
      <c r="CF360" s="30">
        <v>164</v>
      </c>
      <c r="CG360" s="30">
        <v>288</v>
      </c>
      <c r="CH360" s="30">
        <v>94</v>
      </c>
      <c r="CI360" s="30">
        <v>0.87</v>
      </c>
      <c r="CJ360" s="30">
        <v>0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17.25" thickBot="1">
      <c r="A361" s="30">
        <v>0</v>
      </c>
      <c r="B361" s="30">
        <v>0</v>
      </c>
      <c r="C361" s="30">
        <v>93100</v>
      </c>
      <c r="D361" s="30">
        <v>0</v>
      </c>
      <c r="E361" s="30">
        <v>0</v>
      </c>
      <c r="F361" s="30">
        <v>-2</v>
      </c>
      <c r="G361" s="30">
        <v>2</v>
      </c>
      <c r="H361" s="30">
        <v>1</v>
      </c>
      <c r="I361" s="30">
        <v>2</v>
      </c>
      <c r="J361" s="28">
        <v>0</v>
      </c>
      <c r="K361" s="28">
        <v>0</v>
      </c>
      <c r="L361" s="30">
        <v>0</v>
      </c>
      <c r="M361" s="28" t="s">
        <v>2923</v>
      </c>
      <c r="N361" s="28">
        <v>0</v>
      </c>
      <c r="O361" s="30">
        <v>253</v>
      </c>
      <c r="P361" s="31" t="b">
        <v>0</v>
      </c>
      <c r="Q361" s="28" t="s">
        <v>4383</v>
      </c>
      <c r="R361" s="28" t="s">
        <v>4384</v>
      </c>
      <c r="S361" s="30">
        <v>38</v>
      </c>
      <c r="T361" s="28" t="s">
        <v>2924</v>
      </c>
      <c r="U361" s="28">
        <v>0</v>
      </c>
      <c r="V361" s="28" t="s">
        <v>1775</v>
      </c>
      <c r="W361" s="28">
        <v>5</v>
      </c>
      <c r="X361" s="31" t="b">
        <v>0</v>
      </c>
      <c r="Y361" s="28"/>
      <c r="Z361" s="28" t="s">
        <v>2117</v>
      </c>
      <c r="AA361" s="30">
        <v>10</v>
      </c>
      <c r="AB361" s="30">
        <v>13</v>
      </c>
      <c r="AC361" s="30">
        <v>0</v>
      </c>
      <c r="AD361" s="30">
        <v>615189</v>
      </c>
      <c r="AE361" s="30">
        <v>1496</v>
      </c>
      <c r="AF361" s="30">
        <v>999477</v>
      </c>
      <c r="AG361" s="30">
        <v>6660</v>
      </c>
      <c r="AH361" s="28">
        <v>0</v>
      </c>
      <c r="AI361" s="28">
        <v>0</v>
      </c>
      <c r="AJ361" s="28" t="s">
        <v>1775</v>
      </c>
      <c r="AK361" s="30">
        <v>0</v>
      </c>
      <c r="AL361" s="30">
        <v>0</v>
      </c>
      <c r="AM361" s="30">
        <v>0</v>
      </c>
      <c r="AN361" s="30">
        <v>0</v>
      </c>
      <c r="AO361" s="30">
        <v>0</v>
      </c>
      <c r="AP361" s="30">
        <v>0</v>
      </c>
      <c r="AQ361" s="30">
        <v>0</v>
      </c>
      <c r="AR361" s="30">
        <v>0</v>
      </c>
      <c r="AS361" s="30">
        <v>0</v>
      </c>
      <c r="AT361" s="30">
        <v>0</v>
      </c>
      <c r="AU361" s="30">
        <v>0</v>
      </c>
      <c r="AV361" s="30">
        <v>0</v>
      </c>
      <c r="AW361" s="30">
        <v>0</v>
      </c>
      <c r="AX361" s="28">
        <v>0</v>
      </c>
      <c r="AY361" s="28">
        <v>0</v>
      </c>
      <c r="AZ361" s="28">
        <v>0</v>
      </c>
      <c r="BA361" s="28">
        <v>0</v>
      </c>
      <c r="BB361" s="30">
        <v>0</v>
      </c>
      <c r="BC361" s="28">
        <v>0</v>
      </c>
      <c r="BD361" s="28">
        <v>0</v>
      </c>
      <c r="BE361" s="28">
        <v>0</v>
      </c>
      <c r="BF361" s="28">
        <v>0</v>
      </c>
      <c r="BG361" s="30">
        <v>535</v>
      </c>
      <c r="BH361" s="30">
        <v>187</v>
      </c>
      <c r="BI361" s="30">
        <v>512</v>
      </c>
      <c r="BJ361" s="30">
        <v>183</v>
      </c>
      <c r="BK361" s="30">
        <v>476</v>
      </c>
      <c r="BL361" s="30">
        <v>173</v>
      </c>
      <c r="BM361" s="30">
        <v>537</v>
      </c>
      <c r="BN361" s="30">
        <v>185</v>
      </c>
      <c r="BO361" s="28"/>
      <c r="BP361" s="28"/>
      <c r="BQ361" s="28"/>
      <c r="BR361" s="28"/>
      <c r="BS361" s="28"/>
      <c r="BT361" s="28"/>
      <c r="BU361" s="30">
        <v>0</v>
      </c>
      <c r="BV361" s="30">
        <v>0</v>
      </c>
      <c r="BW361" s="30">
        <v>0</v>
      </c>
      <c r="BX361" s="30">
        <v>0</v>
      </c>
      <c r="BY361" s="30">
        <v>0</v>
      </c>
      <c r="BZ361" s="30">
        <v>0</v>
      </c>
      <c r="CA361" s="30">
        <v>751</v>
      </c>
      <c r="CB361" s="30">
        <v>250</v>
      </c>
      <c r="CC361" s="30">
        <v>400</v>
      </c>
      <c r="CD361" s="30">
        <v>138</v>
      </c>
      <c r="CE361" s="30">
        <v>545</v>
      </c>
      <c r="CF361" s="30">
        <v>187</v>
      </c>
      <c r="CG361" s="30">
        <v>77</v>
      </c>
      <c r="CH361" s="30">
        <v>29</v>
      </c>
      <c r="CI361" s="30">
        <v>0</v>
      </c>
      <c r="CJ361" s="30">
        <v>0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7.25" thickBot="1">
      <c r="A362" s="28"/>
      <c r="B362" s="28"/>
      <c r="C362" s="30">
        <v>95463</v>
      </c>
      <c r="D362" s="30">
        <v>0</v>
      </c>
      <c r="E362" s="30">
        <v>0</v>
      </c>
      <c r="F362" s="30">
        <v>-1</v>
      </c>
      <c r="G362" s="30">
        <v>1</v>
      </c>
      <c r="H362" s="30">
        <v>3</v>
      </c>
      <c r="I362" s="30">
        <v>1</v>
      </c>
      <c r="J362" s="28">
        <v>0</v>
      </c>
      <c r="K362" s="28">
        <v>0</v>
      </c>
      <c r="L362" s="30">
        <v>0</v>
      </c>
      <c r="M362" s="28" t="s">
        <v>2438</v>
      </c>
      <c r="N362" s="28">
        <v>0</v>
      </c>
      <c r="O362" s="30">
        <v>254</v>
      </c>
      <c r="P362" s="31" t="b">
        <v>0</v>
      </c>
      <c r="Q362" s="28"/>
      <c r="R362" s="28"/>
      <c r="S362" s="30">
        <v>39</v>
      </c>
      <c r="T362" s="28" t="s">
        <v>2925</v>
      </c>
      <c r="U362" s="28">
        <v>3.5</v>
      </c>
      <c r="V362" s="28" t="s">
        <v>1537</v>
      </c>
      <c r="W362" s="28">
        <v>19.8</v>
      </c>
      <c r="X362" s="31" t="b">
        <v>0</v>
      </c>
      <c r="Y362" s="28"/>
      <c r="Z362" s="28" t="s">
        <v>2061</v>
      </c>
      <c r="AA362" s="30">
        <v>10</v>
      </c>
      <c r="AB362" s="30">
        <v>13</v>
      </c>
      <c r="AC362" s="30">
        <v>91</v>
      </c>
      <c r="AD362" s="30">
        <v>2441112</v>
      </c>
      <c r="AE362" s="30">
        <v>3088</v>
      </c>
      <c r="AF362" s="30">
        <v>2751120</v>
      </c>
      <c r="AG362" s="30">
        <v>25072</v>
      </c>
      <c r="AH362" s="28">
        <v>0</v>
      </c>
      <c r="AI362" s="28">
        <v>23.3</v>
      </c>
      <c r="AJ362" s="28" t="s">
        <v>1537</v>
      </c>
      <c r="AK362" s="30">
        <v>2340</v>
      </c>
      <c r="AL362" s="30">
        <v>0</v>
      </c>
      <c r="AM362" s="30">
        <v>0</v>
      </c>
      <c r="AN362" s="30">
        <v>6</v>
      </c>
      <c r="AO362" s="30">
        <v>46</v>
      </c>
      <c r="AP362" s="30">
        <v>0</v>
      </c>
      <c r="AQ362" s="30">
        <v>1</v>
      </c>
      <c r="AR362" s="30">
        <v>0</v>
      </c>
      <c r="AS362" s="30">
        <v>0</v>
      </c>
      <c r="AT362" s="30">
        <v>0</v>
      </c>
      <c r="AU362" s="30">
        <v>77</v>
      </c>
      <c r="AV362" s="30">
        <v>12</v>
      </c>
      <c r="AW362" s="30">
        <v>485</v>
      </c>
      <c r="AX362" s="28">
        <v>631.4</v>
      </c>
      <c r="AY362" s="28">
        <v>0</v>
      </c>
      <c r="AZ362" s="28">
        <v>0</v>
      </c>
      <c r="BA362" s="28">
        <v>63</v>
      </c>
      <c r="BB362" s="30">
        <v>26</v>
      </c>
      <c r="BC362" s="28">
        <v>0</v>
      </c>
      <c r="BD362" s="28">
        <v>0</v>
      </c>
      <c r="BE362" s="28">
        <v>0</v>
      </c>
      <c r="BF362" s="28">
        <v>42.87</v>
      </c>
      <c r="BG362" s="30">
        <v>47</v>
      </c>
      <c r="BH362" s="30">
        <v>14</v>
      </c>
      <c r="BI362" s="30">
        <v>524</v>
      </c>
      <c r="BJ362" s="30">
        <v>25</v>
      </c>
      <c r="BK362" s="30">
        <v>489</v>
      </c>
      <c r="BL362" s="30">
        <v>15</v>
      </c>
      <c r="BM362" s="30">
        <v>215</v>
      </c>
      <c r="BN362" s="30">
        <v>15</v>
      </c>
      <c r="BO362" s="28"/>
      <c r="BP362" s="28"/>
      <c r="BQ362" s="28"/>
      <c r="BR362" s="28"/>
      <c r="BS362" s="28"/>
      <c r="BT362" s="28"/>
      <c r="BU362" s="30">
        <v>0</v>
      </c>
      <c r="BV362" s="30">
        <v>2.96</v>
      </c>
      <c r="BW362" s="30">
        <v>0</v>
      </c>
      <c r="BX362" s="30">
        <v>0</v>
      </c>
      <c r="BY362" s="30">
        <v>1.65</v>
      </c>
      <c r="BZ362" s="30">
        <v>1.77</v>
      </c>
      <c r="CA362" s="30">
        <v>719</v>
      </c>
      <c r="CB362" s="30">
        <v>66</v>
      </c>
      <c r="CC362" s="30">
        <v>413</v>
      </c>
      <c r="CD362" s="30">
        <v>36</v>
      </c>
      <c r="CE362" s="30">
        <v>92</v>
      </c>
      <c r="CF362" s="30">
        <v>20</v>
      </c>
      <c r="CG362" s="30">
        <v>16</v>
      </c>
      <c r="CH362" s="30">
        <v>2</v>
      </c>
      <c r="CI362" s="30">
        <v>1</v>
      </c>
      <c r="CJ362" s="30">
        <v>0.23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7.25" thickBot="1">
      <c r="A363" s="30">
        <v>100</v>
      </c>
      <c r="B363" s="30">
        <v>100</v>
      </c>
      <c r="C363" s="30">
        <v>101668</v>
      </c>
      <c r="D363" s="30">
        <v>0</v>
      </c>
      <c r="E363" s="30">
        <v>0</v>
      </c>
      <c r="F363" s="30">
        <v>-4</v>
      </c>
      <c r="G363" s="30">
        <v>4</v>
      </c>
      <c r="H363" s="30">
        <v>0</v>
      </c>
      <c r="I363" s="30">
        <v>4</v>
      </c>
      <c r="J363" s="28">
        <v>3.8</v>
      </c>
      <c r="K363" s="28">
        <v>3.8</v>
      </c>
      <c r="L363" s="30">
        <v>6</v>
      </c>
      <c r="M363" s="28" t="s">
        <v>2926</v>
      </c>
      <c r="N363" s="28">
        <v>3.8</v>
      </c>
      <c r="O363" s="30">
        <v>255</v>
      </c>
      <c r="P363" s="31" t="b">
        <v>0</v>
      </c>
      <c r="Q363" s="28"/>
      <c r="R363" s="28" t="s">
        <v>4385</v>
      </c>
      <c r="S363" s="30">
        <v>91</v>
      </c>
      <c r="T363" s="28" t="s">
        <v>2927</v>
      </c>
      <c r="U363" s="28">
        <v>2.2999999999999998</v>
      </c>
      <c r="V363" s="28" t="s">
        <v>1628</v>
      </c>
      <c r="W363" s="28">
        <v>2</v>
      </c>
      <c r="X363" s="31" t="b">
        <v>0</v>
      </c>
      <c r="Y363" s="28"/>
      <c r="Z363" s="28" t="s">
        <v>2061</v>
      </c>
      <c r="AA363" s="30">
        <v>10</v>
      </c>
      <c r="AB363" s="30">
        <v>13</v>
      </c>
      <c r="AC363" s="30">
        <v>77</v>
      </c>
      <c r="AD363" s="30">
        <v>284541</v>
      </c>
      <c r="AE363" s="30">
        <v>2153</v>
      </c>
      <c r="AF363" s="30">
        <v>615722</v>
      </c>
      <c r="AG363" s="30">
        <v>1030</v>
      </c>
      <c r="AH363" s="28">
        <v>0.4</v>
      </c>
      <c r="AI363" s="28">
        <v>8.5</v>
      </c>
      <c r="AJ363" s="28" t="s">
        <v>1628</v>
      </c>
      <c r="AK363" s="30">
        <v>1601</v>
      </c>
      <c r="AL363" s="30">
        <v>3</v>
      </c>
      <c r="AM363" s="30">
        <v>5</v>
      </c>
      <c r="AN363" s="30">
        <v>3</v>
      </c>
      <c r="AO363" s="30">
        <v>29</v>
      </c>
      <c r="AP363" s="30">
        <v>0</v>
      </c>
      <c r="AQ363" s="30">
        <v>0</v>
      </c>
      <c r="AR363" s="30">
        <v>0</v>
      </c>
      <c r="AS363" s="30">
        <v>1</v>
      </c>
      <c r="AT363" s="30">
        <v>0</v>
      </c>
      <c r="AU363" s="30">
        <v>0</v>
      </c>
      <c r="AV363" s="30">
        <v>4</v>
      </c>
      <c r="AW363" s="30">
        <v>197</v>
      </c>
      <c r="AX363" s="28">
        <v>262.39999999999998</v>
      </c>
      <c r="AY363" s="28">
        <v>172.2</v>
      </c>
      <c r="AZ363" s="28">
        <v>354</v>
      </c>
      <c r="BA363" s="28">
        <v>78.2</v>
      </c>
      <c r="BB363" s="30">
        <v>16</v>
      </c>
      <c r="BC363" s="28">
        <v>5.27</v>
      </c>
      <c r="BD363" s="28">
        <v>0.68</v>
      </c>
      <c r="BE363" s="28">
        <v>5.95</v>
      </c>
      <c r="BF363" s="28">
        <v>29.82</v>
      </c>
      <c r="BG363" s="30">
        <v>238</v>
      </c>
      <c r="BH363" s="30">
        <v>24</v>
      </c>
      <c r="BI363" s="30">
        <v>185</v>
      </c>
      <c r="BJ363" s="30">
        <v>26</v>
      </c>
      <c r="BK363" s="30">
        <v>90</v>
      </c>
      <c r="BL363" s="30">
        <v>28</v>
      </c>
      <c r="BM363" s="30">
        <v>166</v>
      </c>
      <c r="BN363" s="30">
        <v>27</v>
      </c>
      <c r="BO363" s="28"/>
      <c r="BP363" s="28"/>
      <c r="BQ363" s="28"/>
      <c r="BR363" s="28"/>
      <c r="BS363" s="30">
        <v>3</v>
      </c>
      <c r="BT363" s="28"/>
      <c r="BU363" s="30">
        <v>0.3</v>
      </c>
      <c r="BV363" s="30">
        <v>0</v>
      </c>
      <c r="BW363" s="30">
        <v>0.04</v>
      </c>
      <c r="BX363" s="30">
        <v>0.34</v>
      </c>
      <c r="BY363" s="30">
        <v>1.68</v>
      </c>
      <c r="BZ363" s="30">
        <v>1.63</v>
      </c>
      <c r="CA363" s="30">
        <v>9</v>
      </c>
      <c r="CB363" s="30">
        <v>4</v>
      </c>
      <c r="CC363" s="30">
        <v>65</v>
      </c>
      <c r="CD363" s="30">
        <v>13</v>
      </c>
      <c r="CE363" s="30">
        <v>265</v>
      </c>
      <c r="CF363" s="30">
        <v>37</v>
      </c>
      <c r="CG363" s="30">
        <v>132</v>
      </c>
      <c r="CH363" s="30">
        <v>18</v>
      </c>
      <c r="CI363" s="30">
        <v>0.9</v>
      </c>
      <c r="CJ363" s="30">
        <v>0.17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27.75" thickBot="1">
      <c r="A364" s="30">
        <v>75</v>
      </c>
      <c r="B364" s="30">
        <v>25</v>
      </c>
      <c r="C364" s="30">
        <v>111931</v>
      </c>
      <c r="D364" s="30">
        <v>0</v>
      </c>
      <c r="E364" s="30">
        <v>0</v>
      </c>
      <c r="F364" s="30">
        <v>-3</v>
      </c>
      <c r="G364" s="30">
        <v>3</v>
      </c>
      <c r="H364" s="30">
        <v>0</v>
      </c>
      <c r="I364" s="30">
        <v>2</v>
      </c>
      <c r="J364" s="28">
        <v>0.2</v>
      </c>
      <c r="K364" s="28">
        <v>0.1</v>
      </c>
      <c r="L364" s="30">
        <v>0</v>
      </c>
      <c r="M364" s="28" t="s">
        <v>1772</v>
      </c>
      <c r="N364" s="28">
        <v>0.2</v>
      </c>
      <c r="O364" s="30">
        <v>256</v>
      </c>
      <c r="P364" s="31" t="b">
        <v>0</v>
      </c>
      <c r="Q364" s="28" t="s">
        <v>2387</v>
      </c>
      <c r="R364" s="28" t="s">
        <v>4338</v>
      </c>
      <c r="S364" s="30">
        <v>42</v>
      </c>
      <c r="T364" s="28" t="s">
        <v>2928</v>
      </c>
      <c r="U364" s="28">
        <v>2.4</v>
      </c>
      <c r="V364" s="28" t="s">
        <v>2929</v>
      </c>
      <c r="W364" s="28">
        <v>0.1</v>
      </c>
      <c r="X364" s="31" t="b">
        <v>0</v>
      </c>
      <c r="Y364" s="28"/>
      <c r="Z364" s="28" t="s">
        <v>2176</v>
      </c>
      <c r="AA364" s="30">
        <v>10</v>
      </c>
      <c r="AB364" s="30">
        <v>13</v>
      </c>
      <c r="AC364" s="30">
        <v>19</v>
      </c>
      <c r="AD364" s="30">
        <v>18952</v>
      </c>
      <c r="AE364" s="30">
        <v>6</v>
      </c>
      <c r="AF364" s="30">
        <v>21478</v>
      </c>
      <c r="AG364" s="30">
        <v>203</v>
      </c>
      <c r="AH364" s="28">
        <v>0</v>
      </c>
      <c r="AI364" s="28">
        <v>4.5</v>
      </c>
      <c r="AJ364" s="28" t="s">
        <v>1772</v>
      </c>
      <c r="AK364" s="30">
        <v>384</v>
      </c>
      <c r="AL364" s="30">
        <v>1</v>
      </c>
      <c r="AM364" s="30">
        <v>1</v>
      </c>
      <c r="AN364" s="30">
        <v>0</v>
      </c>
      <c r="AO364" s="30">
        <v>9</v>
      </c>
      <c r="AP364" s="30">
        <v>0</v>
      </c>
      <c r="AQ364" s="30">
        <v>0</v>
      </c>
      <c r="AR364" s="30">
        <v>0</v>
      </c>
      <c r="AS364" s="30">
        <v>1</v>
      </c>
      <c r="AT364" s="30">
        <v>0</v>
      </c>
      <c r="AU364" s="30">
        <v>0</v>
      </c>
      <c r="AV364" s="30">
        <v>2</v>
      </c>
      <c r="AW364" s="30">
        <v>94</v>
      </c>
      <c r="AX364" s="28">
        <v>134.4</v>
      </c>
      <c r="AY364" s="28">
        <v>89.6</v>
      </c>
      <c r="AZ364" s="28">
        <v>25</v>
      </c>
      <c r="BA364" s="28">
        <v>24.9</v>
      </c>
      <c r="BB364" s="30">
        <v>4</v>
      </c>
      <c r="BC364" s="28">
        <v>0.12</v>
      </c>
      <c r="BD364" s="28">
        <v>0.69</v>
      </c>
      <c r="BE364" s="28">
        <v>0.81</v>
      </c>
      <c r="BF364" s="28">
        <v>7.03</v>
      </c>
      <c r="BG364" s="30">
        <v>343</v>
      </c>
      <c r="BH364" s="30">
        <v>140</v>
      </c>
      <c r="BI364" s="30">
        <v>285</v>
      </c>
      <c r="BJ364" s="30">
        <v>88</v>
      </c>
      <c r="BK364" s="30">
        <v>401</v>
      </c>
      <c r="BL364" s="30">
        <v>145</v>
      </c>
      <c r="BM364" s="30">
        <v>366</v>
      </c>
      <c r="BN364" s="30">
        <v>126</v>
      </c>
      <c r="BO364" s="28"/>
      <c r="BP364" s="28"/>
      <c r="BQ364" s="28"/>
      <c r="BR364" s="28"/>
      <c r="BS364" s="28"/>
      <c r="BT364" s="28"/>
      <c r="BU364" s="30">
        <v>0.03</v>
      </c>
      <c r="BV364" s="30">
        <v>0</v>
      </c>
      <c r="BW364" s="30">
        <v>0.16</v>
      </c>
      <c r="BX364" s="30">
        <v>0.19</v>
      </c>
      <c r="BY364" s="30">
        <v>1.65</v>
      </c>
      <c r="BZ364" s="30">
        <v>2.11</v>
      </c>
      <c r="CA364" s="30">
        <v>588</v>
      </c>
      <c r="CB364" s="30">
        <v>161</v>
      </c>
      <c r="CC364" s="30">
        <v>369</v>
      </c>
      <c r="CD364" s="30">
        <v>125</v>
      </c>
      <c r="CE364" s="30">
        <v>242</v>
      </c>
      <c r="CF364" s="30">
        <v>90</v>
      </c>
      <c r="CG364" s="30">
        <v>497</v>
      </c>
      <c r="CH364" s="30">
        <v>184</v>
      </c>
      <c r="CI364" s="30">
        <v>0.94</v>
      </c>
      <c r="CJ364" s="30">
        <v>0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7.25" thickBot="1">
      <c r="A365" s="30">
        <v>100</v>
      </c>
      <c r="B365" s="30">
        <v>100</v>
      </c>
      <c r="C365" s="30">
        <v>155569</v>
      </c>
      <c r="D365" s="30">
        <v>-1</v>
      </c>
      <c r="E365" s="30">
        <v>1</v>
      </c>
      <c r="F365" s="30">
        <v>-6</v>
      </c>
      <c r="G365" s="30">
        <v>6</v>
      </c>
      <c r="H365" s="30">
        <v>1</v>
      </c>
      <c r="I365" s="30">
        <v>2</v>
      </c>
      <c r="J365" s="28">
        <v>0.4</v>
      </c>
      <c r="K365" s="28">
        <v>0.4</v>
      </c>
      <c r="L365" s="30">
        <v>0</v>
      </c>
      <c r="M365" s="28" t="s">
        <v>2334</v>
      </c>
      <c r="N365" s="28">
        <v>0.4</v>
      </c>
      <c r="O365" s="30">
        <v>257</v>
      </c>
      <c r="P365" s="31" t="b">
        <v>0</v>
      </c>
      <c r="Q365" s="28"/>
      <c r="R365" s="28" t="s">
        <v>2930</v>
      </c>
      <c r="S365" s="30">
        <v>39</v>
      </c>
      <c r="T365" s="28" t="s">
        <v>2931</v>
      </c>
      <c r="U365" s="28">
        <v>2.5</v>
      </c>
      <c r="V365" s="28" t="s">
        <v>1597</v>
      </c>
      <c r="W365" s="28">
        <v>0.7</v>
      </c>
      <c r="X365" s="31" t="b">
        <v>0</v>
      </c>
      <c r="Y365" s="28"/>
      <c r="Z365" s="28" t="s">
        <v>2061</v>
      </c>
      <c r="AA365" s="30">
        <v>10</v>
      </c>
      <c r="AB365" s="30">
        <v>13</v>
      </c>
      <c r="AC365" s="30">
        <v>51</v>
      </c>
      <c r="AD365" s="30">
        <v>241639</v>
      </c>
      <c r="AE365" s="30">
        <v>2521</v>
      </c>
      <c r="AF365" s="30">
        <v>208174</v>
      </c>
      <c r="AG365" s="30">
        <v>1357</v>
      </c>
      <c r="AH365" s="28">
        <v>0.1</v>
      </c>
      <c r="AI365" s="28">
        <v>13.1</v>
      </c>
      <c r="AJ365" s="28" t="s">
        <v>1597</v>
      </c>
      <c r="AK365" s="30">
        <v>1608</v>
      </c>
      <c r="AL365" s="30">
        <v>0</v>
      </c>
      <c r="AM365" s="30">
        <v>0</v>
      </c>
      <c r="AN365" s="30">
        <v>5</v>
      </c>
      <c r="AO365" s="30">
        <v>27</v>
      </c>
      <c r="AP365" s="30">
        <v>0</v>
      </c>
      <c r="AQ365" s="30">
        <v>0</v>
      </c>
      <c r="AR365" s="30">
        <v>0</v>
      </c>
      <c r="AS365" s="30">
        <v>1</v>
      </c>
      <c r="AT365" s="30">
        <v>0</v>
      </c>
      <c r="AU365" s="30">
        <v>0</v>
      </c>
      <c r="AV365" s="30">
        <v>4</v>
      </c>
      <c r="AW365" s="30">
        <v>328</v>
      </c>
      <c r="AX365" s="28">
        <v>358.4</v>
      </c>
      <c r="AY365" s="28">
        <v>79.8</v>
      </c>
      <c r="AZ365" s="28">
        <v>50</v>
      </c>
      <c r="BA365" s="28">
        <v>48.9</v>
      </c>
      <c r="BB365" s="30">
        <v>18</v>
      </c>
      <c r="BC365" s="28">
        <v>1.07</v>
      </c>
      <c r="BD365" s="28">
        <v>0.44</v>
      </c>
      <c r="BE365" s="28">
        <v>1.51</v>
      </c>
      <c r="BF365" s="28">
        <v>27.56</v>
      </c>
      <c r="BG365" s="30">
        <v>174</v>
      </c>
      <c r="BH365" s="30">
        <v>65</v>
      </c>
      <c r="BI365" s="30">
        <v>303</v>
      </c>
      <c r="BJ365" s="30">
        <v>97</v>
      </c>
      <c r="BK365" s="30">
        <v>348</v>
      </c>
      <c r="BL365" s="30">
        <v>119</v>
      </c>
      <c r="BM365" s="30">
        <v>266</v>
      </c>
      <c r="BN365" s="30">
        <v>91</v>
      </c>
      <c r="BO365" s="28"/>
      <c r="BP365" s="28"/>
      <c r="BQ365" s="28"/>
      <c r="BR365" s="28"/>
      <c r="BS365" s="28"/>
      <c r="BT365" s="28"/>
      <c r="BU365" s="30">
        <v>0.06</v>
      </c>
      <c r="BV365" s="30">
        <v>0</v>
      </c>
      <c r="BW365" s="30">
        <v>0.02</v>
      </c>
      <c r="BX365" s="30">
        <v>0.08</v>
      </c>
      <c r="BY365" s="30">
        <v>1.54</v>
      </c>
      <c r="BZ365" s="30">
        <v>1.51</v>
      </c>
      <c r="CA365" s="30">
        <v>724</v>
      </c>
      <c r="CB365" s="30">
        <v>236</v>
      </c>
      <c r="CC365" s="30">
        <v>337</v>
      </c>
      <c r="CD365" s="30">
        <v>108</v>
      </c>
      <c r="CE365" s="30">
        <v>221</v>
      </c>
      <c r="CF365" s="30">
        <v>75</v>
      </c>
      <c r="CG365" s="30">
        <v>225</v>
      </c>
      <c r="CH365" s="30">
        <v>80</v>
      </c>
      <c r="CI365" s="30">
        <v>1.01</v>
      </c>
      <c r="CJ365" s="30">
        <v>0.28000000000000003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17.25" thickBot="1">
      <c r="A366" s="30">
        <v>100</v>
      </c>
      <c r="B366" s="30">
        <v>100</v>
      </c>
      <c r="C366" s="30">
        <v>166477</v>
      </c>
      <c r="D366" s="30">
        <v>0</v>
      </c>
      <c r="E366" s="30">
        <v>0</v>
      </c>
      <c r="F366" s="30">
        <v>-2</v>
      </c>
      <c r="G366" s="30">
        <v>2</v>
      </c>
      <c r="H366" s="30">
        <v>2</v>
      </c>
      <c r="I366" s="30">
        <v>2</v>
      </c>
      <c r="J366" s="28">
        <v>3.2</v>
      </c>
      <c r="K366" s="28">
        <v>3.2</v>
      </c>
      <c r="L366" s="30">
        <v>1</v>
      </c>
      <c r="M366" s="28" t="s">
        <v>2932</v>
      </c>
      <c r="N366" s="28">
        <v>3.2</v>
      </c>
      <c r="O366" s="30">
        <v>258</v>
      </c>
      <c r="P366" s="31" t="b">
        <v>0</v>
      </c>
      <c r="Q366" s="28"/>
      <c r="R366" s="28" t="s">
        <v>2933</v>
      </c>
      <c r="S366" s="30">
        <v>43</v>
      </c>
      <c r="T366" s="28" t="s">
        <v>2934</v>
      </c>
      <c r="U366" s="28">
        <v>3.2</v>
      </c>
      <c r="V366" s="28" t="s">
        <v>1532</v>
      </c>
      <c r="W366" s="28">
        <v>6</v>
      </c>
      <c r="X366" s="31" t="b">
        <v>0</v>
      </c>
      <c r="Y366" s="28"/>
      <c r="Z366" s="28" t="s">
        <v>2061</v>
      </c>
      <c r="AA366" s="30">
        <v>10</v>
      </c>
      <c r="AB366" s="30">
        <v>13</v>
      </c>
      <c r="AC366" s="30">
        <v>105</v>
      </c>
      <c r="AD366" s="30">
        <v>2069467</v>
      </c>
      <c r="AE366" s="30">
        <v>7209</v>
      </c>
      <c r="AF366" s="30">
        <v>1581938</v>
      </c>
      <c r="AG366" s="30">
        <v>12776</v>
      </c>
      <c r="AH366" s="28">
        <v>0.7</v>
      </c>
      <c r="AI366" s="28">
        <v>24.4</v>
      </c>
      <c r="AJ366" s="28" t="s">
        <v>1532</v>
      </c>
      <c r="AK366" s="30">
        <v>2895</v>
      </c>
      <c r="AL366" s="30">
        <v>2</v>
      </c>
      <c r="AM366" s="30">
        <v>4</v>
      </c>
      <c r="AN366" s="30">
        <v>7</v>
      </c>
      <c r="AO366" s="30">
        <v>54</v>
      </c>
      <c r="AP366" s="30">
        <v>0</v>
      </c>
      <c r="AQ366" s="30">
        <v>0</v>
      </c>
      <c r="AR366" s="30">
        <v>0</v>
      </c>
      <c r="AS366" s="30">
        <v>3</v>
      </c>
      <c r="AT366" s="30">
        <v>0</v>
      </c>
      <c r="AU366" s="30">
        <v>0</v>
      </c>
      <c r="AV366" s="30">
        <v>11</v>
      </c>
      <c r="AW366" s="30">
        <v>557</v>
      </c>
      <c r="AX366" s="28">
        <v>636.20000000000005</v>
      </c>
      <c r="AY366" s="28">
        <v>370.4</v>
      </c>
      <c r="AZ366" s="28">
        <v>264</v>
      </c>
      <c r="BA366" s="28">
        <v>127.4</v>
      </c>
      <c r="BB366" s="30">
        <v>32</v>
      </c>
      <c r="BC366" s="28">
        <v>1.98</v>
      </c>
      <c r="BD366" s="28">
        <v>2.0499999999999998</v>
      </c>
      <c r="BE366" s="28">
        <v>4.03</v>
      </c>
      <c r="BF366" s="28">
        <v>53.83</v>
      </c>
      <c r="BG366" s="30">
        <v>43</v>
      </c>
      <c r="BH366" s="30">
        <v>10</v>
      </c>
      <c r="BI366" s="30">
        <v>79</v>
      </c>
      <c r="BJ366" s="30">
        <v>12</v>
      </c>
      <c r="BK366" s="30">
        <v>128</v>
      </c>
      <c r="BL366" s="30">
        <v>12</v>
      </c>
      <c r="BM366" s="30">
        <v>71</v>
      </c>
      <c r="BN366" s="30">
        <v>7</v>
      </c>
      <c r="BO366" s="28"/>
      <c r="BP366" s="28"/>
      <c r="BQ366" s="28"/>
      <c r="BR366" s="28"/>
      <c r="BS366" s="28"/>
      <c r="BT366" s="28"/>
      <c r="BU366" s="30">
        <v>0.06</v>
      </c>
      <c r="BV366" s="30">
        <v>0</v>
      </c>
      <c r="BW366" s="30">
        <v>0.06</v>
      </c>
      <c r="BX366" s="30">
        <v>0.12</v>
      </c>
      <c r="BY366" s="30">
        <v>1.67</v>
      </c>
      <c r="BZ366" s="30">
        <v>1.68</v>
      </c>
      <c r="CA366" s="30">
        <v>545</v>
      </c>
      <c r="CB366" s="30">
        <v>136</v>
      </c>
      <c r="CC366" s="30">
        <v>81</v>
      </c>
      <c r="CD366" s="30">
        <v>17</v>
      </c>
      <c r="CE366" s="30">
        <v>131</v>
      </c>
      <c r="CF366" s="30">
        <v>35</v>
      </c>
      <c r="CG366" s="30">
        <v>63</v>
      </c>
      <c r="CH366" s="30">
        <v>23</v>
      </c>
      <c r="CI366" s="30">
        <v>0.99</v>
      </c>
      <c r="CJ366" s="30">
        <v>0.22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7.25" thickBot="1">
      <c r="A367" s="30">
        <v>100</v>
      </c>
      <c r="B367" s="30">
        <v>100</v>
      </c>
      <c r="C367" s="30">
        <v>166989</v>
      </c>
      <c r="D367" s="30">
        <v>0</v>
      </c>
      <c r="E367" s="30">
        <v>0</v>
      </c>
      <c r="F367" s="30">
        <v>-4</v>
      </c>
      <c r="G367" s="30">
        <v>4</v>
      </c>
      <c r="H367" s="30">
        <v>0</v>
      </c>
      <c r="I367" s="30">
        <v>3</v>
      </c>
      <c r="J367" s="28">
        <v>1.4</v>
      </c>
      <c r="K367" s="28">
        <v>1.4</v>
      </c>
      <c r="L367" s="30">
        <v>2</v>
      </c>
      <c r="M367" s="28" t="s">
        <v>2935</v>
      </c>
      <c r="N367" s="28">
        <v>1.4</v>
      </c>
      <c r="O367" s="30">
        <v>259</v>
      </c>
      <c r="P367" s="31" t="b">
        <v>0</v>
      </c>
      <c r="Q367" s="28"/>
      <c r="R367" s="28" t="s">
        <v>4145</v>
      </c>
      <c r="S367" s="30">
        <v>61</v>
      </c>
      <c r="T367" s="28" t="s">
        <v>2936</v>
      </c>
      <c r="U367" s="28">
        <v>2.7</v>
      </c>
      <c r="V367" s="28" t="s">
        <v>1570</v>
      </c>
      <c r="W367" s="28">
        <v>1.1000000000000001</v>
      </c>
      <c r="X367" s="31" t="b">
        <v>0</v>
      </c>
      <c r="Y367" s="28"/>
      <c r="Z367" s="28" t="s">
        <v>2061</v>
      </c>
      <c r="AA367" s="30">
        <v>10</v>
      </c>
      <c r="AB367" s="30">
        <v>13</v>
      </c>
      <c r="AC367" s="30">
        <v>74</v>
      </c>
      <c r="AD367" s="30">
        <v>230669</v>
      </c>
      <c r="AE367" s="30">
        <v>459</v>
      </c>
      <c r="AF367" s="30">
        <v>361527</v>
      </c>
      <c r="AG367" s="30">
        <v>604</v>
      </c>
      <c r="AH367" s="28">
        <v>0.2</v>
      </c>
      <c r="AI367" s="28">
        <v>12.1</v>
      </c>
      <c r="AJ367" s="28" t="s">
        <v>1570</v>
      </c>
      <c r="AK367" s="30">
        <v>2012</v>
      </c>
      <c r="AL367" s="30">
        <v>3</v>
      </c>
      <c r="AM367" s="30">
        <v>2</v>
      </c>
      <c r="AN367" s="30">
        <v>5</v>
      </c>
      <c r="AO367" s="30">
        <v>41</v>
      </c>
      <c r="AP367" s="30">
        <v>0</v>
      </c>
      <c r="AQ367" s="30">
        <v>0</v>
      </c>
      <c r="AR367" s="30">
        <v>1</v>
      </c>
      <c r="AS367" s="30">
        <v>4</v>
      </c>
      <c r="AT367" s="30">
        <v>0</v>
      </c>
      <c r="AU367" s="30">
        <v>0</v>
      </c>
      <c r="AV367" s="30">
        <v>5</v>
      </c>
      <c r="AW367" s="30">
        <v>398</v>
      </c>
      <c r="AX367" s="28">
        <v>463.2</v>
      </c>
      <c r="AY367" s="28">
        <v>417.2</v>
      </c>
      <c r="AZ367" s="28">
        <v>175</v>
      </c>
      <c r="BA367" s="28">
        <v>105.7</v>
      </c>
      <c r="BB367" s="30">
        <v>23</v>
      </c>
      <c r="BC367" s="28">
        <v>2.4</v>
      </c>
      <c r="BD367" s="28">
        <v>2.75</v>
      </c>
      <c r="BE367" s="28">
        <v>5.15</v>
      </c>
      <c r="BF367" s="28">
        <v>39.07</v>
      </c>
      <c r="BG367" s="30">
        <v>115</v>
      </c>
      <c r="BH367" s="30">
        <v>48</v>
      </c>
      <c r="BI367" s="30">
        <v>66</v>
      </c>
      <c r="BJ367" s="30">
        <v>54</v>
      </c>
      <c r="BK367" s="30">
        <v>184</v>
      </c>
      <c r="BL367" s="30">
        <v>108</v>
      </c>
      <c r="BM367" s="30">
        <v>102</v>
      </c>
      <c r="BN367" s="30">
        <v>70</v>
      </c>
      <c r="BO367" s="30">
        <v>3</v>
      </c>
      <c r="BP367" s="28"/>
      <c r="BQ367" s="30">
        <v>2</v>
      </c>
      <c r="BR367" s="28"/>
      <c r="BS367" s="30">
        <v>4</v>
      </c>
      <c r="BT367" s="28"/>
      <c r="BU367" s="30">
        <v>0.11</v>
      </c>
      <c r="BV367" s="30">
        <v>0</v>
      </c>
      <c r="BW367" s="30">
        <v>0.12</v>
      </c>
      <c r="BX367" s="30">
        <v>0.23</v>
      </c>
      <c r="BY367" s="30">
        <v>1.75</v>
      </c>
      <c r="BZ367" s="30">
        <v>1.83</v>
      </c>
      <c r="CA367" s="30">
        <v>65</v>
      </c>
      <c r="CB367" s="30">
        <v>33</v>
      </c>
      <c r="CC367" s="30">
        <v>230</v>
      </c>
      <c r="CD367" s="30">
        <v>114</v>
      </c>
      <c r="CE367" s="30">
        <v>201</v>
      </c>
      <c r="CF367" s="30">
        <v>84</v>
      </c>
      <c r="CG367" s="30">
        <v>176</v>
      </c>
      <c r="CH367" s="30">
        <v>59</v>
      </c>
      <c r="CI367" s="30">
        <v>1.03</v>
      </c>
      <c r="CJ367" s="30">
        <v>0.22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7.25" thickBot="1">
      <c r="A368" s="30">
        <v>0</v>
      </c>
      <c r="B368" s="30">
        <v>0</v>
      </c>
      <c r="C368" s="30">
        <v>168580</v>
      </c>
      <c r="D368" s="30">
        <v>0</v>
      </c>
      <c r="E368" s="30">
        <v>0</v>
      </c>
      <c r="F368" s="30">
        <v>-3</v>
      </c>
      <c r="G368" s="30">
        <v>3</v>
      </c>
      <c r="H368" s="30">
        <v>0</v>
      </c>
      <c r="I368" s="30">
        <v>3</v>
      </c>
      <c r="J368" s="28">
        <v>0</v>
      </c>
      <c r="K368" s="28">
        <v>0</v>
      </c>
      <c r="L368" s="30">
        <v>0</v>
      </c>
      <c r="M368" s="28" t="s">
        <v>2937</v>
      </c>
      <c r="N368" s="28">
        <v>0</v>
      </c>
      <c r="O368" s="30">
        <v>260</v>
      </c>
      <c r="P368" s="31" t="b">
        <v>0</v>
      </c>
      <c r="Q368" s="28" t="s">
        <v>3874</v>
      </c>
      <c r="R368" s="28" t="s">
        <v>3875</v>
      </c>
      <c r="S368" s="30">
        <v>47</v>
      </c>
      <c r="T368" s="28" t="s">
        <v>2938</v>
      </c>
      <c r="U368" s="28">
        <v>2.4</v>
      </c>
      <c r="V368" s="28" t="s">
        <v>1566</v>
      </c>
      <c r="W368" s="28">
        <v>0.1</v>
      </c>
      <c r="X368" s="31" t="b">
        <v>0</v>
      </c>
      <c r="Y368" s="28"/>
      <c r="Z368" s="28" t="s">
        <v>2077</v>
      </c>
      <c r="AA368" s="30">
        <v>10</v>
      </c>
      <c r="AB368" s="30">
        <v>13</v>
      </c>
      <c r="AC368" s="30">
        <v>19</v>
      </c>
      <c r="AD368" s="30">
        <v>9724</v>
      </c>
      <c r="AE368" s="30">
        <v>0</v>
      </c>
      <c r="AF368" s="30">
        <v>19564</v>
      </c>
      <c r="AG368" s="30">
        <v>19</v>
      </c>
      <c r="AH368" s="28">
        <v>0</v>
      </c>
      <c r="AI368" s="28">
        <v>4</v>
      </c>
      <c r="AJ368" s="28" t="s">
        <v>1566</v>
      </c>
      <c r="AK368" s="30">
        <v>378</v>
      </c>
      <c r="AL368" s="30">
        <v>0</v>
      </c>
      <c r="AM368" s="30">
        <v>2</v>
      </c>
      <c r="AN368" s="30">
        <v>1</v>
      </c>
      <c r="AO368" s="30">
        <v>5</v>
      </c>
      <c r="AP368" s="30">
        <v>0</v>
      </c>
      <c r="AQ368" s="30">
        <v>0</v>
      </c>
      <c r="AR368" s="30">
        <v>0</v>
      </c>
      <c r="AS368" s="30">
        <v>0</v>
      </c>
      <c r="AT368" s="30">
        <v>0</v>
      </c>
      <c r="AU368" s="30">
        <v>0</v>
      </c>
      <c r="AV368" s="30">
        <v>0</v>
      </c>
      <c r="AW368" s="30">
        <v>69</v>
      </c>
      <c r="AX368" s="28">
        <v>65.2</v>
      </c>
      <c r="AY368" s="28">
        <v>151</v>
      </c>
      <c r="AZ368" s="28">
        <v>92</v>
      </c>
      <c r="BA368" s="28">
        <v>30.9</v>
      </c>
      <c r="BB368" s="30">
        <v>3</v>
      </c>
      <c r="BC368" s="28">
        <v>1.05</v>
      </c>
      <c r="BD368" s="28">
        <v>0.56999999999999995</v>
      </c>
      <c r="BE368" s="28">
        <v>1.62</v>
      </c>
      <c r="BF368" s="28">
        <v>5.51</v>
      </c>
      <c r="BG368" s="30">
        <v>409</v>
      </c>
      <c r="BH368" s="30">
        <v>176</v>
      </c>
      <c r="BI368" s="30">
        <v>209</v>
      </c>
      <c r="BJ368" s="30">
        <v>129</v>
      </c>
      <c r="BK368" s="30">
        <v>267</v>
      </c>
      <c r="BL368" s="30">
        <v>140</v>
      </c>
      <c r="BM368" s="30">
        <v>337</v>
      </c>
      <c r="BN368" s="30">
        <v>149</v>
      </c>
      <c r="BO368" s="28"/>
      <c r="BP368" s="28"/>
      <c r="BQ368" s="28"/>
      <c r="BR368" s="28"/>
      <c r="BS368" s="28"/>
      <c r="BT368" s="28"/>
      <c r="BU368" s="30">
        <v>0.25</v>
      </c>
      <c r="BV368" s="30">
        <v>0</v>
      </c>
      <c r="BW368" s="30">
        <v>0.14000000000000001</v>
      </c>
      <c r="BX368" s="30">
        <v>0.39</v>
      </c>
      <c r="BY368" s="30">
        <v>1.31</v>
      </c>
      <c r="BZ368" s="30">
        <v>1.19</v>
      </c>
      <c r="CA368" s="30">
        <v>311</v>
      </c>
      <c r="CB368" s="30">
        <v>187</v>
      </c>
      <c r="CC368" s="30">
        <v>692</v>
      </c>
      <c r="CD368" s="30">
        <v>285</v>
      </c>
      <c r="CE368" s="30">
        <v>248</v>
      </c>
      <c r="CF368" s="30">
        <v>95</v>
      </c>
      <c r="CG368" s="30">
        <v>474</v>
      </c>
      <c r="CH368" s="30">
        <v>174</v>
      </c>
      <c r="CI368" s="30">
        <v>0.71</v>
      </c>
      <c r="CJ368" s="30">
        <v>0.24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17.25" thickBot="1">
      <c r="A369" s="30">
        <v>100</v>
      </c>
      <c r="B369" s="30">
        <v>100</v>
      </c>
      <c r="C369" s="30">
        <v>172780</v>
      </c>
      <c r="D369" s="30">
        <v>0</v>
      </c>
      <c r="E369" s="30">
        <v>0</v>
      </c>
      <c r="F369" s="30">
        <v>-1</v>
      </c>
      <c r="G369" s="30">
        <v>1</v>
      </c>
      <c r="H369" s="30">
        <v>1</v>
      </c>
      <c r="I369" s="30">
        <v>3</v>
      </c>
      <c r="J369" s="28">
        <v>2.4</v>
      </c>
      <c r="K369" s="28">
        <v>2.4</v>
      </c>
      <c r="L369" s="30">
        <v>2</v>
      </c>
      <c r="M369" s="28" t="s">
        <v>1521</v>
      </c>
      <c r="N369" s="28">
        <v>2.4</v>
      </c>
      <c r="O369" s="30">
        <v>261</v>
      </c>
      <c r="P369" s="31" t="b">
        <v>0</v>
      </c>
      <c r="Q369" s="28"/>
      <c r="R369" s="28" t="s">
        <v>4386</v>
      </c>
      <c r="S369" s="30">
        <v>79</v>
      </c>
      <c r="T369" s="28" t="s">
        <v>2939</v>
      </c>
      <c r="U369" s="28">
        <v>4.7</v>
      </c>
      <c r="V369" s="28" t="s">
        <v>1529</v>
      </c>
      <c r="W369" s="28">
        <v>5</v>
      </c>
      <c r="X369" s="31" t="b">
        <v>0</v>
      </c>
      <c r="Y369" s="28"/>
      <c r="Z369" s="28" t="s">
        <v>2061</v>
      </c>
      <c r="AA369" s="30">
        <v>10</v>
      </c>
      <c r="AB369" s="30">
        <v>13</v>
      </c>
      <c r="AC369" s="30">
        <v>121</v>
      </c>
      <c r="AD369" s="30">
        <v>4316460</v>
      </c>
      <c r="AE369" s="30">
        <v>3419</v>
      </c>
      <c r="AF369" s="30">
        <v>4398779</v>
      </c>
      <c r="AG369" s="30">
        <v>14827</v>
      </c>
      <c r="AH369" s="28">
        <v>0.3</v>
      </c>
      <c r="AI369" s="28">
        <v>15.3</v>
      </c>
      <c r="AJ369" s="28" t="s">
        <v>1529</v>
      </c>
      <c r="AK369" s="30">
        <v>2164</v>
      </c>
      <c r="AL369" s="30">
        <v>9</v>
      </c>
      <c r="AM369" s="30">
        <v>8</v>
      </c>
      <c r="AN369" s="30">
        <v>4</v>
      </c>
      <c r="AO369" s="30">
        <v>45</v>
      </c>
      <c r="AP369" s="30">
        <v>0</v>
      </c>
      <c r="AQ369" s="30">
        <v>0</v>
      </c>
      <c r="AR369" s="30">
        <v>1</v>
      </c>
      <c r="AS369" s="30">
        <v>9</v>
      </c>
      <c r="AT369" s="30">
        <v>0</v>
      </c>
      <c r="AU369" s="30">
        <v>0</v>
      </c>
      <c r="AV369" s="30">
        <v>9</v>
      </c>
      <c r="AW369" s="30">
        <v>473</v>
      </c>
      <c r="AX369" s="28">
        <v>700.2</v>
      </c>
      <c r="AY369" s="28">
        <v>881.3</v>
      </c>
      <c r="AZ369" s="28">
        <v>707</v>
      </c>
      <c r="BA369" s="28">
        <v>229.2</v>
      </c>
      <c r="BB369" s="30">
        <v>25</v>
      </c>
      <c r="BC369" s="28">
        <v>6.44</v>
      </c>
      <c r="BD369" s="28">
        <v>5.14</v>
      </c>
      <c r="BE369" s="28">
        <v>11.58</v>
      </c>
      <c r="BF369" s="28">
        <v>41.07</v>
      </c>
      <c r="BG369" s="30">
        <v>30</v>
      </c>
      <c r="BH369" s="30">
        <v>14</v>
      </c>
      <c r="BI369" s="30">
        <v>13</v>
      </c>
      <c r="BJ369" s="30">
        <v>11</v>
      </c>
      <c r="BK369" s="30">
        <v>29</v>
      </c>
      <c r="BL369" s="30">
        <v>15</v>
      </c>
      <c r="BM369" s="30">
        <v>15</v>
      </c>
      <c r="BN369" s="30">
        <v>10</v>
      </c>
      <c r="BO369" s="30">
        <v>2</v>
      </c>
      <c r="BP369" s="28"/>
      <c r="BQ369" s="30">
        <v>1</v>
      </c>
      <c r="BR369" s="28"/>
      <c r="BS369" s="30">
        <v>2</v>
      </c>
      <c r="BT369" s="28"/>
      <c r="BU369" s="30">
        <v>0.27</v>
      </c>
      <c r="BV369" s="30">
        <v>0</v>
      </c>
      <c r="BW369" s="30">
        <v>0.21</v>
      </c>
      <c r="BX369" s="30">
        <v>0.48</v>
      </c>
      <c r="BY369" s="30">
        <v>1.71</v>
      </c>
      <c r="BZ369" s="30">
        <v>1.87</v>
      </c>
      <c r="CA369" s="30">
        <v>20</v>
      </c>
      <c r="CB369" s="30">
        <v>9</v>
      </c>
      <c r="CC369" s="30">
        <v>137</v>
      </c>
      <c r="CD369" s="30">
        <v>65</v>
      </c>
      <c r="CE369" s="30">
        <v>22</v>
      </c>
      <c r="CF369" s="30">
        <v>9</v>
      </c>
      <c r="CG369" s="30">
        <v>78</v>
      </c>
      <c r="CH369" s="30">
        <v>24</v>
      </c>
      <c r="CI369" s="30">
        <v>1.04</v>
      </c>
      <c r="CJ369" s="30">
        <v>0.17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17.25" thickBot="1">
      <c r="A370" s="30">
        <v>0</v>
      </c>
      <c r="B370" s="30">
        <v>0</v>
      </c>
      <c r="C370" s="30">
        <v>173515</v>
      </c>
      <c r="D370" s="30">
        <v>0</v>
      </c>
      <c r="E370" s="30">
        <v>0</v>
      </c>
      <c r="F370" s="30">
        <v>-6</v>
      </c>
      <c r="G370" s="30">
        <v>6</v>
      </c>
      <c r="H370" s="30">
        <v>2</v>
      </c>
      <c r="I370" s="30">
        <v>4</v>
      </c>
      <c r="J370" s="28">
        <v>0</v>
      </c>
      <c r="K370" s="28">
        <v>0</v>
      </c>
      <c r="L370" s="30">
        <v>0</v>
      </c>
      <c r="M370" s="28" t="s">
        <v>2940</v>
      </c>
      <c r="N370" s="28">
        <v>3.4</v>
      </c>
      <c r="O370" s="30">
        <v>262</v>
      </c>
      <c r="P370" s="31" t="b">
        <v>0</v>
      </c>
      <c r="Q370" s="28" t="s">
        <v>4524</v>
      </c>
      <c r="R370" s="28" t="s">
        <v>4424</v>
      </c>
      <c r="S370" s="30">
        <v>59</v>
      </c>
      <c r="T370" s="28" t="s">
        <v>2941</v>
      </c>
      <c r="U370" s="28">
        <v>2.9</v>
      </c>
      <c r="V370" s="28" t="s">
        <v>1538</v>
      </c>
      <c r="W370" s="28">
        <v>0.9</v>
      </c>
      <c r="X370" s="31" t="b">
        <v>0</v>
      </c>
      <c r="Y370" s="28"/>
      <c r="Z370" s="28" t="s">
        <v>2117</v>
      </c>
      <c r="AA370" s="30">
        <v>10</v>
      </c>
      <c r="AB370" s="30">
        <v>13</v>
      </c>
      <c r="AC370" s="30">
        <v>76</v>
      </c>
      <c r="AD370" s="30">
        <v>360145</v>
      </c>
      <c r="AE370" s="30">
        <v>50</v>
      </c>
      <c r="AF370" s="30">
        <v>379730</v>
      </c>
      <c r="AG370" s="30">
        <v>9375</v>
      </c>
      <c r="AH370" s="28">
        <v>0.6</v>
      </c>
      <c r="AI370" s="28">
        <v>12.9</v>
      </c>
      <c r="AJ370" s="28" t="s">
        <v>1538</v>
      </c>
      <c r="AK370" s="30">
        <v>991</v>
      </c>
      <c r="AL370" s="30">
        <v>5</v>
      </c>
      <c r="AM370" s="30">
        <v>4</v>
      </c>
      <c r="AN370" s="30">
        <v>0</v>
      </c>
      <c r="AO370" s="30">
        <v>23</v>
      </c>
      <c r="AP370" s="30">
        <v>0</v>
      </c>
      <c r="AQ370" s="30">
        <v>0</v>
      </c>
      <c r="AR370" s="30">
        <v>0</v>
      </c>
      <c r="AS370" s="30">
        <v>0</v>
      </c>
      <c r="AT370" s="30">
        <v>0</v>
      </c>
      <c r="AU370" s="30">
        <v>0</v>
      </c>
      <c r="AV370" s="30">
        <v>9</v>
      </c>
      <c r="AW370" s="30">
        <v>214</v>
      </c>
      <c r="AX370" s="28">
        <v>306.60000000000002</v>
      </c>
      <c r="AY370" s="28">
        <v>227.6</v>
      </c>
      <c r="AZ370" s="28">
        <v>437</v>
      </c>
      <c r="BA370" s="28">
        <v>95.7</v>
      </c>
      <c r="BB370" s="30">
        <v>9</v>
      </c>
      <c r="BC370" s="28">
        <v>6.71</v>
      </c>
      <c r="BD370" s="28">
        <v>1.41</v>
      </c>
      <c r="BE370" s="28">
        <v>8.1199999999999992</v>
      </c>
      <c r="BF370" s="28">
        <v>20.399999999999999</v>
      </c>
      <c r="BG370" s="30">
        <v>205</v>
      </c>
      <c r="BH370" s="30">
        <v>20</v>
      </c>
      <c r="BI370" s="30">
        <v>139</v>
      </c>
      <c r="BJ370" s="30">
        <v>15</v>
      </c>
      <c r="BK370" s="30">
        <v>65</v>
      </c>
      <c r="BL370" s="30">
        <v>24</v>
      </c>
      <c r="BM370" s="30">
        <v>124</v>
      </c>
      <c r="BN370" s="30">
        <v>21</v>
      </c>
      <c r="BO370" s="28"/>
      <c r="BP370" s="28"/>
      <c r="BQ370" s="28"/>
      <c r="BR370" s="28"/>
      <c r="BS370" s="30">
        <v>1</v>
      </c>
      <c r="BT370" s="28"/>
      <c r="BU370" s="30">
        <v>0.61</v>
      </c>
      <c r="BV370" s="30">
        <v>0</v>
      </c>
      <c r="BW370" s="30">
        <v>0.13</v>
      </c>
      <c r="BX370" s="30">
        <v>0.74</v>
      </c>
      <c r="BY370" s="30">
        <v>1.85</v>
      </c>
      <c r="BZ370" s="30">
        <v>2.09</v>
      </c>
      <c r="CA370" s="30">
        <v>74</v>
      </c>
      <c r="CB370" s="30">
        <v>30</v>
      </c>
      <c r="CC370" s="30">
        <v>76</v>
      </c>
      <c r="CD370" s="30">
        <v>16</v>
      </c>
      <c r="CE370" s="30">
        <v>173</v>
      </c>
      <c r="CF370" s="30">
        <v>22</v>
      </c>
      <c r="CG370" s="30">
        <v>192</v>
      </c>
      <c r="CH370" s="30">
        <v>31</v>
      </c>
      <c r="CI370" s="30">
        <v>0.82</v>
      </c>
      <c r="CJ370" s="30">
        <v>0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7.25" thickBot="1">
      <c r="A371" s="30">
        <v>0</v>
      </c>
      <c r="B371" s="30">
        <v>0</v>
      </c>
      <c r="C371" s="30">
        <v>197469</v>
      </c>
      <c r="D371" s="30">
        <v>0</v>
      </c>
      <c r="E371" s="30">
        <v>0</v>
      </c>
      <c r="F371" s="30">
        <v>0</v>
      </c>
      <c r="G371" s="30">
        <v>0</v>
      </c>
      <c r="H371" s="30">
        <v>0</v>
      </c>
      <c r="I371" s="30">
        <v>3</v>
      </c>
      <c r="J371" s="28">
        <v>0</v>
      </c>
      <c r="K371" s="28">
        <v>0</v>
      </c>
      <c r="L371" s="30">
        <v>0</v>
      </c>
      <c r="M371" s="28" t="s">
        <v>2942</v>
      </c>
      <c r="N371" s="28">
        <v>0</v>
      </c>
      <c r="O371" s="30">
        <v>263</v>
      </c>
      <c r="P371" s="31" t="b">
        <v>0</v>
      </c>
      <c r="Q371" s="28" t="s">
        <v>2943</v>
      </c>
      <c r="R371" s="28" t="s">
        <v>2944</v>
      </c>
      <c r="S371" s="30">
        <v>45</v>
      </c>
      <c r="T371" s="28" t="s">
        <v>2945</v>
      </c>
      <c r="U371" s="28">
        <v>0</v>
      </c>
      <c r="V371" s="28" t="s">
        <v>1773</v>
      </c>
      <c r="W371" s="28">
        <v>0</v>
      </c>
      <c r="X371" s="31" t="b">
        <v>0</v>
      </c>
      <c r="Y371" s="28"/>
      <c r="Z371" s="28" t="s">
        <v>2077</v>
      </c>
      <c r="AA371" s="30">
        <v>10</v>
      </c>
      <c r="AB371" s="30">
        <v>13</v>
      </c>
      <c r="AC371" s="30">
        <v>0</v>
      </c>
      <c r="AD371" s="30">
        <v>1196</v>
      </c>
      <c r="AE371" s="30">
        <v>0</v>
      </c>
      <c r="AF371" s="30">
        <v>16172</v>
      </c>
      <c r="AG371" s="30">
        <v>4</v>
      </c>
      <c r="AH371" s="28">
        <v>0</v>
      </c>
      <c r="AI371" s="28">
        <v>0</v>
      </c>
      <c r="AJ371" s="28" t="s">
        <v>1773</v>
      </c>
      <c r="AK371" s="30">
        <v>0</v>
      </c>
      <c r="AL371" s="30">
        <v>0</v>
      </c>
      <c r="AM371" s="30">
        <v>0</v>
      </c>
      <c r="AN371" s="30">
        <v>0</v>
      </c>
      <c r="AO371" s="30">
        <v>0</v>
      </c>
      <c r="AP371" s="30">
        <v>0</v>
      </c>
      <c r="AQ371" s="30">
        <v>0</v>
      </c>
      <c r="AR371" s="30">
        <v>0</v>
      </c>
      <c r="AS371" s="30">
        <v>0</v>
      </c>
      <c r="AT371" s="30">
        <v>0</v>
      </c>
      <c r="AU371" s="30">
        <v>0</v>
      </c>
      <c r="AV371" s="30">
        <v>0</v>
      </c>
      <c r="AW371" s="30">
        <v>0</v>
      </c>
      <c r="AX371" s="28">
        <v>0</v>
      </c>
      <c r="AY371" s="28">
        <v>0</v>
      </c>
      <c r="AZ371" s="28">
        <v>0</v>
      </c>
      <c r="BA371" s="28">
        <v>0</v>
      </c>
      <c r="BB371" s="30">
        <v>0</v>
      </c>
      <c r="BC371" s="28">
        <v>0</v>
      </c>
      <c r="BD371" s="28">
        <v>0</v>
      </c>
      <c r="BE371" s="28">
        <v>0</v>
      </c>
      <c r="BF371" s="28">
        <v>0</v>
      </c>
      <c r="BG371" s="30">
        <v>666</v>
      </c>
      <c r="BH371" s="30">
        <v>265</v>
      </c>
      <c r="BI371" s="30">
        <v>662</v>
      </c>
      <c r="BJ371" s="30">
        <v>268</v>
      </c>
      <c r="BK371" s="30">
        <v>648</v>
      </c>
      <c r="BL371" s="30">
        <v>261</v>
      </c>
      <c r="BM371" s="30">
        <v>670</v>
      </c>
      <c r="BN371" s="30">
        <v>267</v>
      </c>
      <c r="BO371" s="28"/>
      <c r="BP371" s="28"/>
      <c r="BQ371" s="28"/>
      <c r="BR371" s="28"/>
      <c r="BS371" s="28"/>
      <c r="BT371" s="28"/>
      <c r="BU371" s="30">
        <v>0</v>
      </c>
      <c r="BV371" s="30">
        <v>0</v>
      </c>
      <c r="BW371" s="30">
        <v>0</v>
      </c>
      <c r="BX371" s="30">
        <v>0</v>
      </c>
      <c r="BY371" s="30">
        <v>0</v>
      </c>
      <c r="BZ371" s="30">
        <v>0</v>
      </c>
      <c r="CA371" s="30">
        <v>367</v>
      </c>
      <c r="CB371" s="30">
        <v>208</v>
      </c>
      <c r="CC371" s="30">
        <v>602</v>
      </c>
      <c r="CD371" s="30">
        <v>228</v>
      </c>
      <c r="CE371" s="30">
        <v>675</v>
      </c>
      <c r="CF371" s="30">
        <v>271</v>
      </c>
      <c r="CG371" s="30">
        <v>552</v>
      </c>
      <c r="CH371" s="30">
        <v>218</v>
      </c>
      <c r="CI371" s="30">
        <v>0</v>
      </c>
      <c r="CJ371" s="30">
        <v>0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17.25" thickBot="1">
      <c r="A372" s="30">
        <v>100</v>
      </c>
      <c r="B372" s="30">
        <v>100</v>
      </c>
      <c r="C372" s="30">
        <v>201666</v>
      </c>
      <c r="D372" s="30">
        <v>0</v>
      </c>
      <c r="E372" s="30">
        <v>0</v>
      </c>
      <c r="F372" s="30">
        <v>-3</v>
      </c>
      <c r="G372" s="30">
        <v>3</v>
      </c>
      <c r="H372" s="30">
        <v>0</v>
      </c>
      <c r="I372" s="30">
        <v>3</v>
      </c>
      <c r="J372" s="28">
        <v>1.2</v>
      </c>
      <c r="K372" s="28">
        <v>1.2</v>
      </c>
      <c r="L372" s="30">
        <v>2</v>
      </c>
      <c r="M372" s="28" t="s">
        <v>2601</v>
      </c>
      <c r="N372" s="28">
        <v>1.2</v>
      </c>
      <c r="O372" s="30">
        <v>264</v>
      </c>
      <c r="P372" s="31" t="b">
        <v>0</v>
      </c>
      <c r="Q372" s="28"/>
      <c r="R372" s="28" t="s">
        <v>4313</v>
      </c>
      <c r="S372" s="30">
        <v>67</v>
      </c>
      <c r="T372" s="28" t="s">
        <v>2946</v>
      </c>
      <c r="U372" s="28">
        <v>3.9</v>
      </c>
      <c r="V372" s="28" t="s">
        <v>1513</v>
      </c>
      <c r="W372" s="28">
        <v>1.3</v>
      </c>
      <c r="X372" s="31" t="b">
        <v>0</v>
      </c>
      <c r="Y372" s="28"/>
      <c r="Z372" s="28" t="s">
        <v>2061</v>
      </c>
      <c r="AA372" s="30">
        <v>10</v>
      </c>
      <c r="AB372" s="30">
        <v>13</v>
      </c>
      <c r="AC372" s="30">
        <v>117</v>
      </c>
      <c r="AD372" s="30">
        <v>616731</v>
      </c>
      <c r="AE372" s="30">
        <v>1026</v>
      </c>
      <c r="AF372" s="30">
        <v>698846</v>
      </c>
      <c r="AG372" s="30">
        <v>2276</v>
      </c>
      <c r="AH372" s="28">
        <v>0.2</v>
      </c>
      <c r="AI372" s="28">
        <v>17.5</v>
      </c>
      <c r="AJ372" s="28" t="s">
        <v>1513</v>
      </c>
      <c r="AK372" s="30">
        <v>2442</v>
      </c>
      <c r="AL372" s="30">
        <v>10</v>
      </c>
      <c r="AM372" s="30">
        <v>2</v>
      </c>
      <c r="AN372" s="30">
        <v>6</v>
      </c>
      <c r="AO372" s="30">
        <v>43</v>
      </c>
      <c r="AP372" s="30">
        <v>0</v>
      </c>
      <c r="AQ372" s="30">
        <v>0</v>
      </c>
      <c r="AR372" s="30">
        <v>0</v>
      </c>
      <c r="AS372" s="30">
        <v>2</v>
      </c>
      <c r="AT372" s="30">
        <v>0</v>
      </c>
      <c r="AU372" s="30">
        <v>0</v>
      </c>
      <c r="AV372" s="30">
        <v>0</v>
      </c>
      <c r="AW372" s="30">
        <v>311</v>
      </c>
      <c r="AX372" s="28">
        <v>489.6</v>
      </c>
      <c r="AY372" s="28">
        <v>288.8</v>
      </c>
      <c r="AZ372" s="28">
        <v>827</v>
      </c>
      <c r="BA372" s="28">
        <v>160.5</v>
      </c>
      <c r="BB372" s="30">
        <v>29</v>
      </c>
      <c r="BC372" s="28">
        <v>8.23</v>
      </c>
      <c r="BD372" s="28">
        <v>2.0099999999999998</v>
      </c>
      <c r="BE372" s="28">
        <v>10.24</v>
      </c>
      <c r="BF372" s="28">
        <v>45.74</v>
      </c>
      <c r="BG372" s="30">
        <v>105</v>
      </c>
      <c r="BH372" s="30">
        <v>45</v>
      </c>
      <c r="BI372" s="30">
        <v>116</v>
      </c>
      <c r="BJ372" s="30">
        <v>84</v>
      </c>
      <c r="BK372" s="30">
        <v>20</v>
      </c>
      <c r="BL372" s="30">
        <v>10</v>
      </c>
      <c r="BM372" s="30">
        <v>45</v>
      </c>
      <c r="BN372" s="30">
        <v>31</v>
      </c>
      <c r="BO372" s="28"/>
      <c r="BP372" s="28"/>
      <c r="BQ372" s="28"/>
      <c r="BR372" s="28"/>
      <c r="BS372" s="28"/>
      <c r="BT372" s="28"/>
      <c r="BU372" s="30">
        <v>0.3</v>
      </c>
      <c r="BV372" s="30">
        <v>0</v>
      </c>
      <c r="BW372" s="30">
        <v>7.0000000000000007E-2</v>
      </c>
      <c r="BX372" s="30">
        <v>0.37</v>
      </c>
      <c r="BY372" s="30">
        <v>1.69</v>
      </c>
      <c r="BZ372" s="30">
        <v>1.58</v>
      </c>
      <c r="CA372" s="30">
        <v>46</v>
      </c>
      <c r="CB372" s="30">
        <v>23</v>
      </c>
      <c r="CC372" s="30">
        <v>253</v>
      </c>
      <c r="CD372" s="30">
        <v>128</v>
      </c>
      <c r="CE372" s="30">
        <v>65</v>
      </c>
      <c r="CF372" s="30">
        <v>27</v>
      </c>
      <c r="CG372" s="30">
        <v>164</v>
      </c>
      <c r="CH372" s="30">
        <v>53</v>
      </c>
      <c r="CI372" s="30">
        <v>1.07</v>
      </c>
      <c r="CJ372" s="30">
        <v>0.22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17.25" thickBot="1">
      <c r="A373" s="30">
        <v>100</v>
      </c>
      <c r="B373" s="30">
        <v>100</v>
      </c>
      <c r="C373" s="30">
        <v>203341</v>
      </c>
      <c r="D373" s="30">
        <v>0</v>
      </c>
      <c r="E373" s="30">
        <v>0</v>
      </c>
      <c r="F373" s="30">
        <v>-2</v>
      </c>
      <c r="G373" s="30">
        <v>2</v>
      </c>
      <c r="H373" s="30">
        <v>0</v>
      </c>
      <c r="I373" s="30">
        <v>3</v>
      </c>
      <c r="J373" s="28">
        <v>1.4</v>
      </c>
      <c r="K373" s="28">
        <v>1.4</v>
      </c>
      <c r="L373" s="30">
        <v>2</v>
      </c>
      <c r="M373" s="28" t="s">
        <v>2947</v>
      </c>
      <c r="N373" s="28">
        <v>1.4</v>
      </c>
      <c r="O373" s="30">
        <v>265</v>
      </c>
      <c r="P373" s="31" t="b">
        <v>0</v>
      </c>
      <c r="Q373" s="28"/>
      <c r="R373" s="28" t="s">
        <v>2948</v>
      </c>
      <c r="S373" s="30">
        <v>48</v>
      </c>
      <c r="T373" s="28" t="s">
        <v>2949</v>
      </c>
      <c r="U373" s="28">
        <v>1.5</v>
      </c>
      <c r="V373" s="28" t="s">
        <v>1735</v>
      </c>
      <c r="W373" s="28">
        <v>0.2</v>
      </c>
      <c r="X373" s="31" t="b">
        <v>0</v>
      </c>
      <c r="Y373" s="28"/>
      <c r="Z373" s="28" t="s">
        <v>2061</v>
      </c>
      <c r="AA373" s="30">
        <v>10</v>
      </c>
      <c r="AB373" s="30">
        <v>13</v>
      </c>
      <c r="AC373" s="30">
        <v>35</v>
      </c>
      <c r="AD373" s="30">
        <v>23080</v>
      </c>
      <c r="AE373" s="30">
        <v>40</v>
      </c>
      <c r="AF373" s="30">
        <v>47930</v>
      </c>
      <c r="AG373" s="30">
        <v>67</v>
      </c>
      <c r="AH373" s="28">
        <v>0.3</v>
      </c>
      <c r="AI373" s="28">
        <v>7.3</v>
      </c>
      <c r="AJ373" s="28" t="s">
        <v>1735</v>
      </c>
      <c r="AK373" s="30">
        <v>1494</v>
      </c>
      <c r="AL373" s="30">
        <v>0</v>
      </c>
      <c r="AM373" s="30">
        <v>0</v>
      </c>
      <c r="AN373" s="30">
        <v>0</v>
      </c>
      <c r="AO373" s="30">
        <v>36</v>
      </c>
      <c r="AP373" s="30">
        <v>0</v>
      </c>
      <c r="AQ373" s="30">
        <v>0</v>
      </c>
      <c r="AR373" s="30">
        <v>0</v>
      </c>
      <c r="AS373" s="30">
        <v>4</v>
      </c>
      <c r="AT373" s="30">
        <v>0</v>
      </c>
      <c r="AU373" s="30">
        <v>0</v>
      </c>
      <c r="AV373" s="30">
        <v>0</v>
      </c>
      <c r="AW373" s="30">
        <v>229</v>
      </c>
      <c r="AX373" s="28">
        <v>264.8</v>
      </c>
      <c r="AY373" s="28">
        <v>67.900000000000006</v>
      </c>
      <c r="AZ373" s="28">
        <v>45</v>
      </c>
      <c r="BA373" s="28">
        <v>37.4</v>
      </c>
      <c r="BB373" s="30">
        <v>17</v>
      </c>
      <c r="BC373" s="28">
        <v>0.22</v>
      </c>
      <c r="BD373" s="28">
        <v>0.17</v>
      </c>
      <c r="BE373" s="28">
        <v>0.39</v>
      </c>
      <c r="BF373" s="28">
        <v>28.71</v>
      </c>
      <c r="BG373" s="30">
        <v>235</v>
      </c>
      <c r="BH373" s="30">
        <v>99</v>
      </c>
      <c r="BI373" s="30">
        <v>324</v>
      </c>
      <c r="BJ373" s="30">
        <v>171</v>
      </c>
      <c r="BK373" s="30">
        <v>362</v>
      </c>
      <c r="BL373" s="30">
        <v>179</v>
      </c>
      <c r="BM373" s="30">
        <v>316</v>
      </c>
      <c r="BN373" s="30">
        <v>141</v>
      </c>
      <c r="BO373" s="28"/>
      <c r="BP373" s="28"/>
      <c r="BQ373" s="28"/>
      <c r="BR373" s="28"/>
      <c r="BS373" s="28"/>
      <c r="BT373" s="28"/>
      <c r="BU373" s="30">
        <v>0.01</v>
      </c>
      <c r="BV373" s="30">
        <v>0</v>
      </c>
      <c r="BW373" s="30">
        <v>0.01</v>
      </c>
      <c r="BX373" s="30">
        <v>0.02</v>
      </c>
      <c r="BY373" s="30">
        <v>1.73</v>
      </c>
      <c r="BZ373" s="30">
        <v>2.17</v>
      </c>
      <c r="CA373" s="30">
        <v>277</v>
      </c>
      <c r="CB373" s="30">
        <v>167</v>
      </c>
      <c r="CC373" s="30">
        <v>224</v>
      </c>
      <c r="CD373" s="30">
        <v>110</v>
      </c>
      <c r="CE373" s="30">
        <v>412</v>
      </c>
      <c r="CF373" s="30">
        <v>179</v>
      </c>
      <c r="CG373" s="30">
        <v>359</v>
      </c>
      <c r="CH373" s="30">
        <v>124</v>
      </c>
      <c r="CI373" s="30">
        <v>1.02</v>
      </c>
      <c r="CJ373" s="30">
        <v>0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7.25" thickBot="1">
      <c r="A374" s="30">
        <v>100</v>
      </c>
      <c r="B374" s="30">
        <v>100</v>
      </c>
      <c r="C374" s="30">
        <v>215413</v>
      </c>
      <c r="D374" s="30">
        <v>0</v>
      </c>
      <c r="E374" s="30">
        <v>0</v>
      </c>
      <c r="F374" s="30">
        <v>-1</v>
      </c>
      <c r="G374" s="30">
        <v>1</v>
      </c>
      <c r="H374" s="30">
        <v>0</v>
      </c>
      <c r="I374" s="30">
        <v>3</v>
      </c>
      <c r="J374" s="28">
        <v>0.6</v>
      </c>
      <c r="K374" s="28">
        <v>0.6</v>
      </c>
      <c r="L374" s="30">
        <v>0</v>
      </c>
      <c r="M374" s="28" t="s">
        <v>2950</v>
      </c>
      <c r="N374" s="28">
        <v>0.6</v>
      </c>
      <c r="O374" s="30">
        <v>266</v>
      </c>
      <c r="P374" s="31" t="b">
        <v>0</v>
      </c>
      <c r="Q374" s="28"/>
      <c r="R374" s="28" t="s">
        <v>4265</v>
      </c>
      <c r="S374" s="30">
        <v>49</v>
      </c>
      <c r="T374" s="28" t="s">
        <v>2951</v>
      </c>
      <c r="U374" s="28">
        <v>2.7</v>
      </c>
      <c r="V374" s="28" t="s">
        <v>1555</v>
      </c>
      <c r="W374" s="28">
        <v>0.5</v>
      </c>
      <c r="X374" s="31" t="b">
        <v>0</v>
      </c>
      <c r="Y374" s="28"/>
      <c r="Z374" s="28" t="s">
        <v>2061</v>
      </c>
      <c r="AA374" s="30">
        <v>10</v>
      </c>
      <c r="AB374" s="30">
        <v>13</v>
      </c>
      <c r="AC374" s="30">
        <v>78</v>
      </c>
      <c r="AD374" s="30">
        <v>316903</v>
      </c>
      <c r="AE374" s="30">
        <v>39</v>
      </c>
      <c r="AF374" s="30">
        <v>379791</v>
      </c>
      <c r="AG374" s="30">
        <v>351</v>
      </c>
      <c r="AH374" s="28">
        <v>0.1</v>
      </c>
      <c r="AI374" s="28">
        <v>15.9</v>
      </c>
      <c r="AJ374" s="28" t="s">
        <v>1555</v>
      </c>
      <c r="AK374" s="30">
        <v>2221</v>
      </c>
      <c r="AL374" s="30">
        <v>2</v>
      </c>
      <c r="AM374" s="30">
        <v>3</v>
      </c>
      <c r="AN374" s="30">
        <v>6</v>
      </c>
      <c r="AO374" s="30">
        <v>41</v>
      </c>
      <c r="AP374" s="30">
        <v>0</v>
      </c>
      <c r="AQ374" s="30">
        <v>0</v>
      </c>
      <c r="AR374" s="30">
        <v>0</v>
      </c>
      <c r="AS374" s="30">
        <v>3</v>
      </c>
      <c r="AT374" s="30">
        <v>1</v>
      </c>
      <c r="AU374" s="30">
        <v>0</v>
      </c>
      <c r="AV374" s="30">
        <v>5</v>
      </c>
      <c r="AW374" s="30">
        <v>335</v>
      </c>
      <c r="AX374" s="28">
        <v>445.6</v>
      </c>
      <c r="AY374" s="28">
        <v>526.79999999999995</v>
      </c>
      <c r="AZ374" s="28">
        <v>233</v>
      </c>
      <c r="BA374" s="28">
        <v>120.8</v>
      </c>
      <c r="BB374" s="30">
        <v>27</v>
      </c>
      <c r="BC374" s="28">
        <v>2.11</v>
      </c>
      <c r="BD374" s="28">
        <v>2.52</v>
      </c>
      <c r="BE374" s="28">
        <v>4.63</v>
      </c>
      <c r="BF374" s="28">
        <v>39.06</v>
      </c>
      <c r="BG374" s="30">
        <v>124</v>
      </c>
      <c r="BH374" s="30">
        <v>53</v>
      </c>
      <c r="BI374" s="30">
        <v>45</v>
      </c>
      <c r="BJ374" s="30">
        <v>37</v>
      </c>
      <c r="BK374" s="30">
        <v>145</v>
      </c>
      <c r="BL374" s="30">
        <v>86</v>
      </c>
      <c r="BM374" s="30">
        <v>82</v>
      </c>
      <c r="BN374" s="30">
        <v>57</v>
      </c>
      <c r="BO374" s="28"/>
      <c r="BP374" s="28"/>
      <c r="BQ374" s="28"/>
      <c r="BR374" s="28"/>
      <c r="BS374" s="28"/>
      <c r="BT374" s="28"/>
      <c r="BU374" s="30">
        <v>0.09</v>
      </c>
      <c r="BV374" s="30">
        <v>0</v>
      </c>
      <c r="BW374" s="30">
        <v>0.1</v>
      </c>
      <c r="BX374" s="30">
        <v>0.19</v>
      </c>
      <c r="BY374" s="30">
        <v>1.58</v>
      </c>
      <c r="BZ374" s="30">
        <v>1.66</v>
      </c>
      <c r="CA374" s="30">
        <v>247</v>
      </c>
      <c r="CB374" s="30">
        <v>144</v>
      </c>
      <c r="CC374" s="30">
        <v>321</v>
      </c>
      <c r="CD374" s="30">
        <v>156</v>
      </c>
      <c r="CE374" s="30">
        <v>197</v>
      </c>
      <c r="CF374" s="30">
        <v>81</v>
      </c>
      <c r="CG374" s="30">
        <v>255</v>
      </c>
      <c r="CH374" s="30">
        <v>85</v>
      </c>
      <c r="CI374" s="30">
        <v>1.0900000000000001</v>
      </c>
      <c r="CJ374" s="30">
        <v>0.24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7.25" thickBot="1">
      <c r="A375" s="30">
        <v>100</v>
      </c>
      <c r="B375" s="30">
        <v>100</v>
      </c>
      <c r="C375" s="30">
        <v>218031</v>
      </c>
      <c r="D375" s="30">
        <v>0</v>
      </c>
      <c r="E375" s="30">
        <v>0</v>
      </c>
      <c r="F375" s="30">
        <v>-3</v>
      </c>
      <c r="G375" s="30">
        <v>3</v>
      </c>
      <c r="H375" s="30">
        <v>0</v>
      </c>
      <c r="I375" s="30">
        <v>2</v>
      </c>
      <c r="J375" s="28">
        <v>2.8</v>
      </c>
      <c r="K375" s="28">
        <v>2.8</v>
      </c>
      <c r="L375" s="30">
        <v>10</v>
      </c>
      <c r="M375" s="28" t="s">
        <v>2952</v>
      </c>
      <c r="N375" s="28">
        <v>2.8</v>
      </c>
      <c r="O375" s="30">
        <v>267</v>
      </c>
      <c r="P375" s="31" t="b">
        <v>0</v>
      </c>
      <c r="Q375" s="28"/>
      <c r="R375" s="28" t="s">
        <v>2953</v>
      </c>
      <c r="S375" s="30">
        <v>42</v>
      </c>
      <c r="T375" s="28" t="s">
        <v>2954</v>
      </c>
      <c r="U375" s="28">
        <v>2.7</v>
      </c>
      <c r="V375" s="28" t="s">
        <v>1768</v>
      </c>
      <c r="W375" s="28">
        <v>0.2</v>
      </c>
      <c r="X375" s="31" t="b">
        <v>0</v>
      </c>
      <c r="Y375" s="28"/>
      <c r="Z375" s="28" t="s">
        <v>2061</v>
      </c>
      <c r="AA375" s="30">
        <v>10</v>
      </c>
      <c r="AB375" s="30">
        <v>13</v>
      </c>
      <c r="AC375" s="30">
        <v>16</v>
      </c>
      <c r="AD375" s="30">
        <v>18803</v>
      </c>
      <c r="AE375" s="30">
        <v>1564</v>
      </c>
      <c r="AF375" s="30">
        <v>53971</v>
      </c>
      <c r="AG375" s="30">
        <v>148</v>
      </c>
      <c r="AH375" s="28">
        <v>0.7</v>
      </c>
      <c r="AI375" s="28">
        <v>3.8</v>
      </c>
      <c r="AJ375" s="28" t="s">
        <v>1768</v>
      </c>
      <c r="AK375" s="30">
        <v>438</v>
      </c>
      <c r="AL375" s="30">
        <v>1</v>
      </c>
      <c r="AM375" s="30">
        <v>0</v>
      </c>
      <c r="AN375" s="30">
        <v>0</v>
      </c>
      <c r="AO375" s="30">
        <v>8</v>
      </c>
      <c r="AP375" s="30">
        <v>0</v>
      </c>
      <c r="AQ375" s="30">
        <v>0</v>
      </c>
      <c r="AR375" s="30">
        <v>0</v>
      </c>
      <c r="AS375" s="30">
        <v>2</v>
      </c>
      <c r="AT375" s="30">
        <v>0</v>
      </c>
      <c r="AU375" s="30">
        <v>0</v>
      </c>
      <c r="AV375" s="30">
        <v>3</v>
      </c>
      <c r="AW375" s="30">
        <v>81</v>
      </c>
      <c r="AX375" s="28">
        <v>150.4</v>
      </c>
      <c r="AY375" s="28">
        <v>12.5</v>
      </c>
      <c r="AZ375" s="28">
        <v>53</v>
      </c>
      <c r="BA375" s="28">
        <v>21.6</v>
      </c>
      <c r="BB375" s="30">
        <v>5</v>
      </c>
      <c r="BC375" s="28">
        <v>0.42</v>
      </c>
      <c r="BD375" s="28">
        <v>0.02</v>
      </c>
      <c r="BE375" s="28">
        <v>0.44</v>
      </c>
      <c r="BF375" s="28">
        <v>9.19</v>
      </c>
      <c r="BG375" s="30">
        <v>323</v>
      </c>
      <c r="BH375" s="30">
        <v>130</v>
      </c>
      <c r="BI375" s="30">
        <v>439</v>
      </c>
      <c r="BJ375" s="30">
        <v>155</v>
      </c>
      <c r="BK375" s="30">
        <v>336</v>
      </c>
      <c r="BL375" s="30">
        <v>114</v>
      </c>
      <c r="BM375" s="30">
        <v>387</v>
      </c>
      <c r="BN375" s="30">
        <v>140</v>
      </c>
      <c r="BO375" s="28"/>
      <c r="BP375" s="28"/>
      <c r="BQ375" s="28"/>
      <c r="BR375" s="28"/>
      <c r="BS375" s="28"/>
      <c r="BT375" s="28"/>
      <c r="BU375" s="30">
        <v>0.09</v>
      </c>
      <c r="BV375" s="30">
        <v>0</v>
      </c>
      <c r="BW375" s="30">
        <v>0</v>
      </c>
      <c r="BX375" s="30">
        <v>0.09</v>
      </c>
      <c r="BY375" s="30">
        <v>1.89</v>
      </c>
      <c r="BZ375" s="30">
        <v>1.64</v>
      </c>
      <c r="CA375" s="30">
        <v>598</v>
      </c>
      <c r="CB375" s="30">
        <v>169</v>
      </c>
      <c r="CC375" s="30">
        <v>98</v>
      </c>
      <c r="CD375" s="30">
        <v>25</v>
      </c>
      <c r="CE375" s="30">
        <v>192</v>
      </c>
      <c r="CF375" s="30">
        <v>66</v>
      </c>
      <c r="CG375" s="30">
        <v>346</v>
      </c>
      <c r="CH375" s="30">
        <v>127</v>
      </c>
      <c r="CI375" s="30">
        <v>1.03</v>
      </c>
      <c r="CJ375" s="30">
        <v>0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7.25" thickBot="1">
      <c r="A376" s="30">
        <v>0</v>
      </c>
      <c r="B376" s="30">
        <v>0</v>
      </c>
      <c r="C376" s="30">
        <v>220627</v>
      </c>
      <c r="D376" s="30">
        <v>0</v>
      </c>
      <c r="E376" s="30">
        <v>0</v>
      </c>
      <c r="F376" s="30">
        <v>-4</v>
      </c>
      <c r="G376" s="30">
        <v>4</v>
      </c>
      <c r="H376" s="30">
        <v>0</v>
      </c>
      <c r="I376" s="30">
        <v>2</v>
      </c>
      <c r="J376" s="28">
        <v>0</v>
      </c>
      <c r="K376" s="28">
        <v>0</v>
      </c>
      <c r="L376" s="30">
        <v>0</v>
      </c>
      <c r="M376" s="28" t="s">
        <v>1521</v>
      </c>
      <c r="N376" s="28">
        <v>0</v>
      </c>
      <c r="O376" s="30">
        <v>268</v>
      </c>
      <c r="P376" s="31" t="b">
        <v>0</v>
      </c>
      <c r="Q376" s="28" t="s">
        <v>2955</v>
      </c>
      <c r="R376" s="28" t="s">
        <v>2956</v>
      </c>
      <c r="S376" s="30">
        <v>41</v>
      </c>
      <c r="T376" s="28" t="s">
        <v>2957</v>
      </c>
      <c r="U376" s="28">
        <v>3.2</v>
      </c>
      <c r="V376" s="28" t="s">
        <v>1624</v>
      </c>
      <c r="W376" s="28">
        <v>0.4</v>
      </c>
      <c r="X376" s="31" t="b">
        <v>0</v>
      </c>
      <c r="Y376" s="28"/>
      <c r="Z376" s="28" t="s">
        <v>2117</v>
      </c>
      <c r="AA376" s="30">
        <v>10</v>
      </c>
      <c r="AB376" s="30">
        <v>13</v>
      </c>
      <c r="AC376" s="30">
        <v>45</v>
      </c>
      <c r="AD376" s="30">
        <v>293109</v>
      </c>
      <c r="AE376" s="30">
        <v>15</v>
      </c>
      <c r="AF376" s="30">
        <v>394983</v>
      </c>
      <c r="AG376" s="30">
        <v>186</v>
      </c>
      <c r="AH376" s="28">
        <v>0</v>
      </c>
      <c r="AI376" s="28">
        <v>11</v>
      </c>
      <c r="AJ376" s="28" t="s">
        <v>1624</v>
      </c>
      <c r="AK376" s="30">
        <v>1252</v>
      </c>
      <c r="AL376" s="30">
        <v>0</v>
      </c>
      <c r="AM376" s="30">
        <v>2</v>
      </c>
      <c r="AN376" s="30">
        <v>5</v>
      </c>
      <c r="AO376" s="30">
        <v>25</v>
      </c>
      <c r="AP376" s="30">
        <v>0</v>
      </c>
      <c r="AQ376" s="30">
        <v>0</v>
      </c>
      <c r="AR376" s="30">
        <v>0</v>
      </c>
      <c r="AS376" s="30">
        <v>0</v>
      </c>
      <c r="AT376" s="30">
        <v>0</v>
      </c>
      <c r="AU376" s="30">
        <v>0</v>
      </c>
      <c r="AV376" s="30">
        <v>2</v>
      </c>
      <c r="AW376" s="30">
        <v>263</v>
      </c>
      <c r="AX376" s="28">
        <v>208.4</v>
      </c>
      <c r="AY376" s="28">
        <v>138.80000000000001</v>
      </c>
      <c r="AZ376" s="28">
        <v>40</v>
      </c>
      <c r="BA376" s="28">
        <v>38.700000000000003</v>
      </c>
      <c r="BB376" s="30">
        <v>14</v>
      </c>
      <c r="BC376" s="28">
        <v>0.31</v>
      </c>
      <c r="BD376" s="28">
        <v>0.49</v>
      </c>
      <c r="BE376" s="28">
        <v>0.8</v>
      </c>
      <c r="BF376" s="28">
        <v>21.31</v>
      </c>
      <c r="BG376" s="30">
        <v>275</v>
      </c>
      <c r="BH376" s="30">
        <v>106</v>
      </c>
      <c r="BI376" s="30">
        <v>215</v>
      </c>
      <c r="BJ376" s="30">
        <v>53</v>
      </c>
      <c r="BK376" s="30">
        <v>371</v>
      </c>
      <c r="BL376" s="30">
        <v>130</v>
      </c>
      <c r="BM376" s="30">
        <v>309</v>
      </c>
      <c r="BN376" s="30">
        <v>105</v>
      </c>
      <c r="BO376" s="28"/>
      <c r="BP376" s="28"/>
      <c r="BQ376" s="28"/>
      <c r="BR376" s="28"/>
      <c r="BS376" s="28"/>
      <c r="BT376" s="28"/>
      <c r="BU376" s="30">
        <v>0.02</v>
      </c>
      <c r="BV376" s="30">
        <v>0</v>
      </c>
      <c r="BW376" s="30">
        <v>0.04</v>
      </c>
      <c r="BX376" s="30">
        <v>0.06</v>
      </c>
      <c r="BY376" s="30">
        <v>1.53</v>
      </c>
      <c r="BZ376" s="30">
        <v>1.8</v>
      </c>
      <c r="CA376" s="30">
        <v>629</v>
      </c>
      <c r="CB376" s="30">
        <v>180</v>
      </c>
      <c r="CC376" s="30">
        <v>511</v>
      </c>
      <c r="CD376" s="30">
        <v>200</v>
      </c>
      <c r="CE376" s="30">
        <v>129</v>
      </c>
      <c r="CF376" s="30">
        <v>33</v>
      </c>
      <c r="CG376" s="30">
        <v>283</v>
      </c>
      <c r="CH376" s="30">
        <v>105</v>
      </c>
      <c r="CI376" s="30">
        <v>1.01</v>
      </c>
      <c r="CJ376" s="30">
        <v>0.36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7.25" thickBot="1">
      <c r="A377" s="30">
        <v>100</v>
      </c>
      <c r="B377" s="30">
        <v>100</v>
      </c>
      <c r="C377" s="30">
        <v>225902</v>
      </c>
      <c r="D377" s="30">
        <v>0</v>
      </c>
      <c r="E377" s="30">
        <v>0</v>
      </c>
      <c r="F377" s="30">
        <v>-1</v>
      </c>
      <c r="G377" s="30">
        <v>1</v>
      </c>
      <c r="H377" s="30">
        <v>0</v>
      </c>
      <c r="I377" s="30">
        <v>3</v>
      </c>
      <c r="J377" s="28">
        <v>1</v>
      </c>
      <c r="K377" s="28">
        <v>1</v>
      </c>
      <c r="L377" s="30">
        <v>1</v>
      </c>
      <c r="M377" s="28" t="s">
        <v>2958</v>
      </c>
      <c r="N377" s="28">
        <v>1</v>
      </c>
      <c r="O377" s="30">
        <v>269</v>
      </c>
      <c r="P377" s="31" t="b">
        <v>0</v>
      </c>
      <c r="Q377" s="28"/>
      <c r="R377" s="28" t="s">
        <v>2959</v>
      </c>
      <c r="S377" s="30">
        <v>44</v>
      </c>
      <c r="T377" s="28" t="s">
        <v>2960</v>
      </c>
      <c r="U377" s="28">
        <v>1.5</v>
      </c>
      <c r="V377" s="28" t="s">
        <v>1739</v>
      </c>
      <c r="W377" s="28">
        <v>0.3</v>
      </c>
      <c r="X377" s="31" t="b">
        <v>0</v>
      </c>
      <c r="Y377" s="28"/>
      <c r="Z377" s="28" t="s">
        <v>2061</v>
      </c>
      <c r="AA377" s="30">
        <v>10</v>
      </c>
      <c r="AB377" s="30">
        <v>13</v>
      </c>
      <c r="AC377" s="30">
        <v>33</v>
      </c>
      <c r="AD377" s="30">
        <v>70451</v>
      </c>
      <c r="AE377" s="30">
        <v>128</v>
      </c>
      <c r="AF377" s="30">
        <v>93540</v>
      </c>
      <c r="AG377" s="30">
        <v>111</v>
      </c>
      <c r="AH377" s="28">
        <v>0.2</v>
      </c>
      <c r="AI377" s="28">
        <v>7.5</v>
      </c>
      <c r="AJ377" s="28" t="s">
        <v>1739</v>
      </c>
      <c r="AK377" s="30">
        <v>1279</v>
      </c>
      <c r="AL377" s="30">
        <v>0</v>
      </c>
      <c r="AM377" s="30">
        <v>0</v>
      </c>
      <c r="AN377" s="30">
        <v>5</v>
      </c>
      <c r="AO377" s="30">
        <v>21</v>
      </c>
      <c r="AP377" s="30">
        <v>0</v>
      </c>
      <c r="AQ377" s="30">
        <v>0</v>
      </c>
      <c r="AR377" s="30">
        <v>0</v>
      </c>
      <c r="AS377" s="30">
        <v>8</v>
      </c>
      <c r="AT377" s="30">
        <v>0</v>
      </c>
      <c r="AU377" s="30">
        <v>0</v>
      </c>
      <c r="AV377" s="30">
        <v>0</v>
      </c>
      <c r="AW377" s="30">
        <v>204</v>
      </c>
      <c r="AX377" s="28">
        <v>207.4</v>
      </c>
      <c r="AY377" s="28">
        <v>131.69999999999999</v>
      </c>
      <c r="AZ377" s="28">
        <v>3</v>
      </c>
      <c r="BA377" s="28">
        <v>34.4</v>
      </c>
      <c r="BB377" s="30">
        <v>16</v>
      </c>
      <c r="BC377" s="28">
        <v>0.03</v>
      </c>
      <c r="BD377" s="28">
        <v>0.43</v>
      </c>
      <c r="BE377" s="28">
        <v>0.46</v>
      </c>
      <c r="BF377" s="28">
        <v>27.7</v>
      </c>
      <c r="BG377" s="30">
        <v>277</v>
      </c>
      <c r="BH377" s="30">
        <v>117</v>
      </c>
      <c r="BI377" s="30">
        <v>222</v>
      </c>
      <c r="BJ377" s="30">
        <v>137</v>
      </c>
      <c r="BK377" s="30">
        <v>461</v>
      </c>
      <c r="BL377" s="30">
        <v>224</v>
      </c>
      <c r="BM377" s="30">
        <v>325</v>
      </c>
      <c r="BN377" s="30">
        <v>144</v>
      </c>
      <c r="BO377" s="28"/>
      <c r="BP377" s="28"/>
      <c r="BQ377" s="28"/>
      <c r="BR377" s="28"/>
      <c r="BS377" s="28"/>
      <c r="BT377" s="28"/>
      <c r="BU377" s="30">
        <v>0</v>
      </c>
      <c r="BV377" s="30">
        <v>0</v>
      </c>
      <c r="BW377" s="30">
        <v>0.03</v>
      </c>
      <c r="BX377" s="30">
        <v>0.03</v>
      </c>
      <c r="BY377" s="30">
        <v>1.95</v>
      </c>
      <c r="BZ377" s="30">
        <v>1.48</v>
      </c>
      <c r="CA377" s="30">
        <v>502</v>
      </c>
      <c r="CB377" s="30">
        <v>275</v>
      </c>
      <c r="CC377" s="30">
        <v>260</v>
      </c>
      <c r="CD377" s="30">
        <v>130</v>
      </c>
      <c r="CE377" s="30">
        <v>406</v>
      </c>
      <c r="CF377" s="30">
        <v>175</v>
      </c>
      <c r="CG377" s="30">
        <v>312</v>
      </c>
      <c r="CH377" s="30">
        <v>105</v>
      </c>
      <c r="CI377" s="30">
        <v>1.1299999999999999</v>
      </c>
      <c r="CJ377" s="30">
        <v>0.35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7.25" thickBot="1">
      <c r="A378" s="28"/>
      <c r="B378" s="28"/>
      <c r="C378" s="30">
        <v>244619</v>
      </c>
      <c r="D378" s="30">
        <v>0</v>
      </c>
      <c r="E378" s="30">
        <v>0</v>
      </c>
      <c r="F378" s="30">
        <v>-6</v>
      </c>
      <c r="G378" s="30">
        <v>6</v>
      </c>
      <c r="H378" s="30">
        <v>0</v>
      </c>
      <c r="I378" s="30">
        <v>2</v>
      </c>
      <c r="J378" s="28">
        <v>0.2</v>
      </c>
      <c r="K378" s="28">
        <v>0.2</v>
      </c>
      <c r="L378" s="30">
        <v>0</v>
      </c>
      <c r="M378" s="28" t="s">
        <v>2693</v>
      </c>
      <c r="N378" s="28">
        <v>0.2</v>
      </c>
      <c r="O378" s="30">
        <v>270</v>
      </c>
      <c r="P378" s="31" t="b">
        <v>0</v>
      </c>
      <c r="Q378" s="28"/>
      <c r="R378" s="28"/>
      <c r="S378" s="30">
        <v>39</v>
      </c>
      <c r="T378" s="28" t="s">
        <v>2961</v>
      </c>
      <c r="U378" s="28">
        <v>1.5</v>
      </c>
      <c r="V378" s="28" t="s">
        <v>1629</v>
      </c>
      <c r="W378" s="28">
        <v>0.1</v>
      </c>
      <c r="X378" s="31" t="b">
        <v>0</v>
      </c>
      <c r="Y378" s="28"/>
      <c r="Z378" s="28" t="s">
        <v>2061</v>
      </c>
      <c r="AA378" s="30">
        <v>10</v>
      </c>
      <c r="AB378" s="30">
        <v>13</v>
      </c>
      <c r="AC378" s="30">
        <v>19</v>
      </c>
      <c r="AD378" s="30">
        <v>29709</v>
      </c>
      <c r="AE378" s="30">
        <v>401</v>
      </c>
      <c r="AF378" s="30">
        <v>31110</v>
      </c>
      <c r="AG378" s="30">
        <v>198</v>
      </c>
      <c r="AH378" s="28">
        <v>0.1</v>
      </c>
      <c r="AI378" s="28">
        <v>4.9000000000000004</v>
      </c>
      <c r="AJ378" s="28" t="s">
        <v>1629</v>
      </c>
      <c r="AK378" s="30">
        <v>851</v>
      </c>
      <c r="AL378" s="30">
        <v>0</v>
      </c>
      <c r="AM378" s="30">
        <v>1</v>
      </c>
      <c r="AN378" s="30">
        <v>1</v>
      </c>
      <c r="AO378" s="30">
        <v>18</v>
      </c>
      <c r="AP378" s="30">
        <v>1</v>
      </c>
      <c r="AQ378" s="30">
        <v>0</v>
      </c>
      <c r="AR378" s="30">
        <v>0</v>
      </c>
      <c r="AS378" s="30">
        <v>2</v>
      </c>
      <c r="AT378" s="30">
        <v>0</v>
      </c>
      <c r="AU378" s="30">
        <v>0</v>
      </c>
      <c r="AV378" s="30">
        <v>0</v>
      </c>
      <c r="AW378" s="30">
        <v>150</v>
      </c>
      <c r="AX378" s="28">
        <v>142</v>
      </c>
      <c r="AY378" s="28">
        <v>81.599999999999994</v>
      </c>
      <c r="AZ378" s="28">
        <v>12</v>
      </c>
      <c r="BA378" s="28">
        <v>23.5</v>
      </c>
      <c r="BB378" s="30">
        <v>9</v>
      </c>
      <c r="BC378" s="28">
        <v>0.09</v>
      </c>
      <c r="BD378" s="28">
        <v>0.43</v>
      </c>
      <c r="BE378" s="28">
        <v>0.52</v>
      </c>
      <c r="BF378" s="28">
        <v>18.559999999999999</v>
      </c>
      <c r="BG378" s="30">
        <v>336</v>
      </c>
      <c r="BH378" s="30">
        <v>137</v>
      </c>
      <c r="BI378" s="30">
        <v>299</v>
      </c>
      <c r="BJ378" s="30">
        <v>94</v>
      </c>
      <c r="BK378" s="30">
        <v>429</v>
      </c>
      <c r="BL378" s="30">
        <v>155</v>
      </c>
      <c r="BM378" s="30">
        <v>375</v>
      </c>
      <c r="BN378" s="30">
        <v>133</v>
      </c>
      <c r="BO378" s="28"/>
      <c r="BP378" s="28"/>
      <c r="BQ378" s="28"/>
      <c r="BR378" s="28"/>
      <c r="BS378" s="28"/>
      <c r="BT378" s="28"/>
      <c r="BU378" s="30">
        <v>0.01</v>
      </c>
      <c r="BV378" s="30">
        <v>0</v>
      </c>
      <c r="BW378" s="30">
        <v>0.05</v>
      </c>
      <c r="BX378" s="30">
        <v>0.06</v>
      </c>
      <c r="BY378" s="30">
        <v>1.96</v>
      </c>
      <c r="BZ378" s="30">
        <v>1.9</v>
      </c>
      <c r="CA378" s="30">
        <v>735</v>
      </c>
      <c r="CB378" s="30">
        <v>244</v>
      </c>
      <c r="CC378" s="30">
        <v>365</v>
      </c>
      <c r="CD378" s="30">
        <v>121</v>
      </c>
      <c r="CE378" s="30">
        <v>399</v>
      </c>
      <c r="CF378" s="30">
        <v>141</v>
      </c>
      <c r="CG378" s="30">
        <v>419</v>
      </c>
      <c r="CH378" s="30">
        <v>157</v>
      </c>
      <c r="CI378" s="30">
        <v>0.95</v>
      </c>
      <c r="CJ378" s="30">
        <v>0.11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7.25" thickBot="1">
      <c r="A379" s="30">
        <v>100</v>
      </c>
      <c r="B379" s="30">
        <v>100</v>
      </c>
      <c r="C379" s="30">
        <v>245419</v>
      </c>
      <c r="D379" s="30">
        <v>0</v>
      </c>
      <c r="E379" s="30">
        <v>0</v>
      </c>
      <c r="F379" s="30">
        <v>-4</v>
      </c>
      <c r="G379" s="30">
        <v>4</v>
      </c>
      <c r="H379" s="30">
        <v>1</v>
      </c>
      <c r="I379" s="30">
        <v>4</v>
      </c>
      <c r="J379" s="28">
        <v>1.2</v>
      </c>
      <c r="K379" s="28">
        <v>1.2</v>
      </c>
      <c r="L379" s="30">
        <v>1</v>
      </c>
      <c r="M379" s="28" t="s">
        <v>2962</v>
      </c>
      <c r="N379" s="28">
        <v>1.2</v>
      </c>
      <c r="O379" s="30">
        <v>271</v>
      </c>
      <c r="P379" s="31" t="b">
        <v>0</v>
      </c>
      <c r="Q379" s="28"/>
      <c r="R379" s="28" t="s">
        <v>2963</v>
      </c>
      <c r="S379" s="30">
        <v>56</v>
      </c>
      <c r="T379" s="28" t="s">
        <v>2964</v>
      </c>
      <c r="U379" s="28">
        <v>2.4</v>
      </c>
      <c r="V379" s="28" t="s">
        <v>1602</v>
      </c>
      <c r="W379" s="28">
        <v>0.8</v>
      </c>
      <c r="X379" s="31" t="b">
        <v>0</v>
      </c>
      <c r="Y379" s="28"/>
      <c r="Z379" s="28" t="s">
        <v>2061</v>
      </c>
      <c r="AA379" s="30">
        <v>10</v>
      </c>
      <c r="AB379" s="30">
        <v>13</v>
      </c>
      <c r="AC379" s="30">
        <v>64</v>
      </c>
      <c r="AD379" s="30">
        <v>252384</v>
      </c>
      <c r="AE379" s="30">
        <v>430</v>
      </c>
      <c r="AF379" s="30">
        <v>330835</v>
      </c>
      <c r="AG379" s="30">
        <v>1060</v>
      </c>
      <c r="AH379" s="28">
        <v>0.2</v>
      </c>
      <c r="AI379" s="28">
        <v>11.4</v>
      </c>
      <c r="AJ379" s="28" t="s">
        <v>1602</v>
      </c>
      <c r="AK379" s="30">
        <v>1099</v>
      </c>
      <c r="AL379" s="30">
        <v>4</v>
      </c>
      <c r="AM379" s="30">
        <v>3</v>
      </c>
      <c r="AN379" s="30">
        <v>5</v>
      </c>
      <c r="AO379" s="30">
        <v>23</v>
      </c>
      <c r="AP379" s="30">
        <v>0</v>
      </c>
      <c r="AQ379" s="30">
        <v>0</v>
      </c>
      <c r="AR379" s="30">
        <v>0</v>
      </c>
      <c r="AS379" s="30">
        <v>2</v>
      </c>
      <c r="AT379" s="30">
        <v>0</v>
      </c>
      <c r="AU379" s="30">
        <v>0</v>
      </c>
      <c r="AV379" s="30">
        <v>3</v>
      </c>
      <c r="AW379" s="30">
        <v>210</v>
      </c>
      <c r="AX379" s="28">
        <v>274.8</v>
      </c>
      <c r="AY379" s="28">
        <v>208.9</v>
      </c>
      <c r="AZ379" s="28">
        <v>430</v>
      </c>
      <c r="BA379" s="28">
        <v>90.6</v>
      </c>
      <c r="BB379" s="30">
        <v>13</v>
      </c>
      <c r="BC379" s="28">
        <v>3.55</v>
      </c>
      <c r="BD379" s="28">
        <v>1.3</v>
      </c>
      <c r="BE379" s="28">
        <v>4.8499999999999996</v>
      </c>
      <c r="BF379" s="28">
        <v>18.809999999999999</v>
      </c>
      <c r="BG379" s="30">
        <v>225</v>
      </c>
      <c r="BH379" s="30">
        <v>23</v>
      </c>
      <c r="BI379" s="30">
        <v>156</v>
      </c>
      <c r="BJ379" s="30">
        <v>19</v>
      </c>
      <c r="BK379" s="30">
        <v>68</v>
      </c>
      <c r="BL379" s="30">
        <v>25</v>
      </c>
      <c r="BM379" s="30">
        <v>135</v>
      </c>
      <c r="BN379" s="30">
        <v>24</v>
      </c>
      <c r="BO379" s="28"/>
      <c r="BP379" s="28"/>
      <c r="BQ379" s="28"/>
      <c r="BR379" s="28"/>
      <c r="BS379" s="28"/>
      <c r="BT379" s="28"/>
      <c r="BU379" s="30">
        <v>0.28999999999999998</v>
      </c>
      <c r="BV379" s="30">
        <v>0</v>
      </c>
      <c r="BW379" s="30">
        <v>0.11</v>
      </c>
      <c r="BX379" s="30">
        <v>0.4</v>
      </c>
      <c r="BY379" s="30">
        <v>1.54</v>
      </c>
      <c r="BZ379" s="30">
        <v>1.88</v>
      </c>
      <c r="CA379" s="30">
        <v>99</v>
      </c>
      <c r="CB379" s="30">
        <v>38</v>
      </c>
      <c r="CC379" s="30">
        <v>252</v>
      </c>
      <c r="CD379" s="30">
        <v>31</v>
      </c>
      <c r="CE379" s="30">
        <v>252</v>
      </c>
      <c r="CF379" s="30">
        <v>32</v>
      </c>
      <c r="CG379" s="30">
        <v>205</v>
      </c>
      <c r="CH379" s="30">
        <v>33</v>
      </c>
      <c r="CI379" s="30">
        <v>1.06</v>
      </c>
      <c r="CJ379" s="30">
        <v>0.41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7.25" thickBot="1">
      <c r="A380" s="28"/>
      <c r="B380" s="28"/>
      <c r="C380" s="30">
        <v>232620</v>
      </c>
      <c r="D380" s="30">
        <v>0</v>
      </c>
      <c r="E380" s="30">
        <v>0</v>
      </c>
      <c r="F380" s="30">
        <v>-1</v>
      </c>
      <c r="G380" s="30">
        <v>1</v>
      </c>
      <c r="H380" s="30">
        <v>0</v>
      </c>
      <c r="I380" s="30">
        <v>2</v>
      </c>
      <c r="J380" s="28">
        <v>0</v>
      </c>
      <c r="K380" s="28">
        <v>0</v>
      </c>
      <c r="L380" s="30">
        <v>0</v>
      </c>
      <c r="M380" s="28" t="s">
        <v>1553</v>
      </c>
      <c r="N380" s="28">
        <v>0</v>
      </c>
      <c r="O380" s="30">
        <v>273</v>
      </c>
      <c r="P380" s="31" t="b">
        <v>0</v>
      </c>
      <c r="Q380" s="28"/>
      <c r="R380" s="28"/>
      <c r="S380" s="30">
        <v>39</v>
      </c>
      <c r="T380" s="28" t="s">
        <v>2965</v>
      </c>
      <c r="U380" s="28">
        <v>1</v>
      </c>
      <c r="V380" s="28" t="s">
        <v>1770</v>
      </c>
      <c r="W380" s="28">
        <v>0.3</v>
      </c>
      <c r="X380" s="31" t="b">
        <v>0</v>
      </c>
      <c r="Y380" s="28"/>
      <c r="Z380" s="28" t="s">
        <v>2061</v>
      </c>
      <c r="AA380" s="30">
        <v>10</v>
      </c>
      <c r="AB380" s="30">
        <v>13</v>
      </c>
      <c r="AC380" s="30">
        <v>1</v>
      </c>
      <c r="AD380" s="30">
        <v>29491</v>
      </c>
      <c r="AE380" s="30">
        <v>138</v>
      </c>
      <c r="AF380" s="30">
        <v>38830</v>
      </c>
      <c r="AG380" s="30">
        <v>164</v>
      </c>
      <c r="AH380" s="28">
        <v>0</v>
      </c>
      <c r="AI380" s="28">
        <v>0.3</v>
      </c>
      <c r="AJ380" s="28" t="s">
        <v>1770</v>
      </c>
      <c r="AK380" s="30">
        <v>22</v>
      </c>
      <c r="AL380" s="30">
        <v>0</v>
      </c>
      <c r="AM380" s="30">
        <v>0</v>
      </c>
      <c r="AN380" s="30">
        <v>0</v>
      </c>
      <c r="AO380" s="30">
        <v>1</v>
      </c>
      <c r="AP380" s="30">
        <v>0</v>
      </c>
      <c r="AQ380" s="30">
        <v>0</v>
      </c>
      <c r="AR380" s="30">
        <v>0</v>
      </c>
      <c r="AS380" s="30">
        <v>0</v>
      </c>
      <c r="AT380" s="30">
        <v>0</v>
      </c>
      <c r="AU380" s="30">
        <v>0</v>
      </c>
      <c r="AV380" s="30">
        <v>0</v>
      </c>
      <c r="AW380" s="30">
        <v>4</v>
      </c>
      <c r="AX380" s="28">
        <v>2.2000000000000002</v>
      </c>
      <c r="AY380" s="28">
        <v>1</v>
      </c>
      <c r="AZ380" s="28">
        <v>0</v>
      </c>
      <c r="BA380" s="28">
        <v>0.3</v>
      </c>
      <c r="BB380" s="30">
        <v>0</v>
      </c>
      <c r="BC380" s="28">
        <v>0</v>
      </c>
      <c r="BD380" s="28">
        <v>0.01</v>
      </c>
      <c r="BE380" s="28">
        <v>0.01</v>
      </c>
      <c r="BF380" s="28">
        <v>0.78</v>
      </c>
      <c r="BG380" s="30">
        <v>511</v>
      </c>
      <c r="BH380" s="30">
        <v>179</v>
      </c>
      <c r="BI380" s="30">
        <v>478</v>
      </c>
      <c r="BJ380" s="30">
        <v>174</v>
      </c>
      <c r="BK380" s="30">
        <v>501</v>
      </c>
      <c r="BL380" s="30">
        <v>185</v>
      </c>
      <c r="BM380" s="30">
        <v>518</v>
      </c>
      <c r="BN380" s="30">
        <v>180</v>
      </c>
      <c r="BO380" s="28"/>
      <c r="BP380" s="28"/>
      <c r="BQ380" s="28"/>
      <c r="BR380" s="28"/>
      <c r="BS380" s="28"/>
      <c r="BT380" s="28"/>
      <c r="BU380" s="30">
        <v>0</v>
      </c>
      <c r="BV380" s="30">
        <v>0</v>
      </c>
      <c r="BW380" s="30">
        <v>0.04</v>
      </c>
      <c r="BX380" s="30">
        <v>0.04</v>
      </c>
      <c r="BY380" s="30">
        <v>3.19</v>
      </c>
      <c r="BZ380" s="30">
        <v>4.09</v>
      </c>
      <c r="CA380" s="30">
        <v>732</v>
      </c>
      <c r="CB380" s="30">
        <v>241</v>
      </c>
      <c r="CC380" s="30">
        <v>423</v>
      </c>
      <c r="CD380" s="30">
        <v>151</v>
      </c>
      <c r="CE380" s="30">
        <v>460</v>
      </c>
      <c r="CF380" s="30">
        <v>162</v>
      </c>
      <c r="CG380" s="30">
        <v>319</v>
      </c>
      <c r="CH380" s="30">
        <v>117</v>
      </c>
      <c r="CI380" s="30">
        <v>0</v>
      </c>
      <c r="CJ380" s="30">
        <v>0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7.25" thickBot="1">
      <c r="A381" s="28"/>
      <c r="B381" s="28"/>
      <c r="C381" s="30">
        <v>207270</v>
      </c>
      <c r="D381" s="30">
        <v>1</v>
      </c>
      <c r="E381" s="30">
        <v>-1</v>
      </c>
      <c r="F381" s="30">
        <v>-1</v>
      </c>
      <c r="G381" s="30">
        <v>1</v>
      </c>
      <c r="H381" s="30">
        <v>0</v>
      </c>
      <c r="I381" s="30">
        <v>1</v>
      </c>
      <c r="J381" s="28">
        <v>2.4</v>
      </c>
      <c r="K381" s="28">
        <v>2.4</v>
      </c>
      <c r="L381" s="30">
        <v>3</v>
      </c>
      <c r="M381" s="28" t="s">
        <v>2334</v>
      </c>
      <c r="N381" s="28">
        <v>2.4</v>
      </c>
      <c r="O381" s="30">
        <v>548</v>
      </c>
      <c r="P381" s="31" t="b">
        <v>0</v>
      </c>
      <c r="Q381" s="28"/>
      <c r="R381" s="28"/>
      <c r="S381" s="30">
        <v>39</v>
      </c>
      <c r="T381" s="28" t="s">
        <v>2966</v>
      </c>
      <c r="U381" s="28">
        <v>2.1</v>
      </c>
      <c r="V381" s="28" t="s">
        <v>1769</v>
      </c>
      <c r="W381" s="28">
        <v>5</v>
      </c>
      <c r="X381" s="31" t="b">
        <v>0</v>
      </c>
      <c r="Y381" s="28"/>
      <c r="Z381" s="28" t="s">
        <v>2061</v>
      </c>
      <c r="AA381" s="30">
        <v>10</v>
      </c>
      <c r="AB381" s="30">
        <v>13</v>
      </c>
      <c r="AC381" s="30">
        <v>17</v>
      </c>
      <c r="AD381" s="30">
        <v>905944</v>
      </c>
      <c r="AE381" s="30">
        <v>10205</v>
      </c>
      <c r="AF381" s="30">
        <v>677000</v>
      </c>
      <c r="AG381" s="30">
        <v>3305</v>
      </c>
      <c r="AH381" s="28">
        <v>0.6</v>
      </c>
      <c r="AI381" s="28">
        <v>4.4000000000000004</v>
      </c>
      <c r="AJ381" s="28" t="s">
        <v>1769</v>
      </c>
      <c r="AK381" s="30">
        <v>720</v>
      </c>
      <c r="AL381" s="30">
        <v>0</v>
      </c>
      <c r="AM381" s="30">
        <v>0</v>
      </c>
      <c r="AN381" s="30">
        <v>0</v>
      </c>
      <c r="AO381" s="30">
        <v>13</v>
      </c>
      <c r="AP381" s="30">
        <v>1</v>
      </c>
      <c r="AQ381" s="30">
        <v>0</v>
      </c>
      <c r="AR381" s="30">
        <v>0</v>
      </c>
      <c r="AS381" s="30">
        <v>0</v>
      </c>
      <c r="AT381" s="30">
        <v>0</v>
      </c>
      <c r="AU381" s="30">
        <v>29</v>
      </c>
      <c r="AV381" s="30">
        <v>0</v>
      </c>
      <c r="AW381" s="30">
        <v>122</v>
      </c>
      <c r="AX381" s="28">
        <v>203.8</v>
      </c>
      <c r="AY381" s="28">
        <v>0</v>
      </c>
      <c r="AZ381" s="28">
        <v>0</v>
      </c>
      <c r="BA381" s="28">
        <v>20.399999999999999</v>
      </c>
      <c r="BB381" s="30">
        <v>8</v>
      </c>
      <c r="BC381" s="28">
        <v>0</v>
      </c>
      <c r="BD381" s="28">
        <v>0</v>
      </c>
      <c r="BE381" s="28">
        <v>0</v>
      </c>
      <c r="BF381" s="28">
        <v>14.14</v>
      </c>
      <c r="BG381" s="30">
        <v>279</v>
      </c>
      <c r="BH381" s="30">
        <v>25</v>
      </c>
      <c r="BI381" s="30">
        <v>531</v>
      </c>
      <c r="BJ381" s="30">
        <v>28</v>
      </c>
      <c r="BK381" s="30">
        <v>496</v>
      </c>
      <c r="BL381" s="30">
        <v>18</v>
      </c>
      <c r="BM381" s="30">
        <v>394</v>
      </c>
      <c r="BN381" s="30">
        <v>25</v>
      </c>
      <c r="BO381" s="28"/>
      <c r="BP381" s="28"/>
      <c r="BQ381" s="28"/>
      <c r="BR381" s="28"/>
      <c r="BS381" s="28"/>
      <c r="BT381" s="28"/>
      <c r="BU381" s="30">
        <v>0</v>
      </c>
      <c r="BV381" s="30">
        <v>3.62</v>
      </c>
      <c r="BW381" s="30">
        <v>0</v>
      </c>
      <c r="BX381" s="30">
        <v>0</v>
      </c>
      <c r="BY381" s="30">
        <v>1.77</v>
      </c>
      <c r="BZ381" s="30">
        <v>1.62</v>
      </c>
      <c r="CA381" s="30">
        <v>727</v>
      </c>
      <c r="CB381" s="30">
        <v>69</v>
      </c>
      <c r="CC381" s="30">
        <v>127</v>
      </c>
      <c r="CD381" s="30">
        <v>14</v>
      </c>
      <c r="CE381" s="30">
        <v>286</v>
      </c>
      <c r="CF381" s="30">
        <v>32</v>
      </c>
      <c r="CG381" s="30">
        <v>79</v>
      </c>
      <c r="CH381" s="30">
        <v>15</v>
      </c>
      <c r="CI381" s="30">
        <v>1</v>
      </c>
      <c r="CJ381" s="30">
        <v>0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7.25" thickBot="1">
      <c r="A382" s="30">
        <v>100</v>
      </c>
      <c r="B382" s="30">
        <v>100</v>
      </c>
      <c r="C382" s="30">
        <v>106837</v>
      </c>
      <c r="D382" s="30">
        <v>0</v>
      </c>
      <c r="E382" s="30">
        <v>0</v>
      </c>
      <c r="F382" s="30">
        <v>-2</v>
      </c>
      <c r="G382" s="30">
        <v>2</v>
      </c>
      <c r="H382" s="30">
        <v>0</v>
      </c>
      <c r="I382" s="30">
        <v>3</v>
      </c>
      <c r="J382" s="28">
        <v>1</v>
      </c>
      <c r="K382" s="28">
        <v>1</v>
      </c>
      <c r="L382" s="30">
        <v>1</v>
      </c>
      <c r="M382" s="28" t="s">
        <v>1671</v>
      </c>
      <c r="N382" s="28">
        <v>1</v>
      </c>
      <c r="O382" s="30">
        <v>549</v>
      </c>
      <c r="P382" s="31" t="b">
        <v>0</v>
      </c>
      <c r="Q382" s="28"/>
      <c r="R382" s="28" t="s">
        <v>4266</v>
      </c>
      <c r="S382" s="30">
        <v>48</v>
      </c>
      <c r="T382" s="28" t="s">
        <v>2967</v>
      </c>
      <c r="U382" s="28">
        <v>1.6</v>
      </c>
      <c r="V382" s="28" t="s">
        <v>1729</v>
      </c>
      <c r="W382" s="28">
        <v>0</v>
      </c>
      <c r="X382" s="31" t="b">
        <v>0</v>
      </c>
      <c r="Y382" s="28"/>
      <c r="Z382" s="28" t="s">
        <v>2061</v>
      </c>
      <c r="AA382" s="30">
        <v>10</v>
      </c>
      <c r="AB382" s="30">
        <v>13</v>
      </c>
      <c r="AC382" s="30">
        <v>33</v>
      </c>
      <c r="AD382" s="30">
        <v>1933</v>
      </c>
      <c r="AE382" s="30">
        <v>9</v>
      </c>
      <c r="AF382" s="30">
        <v>3215</v>
      </c>
      <c r="AG382" s="30">
        <v>8</v>
      </c>
      <c r="AH382" s="28">
        <v>0.2</v>
      </c>
      <c r="AI382" s="28">
        <v>6.9</v>
      </c>
      <c r="AJ382" s="28" t="s">
        <v>1729</v>
      </c>
      <c r="AK382" s="30">
        <v>590</v>
      </c>
      <c r="AL382" s="30">
        <v>1</v>
      </c>
      <c r="AM382" s="30">
        <v>1</v>
      </c>
      <c r="AN382" s="30">
        <v>2</v>
      </c>
      <c r="AO382" s="30">
        <v>7</v>
      </c>
      <c r="AP382" s="30">
        <v>0</v>
      </c>
      <c r="AQ382" s="30">
        <v>0</v>
      </c>
      <c r="AR382" s="30">
        <v>0</v>
      </c>
      <c r="AS382" s="30">
        <v>1</v>
      </c>
      <c r="AT382" s="30">
        <v>0</v>
      </c>
      <c r="AU382" s="30">
        <v>0</v>
      </c>
      <c r="AV382" s="30">
        <v>0</v>
      </c>
      <c r="AW382" s="30">
        <v>113</v>
      </c>
      <c r="AX382" s="28">
        <v>94.8</v>
      </c>
      <c r="AY382" s="28">
        <v>65.400000000000006</v>
      </c>
      <c r="AZ382" s="28">
        <v>64</v>
      </c>
      <c r="BA382" s="28">
        <v>22.4</v>
      </c>
      <c r="BB382" s="30">
        <v>5</v>
      </c>
      <c r="BC382" s="28">
        <v>1.04</v>
      </c>
      <c r="BD382" s="28">
        <v>0.42</v>
      </c>
      <c r="BE382" s="28">
        <v>1.46</v>
      </c>
      <c r="BF382" s="28">
        <v>10.65</v>
      </c>
      <c r="BG382" s="30">
        <v>374</v>
      </c>
      <c r="BH382" s="30">
        <v>158</v>
      </c>
      <c r="BI382" s="30">
        <v>329</v>
      </c>
      <c r="BJ382" s="30">
        <v>174</v>
      </c>
      <c r="BK382" s="30">
        <v>316</v>
      </c>
      <c r="BL382" s="30">
        <v>156</v>
      </c>
      <c r="BM382" s="30">
        <v>381</v>
      </c>
      <c r="BN382" s="30">
        <v>170</v>
      </c>
      <c r="BO382" s="28"/>
      <c r="BP382" s="28"/>
      <c r="BQ382" s="28"/>
      <c r="BR382" s="28"/>
      <c r="BS382" s="28"/>
      <c r="BT382" s="28"/>
      <c r="BU382" s="30">
        <v>0.16</v>
      </c>
      <c r="BV382" s="30">
        <v>0</v>
      </c>
      <c r="BW382" s="30">
        <v>0.06</v>
      </c>
      <c r="BX382" s="30">
        <v>0.22</v>
      </c>
      <c r="BY382" s="30">
        <v>1.62</v>
      </c>
      <c r="BZ382" s="30">
        <v>1.07</v>
      </c>
      <c r="CA382" s="30">
        <v>268</v>
      </c>
      <c r="CB382" s="30">
        <v>159</v>
      </c>
      <c r="CC382" s="30">
        <v>263</v>
      </c>
      <c r="CD382" s="30">
        <v>131</v>
      </c>
      <c r="CE382" s="30">
        <v>391</v>
      </c>
      <c r="CF382" s="30">
        <v>167</v>
      </c>
      <c r="CG382" s="30">
        <v>616</v>
      </c>
      <c r="CH382" s="30">
        <v>249</v>
      </c>
      <c r="CI382" s="30">
        <v>0.76</v>
      </c>
      <c r="CJ382" s="30">
        <v>0.31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7.25" thickBot="1">
      <c r="A383" s="28"/>
      <c r="B383" s="28"/>
      <c r="C383" s="30">
        <v>45220</v>
      </c>
      <c r="D383" s="30">
        <v>0</v>
      </c>
      <c r="E383" s="30">
        <v>0</v>
      </c>
      <c r="F383" s="30">
        <v>-1</v>
      </c>
      <c r="G383" s="30">
        <v>1</v>
      </c>
      <c r="H383" s="30">
        <v>0</v>
      </c>
      <c r="I383" s="30">
        <v>1</v>
      </c>
      <c r="J383" s="28">
        <v>0</v>
      </c>
      <c r="K383" s="28">
        <v>0</v>
      </c>
      <c r="L383" s="30">
        <v>0</v>
      </c>
      <c r="M383" s="28" t="s">
        <v>2755</v>
      </c>
      <c r="N383" s="28">
        <v>0</v>
      </c>
      <c r="O383" s="30">
        <v>581</v>
      </c>
      <c r="P383" s="31" t="b">
        <v>0</v>
      </c>
      <c r="Q383" s="28"/>
      <c r="R383" s="28"/>
      <c r="S383" s="30">
        <v>39</v>
      </c>
      <c r="T383" s="28" t="s">
        <v>2968</v>
      </c>
      <c r="U383" s="28">
        <v>0</v>
      </c>
      <c r="V383" s="28" t="s">
        <v>1774</v>
      </c>
      <c r="W383" s="28">
        <v>0.1</v>
      </c>
      <c r="X383" s="31" t="b">
        <v>0</v>
      </c>
      <c r="Y383" s="28"/>
      <c r="Z383" s="28" t="s">
        <v>2061</v>
      </c>
      <c r="AA383" s="30">
        <v>10</v>
      </c>
      <c r="AB383" s="30">
        <v>13</v>
      </c>
      <c r="AC383" s="30">
        <v>0</v>
      </c>
      <c r="AD383" s="30">
        <v>9290</v>
      </c>
      <c r="AE383" s="30">
        <v>46</v>
      </c>
      <c r="AF383" s="30">
        <v>8025</v>
      </c>
      <c r="AG383" s="30">
        <v>53</v>
      </c>
      <c r="AH383" s="28">
        <v>0</v>
      </c>
      <c r="AI383" s="28">
        <v>0</v>
      </c>
      <c r="AJ383" s="28" t="s">
        <v>1774</v>
      </c>
      <c r="AK383" s="30">
        <v>0</v>
      </c>
      <c r="AL383" s="30">
        <v>0</v>
      </c>
      <c r="AM383" s="30">
        <v>0</v>
      </c>
      <c r="AN383" s="30">
        <v>0</v>
      </c>
      <c r="AO383" s="30">
        <v>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0</v>
      </c>
      <c r="AW383" s="30">
        <v>0</v>
      </c>
      <c r="AX383" s="28">
        <v>0</v>
      </c>
      <c r="AY383" s="28">
        <v>0</v>
      </c>
      <c r="AZ383" s="28">
        <v>0</v>
      </c>
      <c r="BA383" s="28">
        <v>0</v>
      </c>
      <c r="BB383" s="30">
        <v>0</v>
      </c>
      <c r="BC383" s="28">
        <v>0</v>
      </c>
      <c r="BD383" s="28">
        <v>0</v>
      </c>
      <c r="BE383" s="28">
        <v>0</v>
      </c>
      <c r="BF383" s="28">
        <v>0</v>
      </c>
      <c r="BG383" s="30">
        <v>542</v>
      </c>
      <c r="BH383" s="30">
        <v>43</v>
      </c>
      <c r="BI383" s="30">
        <v>522</v>
      </c>
      <c r="BJ383" s="30">
        <v>23</v>
      </c>
      <c r="BK383" s="30">
        <v>487</v>
      </c>
      <c r="BL383" s="30">
        <v>13</v>
      </c>
      <c r="BM383" s="30">
        <v>544</v>
      </c>
      <c r="BN383" s="30">
        <v>43</v>
      </c>
      <c r="BO383" s="28"/>
      <c r="BP383" s="28"/>
      <c r="BQ383" s="28"/>
      <c r="BR383" s="28"/>
      <c r="BS383" s="28"/>
      <c r="BT383" s="28"/>
      <c r="BU383" s="30">
        <v>0</v>
      </c>
      <c r="BV383" s="30">
        <v>0</v>
      </c>
      <c r="BW383" s="30">
        <v>0</v>
      </c>
      <c r="BX383" s="30">
        <v>0</v>
      </c>
      <c r="BY383" s="30">
        <v>0</v>
      </c>
      <c r="BZ383" s="30">
        <v>0</v>
      </c>
      <c r="CA383" s="30">
        <v>715</v>
      </c>
      <c r="CB383" s="30">
        <v>64</v>
      </c>
      <c r="CC383" s="30">
        <v>411</v>
      </c>
      <c r="CD383" s="30">
        <v>34</v>
      </c>
      <c r="CE383" s="30">
        <v>552</v>
      </c>
      <c r="CF383" s="30">
        <v>43</v>
      </c>
      <c r="CG383" s="30">
        <v>505</v>
      </c>
      <c r="CH383" s="30">
        <v>57</v>
      </c>
      <c r="CI383" s="30">
        <v>0</v>
      </c>
      <c r="CJ383" s="30">
        <v>0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7.25" thickBot="1">
      <c r="A384" s="30">
        <v>100</v>
      </c>
      <c r="B384" s="30">
        <v>100</v>
      </c>
      <c r="C384" s="30">
        <v>218218</v>
      </c>
      <c r="D384" s="30">
        <v>0</v>
      </c>
      <c r="E384" s="30">
        <v>0</v>
      </c>
      <c r="F384" s="30">
        <v>-3</v>
      </c>
      <c r="G384" s="30">
        <v>3</v>
      </c>
      <c r="H384" s="30">
        <v>0</v>
      </c>
      <c r="I384" s="30">
        <v>2</v>
      </c>
      <c r="J384" s="28">
        <v>2.2000000000000002</v>
      </c>
      <c r="K384" s="28">
        <v>2.2000000000000002</v>
      </c>
      <c r="L384" s="30">
        <v>4</v>
      </c>
      <c r="M384" s="28" t="s">
        <v>2969</v>
      </c>
      <c r="N384" s="28">
        <v>2.2000000000000002</v>
      </c>
      <c r="O384" s="30">
        <v>612</v>
      </c>
      <c r="P384" s="31" t="b">
        <v>0</v>
      </c>
      <c r="Q384" s="28"/>
      <c r="R384" s="28" t="s">
        <v>4191</v>
      </c>
      <c r="S384" s="30">
        <v>42</v>
      </c>
      <c r="T384" s="28" t="s">
        <v>2970</v>
      </c>
      <c r="U384" s="28">
        <v>2.2999999999999998</v>
      </c>
      <c r="V384" s="28" t="s">
        <v>2971</v>
      </c>
      <c r="W384" s="28">
        <v>0.2</v>
      </c>
      <c r="X384" s="31" t="b">
        <v>0</v>
      </c>
      <c r="Y384" s="28"/>
      <c r="Z384" s="28" t="s">
        <v>2061</v>
      </c>
      <c r="AA384" s="30">
        <v>10</v>
      </c>
      <c r="AB384" s="30">
        <v>13</v>
      </c>
      <c r="AC384" s="30">
        <v>61</v>
      </c>
      <c r="AD384" s="30">
        <v>73498</v>
      </c>
      <c r="AE384" s="30">
        <v>694</v>
      </c>
      <c r="AF384" s="30">
        <v>59508</v>
      </c>
      <c r="AG384" s="30">
        <v>453</v>
      </c>
      <c r="AH384" s="28">
        <v>0.5</v>
      </c>
      <c r="AI384" s="28">
        <v>14.5</v>
      </c>
      <c r="AJ384" s="28" t="s">
        <v>2971</v>
      </c>
      <c r="AK384" s="30">
        <v>2426</v>
      </c>
      <c r="AL384" s="30">
        <v>0</v>
      </c>
      <c r="AM384" s="30">
        <v>2</v>
      </c>
      <c r="AN384" s="30">
        <v>6</v>
      </c>
      <c r="AO384" s="30">
        <v>42</v>
      </c>
      <c r="AP384" s="30">
        <v>2</v>
      </c>
      <c r="AQ384" s="30">
        <v>0</v>
      </c>
      <c r="AR384" s="30">
        <v>0</v>
      </c>
      <c r="AS384" s="30">
        <v>4</v>
      </c>
      <c r="AT384" s="30">
        <v>1</v>
      </c>
      <c r="AU384" s="30">
        <v>0</v>
      </c>
      <c r="AV384" s="30">
        <v>3</v>
      </c>
      <c r="AW384" s="30">
        <v>458</v>
      </c>
      <c r="AX384" s="28">
        <v>606.6</v>
      </c>
      <c r="AY384" s="28">
        <v>114.7</v>
      </c>
      <c r="AZ384" s="28">
        <v>89</v>
      </c>
      <c r="BA384" s="28">
        <v>81</v>
      </c>
      <c r="BB384" s="30">
        <v>27</v>
      </c>
      <c r="BC384" s="28">
        <v>0.83</v>
      </c>
      <c r="BD384" s="28">
        <v>0.57999999999999996</v>
      </c>
      <c r="BE384" s="28">
        <v>1.41</v>
      </c>
      <c r="BF384" s="28">
        <v>45.66</v>
      </c>
      <c r="BG384" s="30">
        <v>54</v>
      </c>
      <c r="BH384" s="30">
        <v>12</v>
      </c>
      <c r="BI384" s="30">
        <v>246</v>
      </c>
      <c r="BJ384" s="30">
        <v>64</v>
      </c>
      <c r="BK384" s="30">
        <v>275</v>
      </c>
      <c r="BL384" s="30">
        <v>79</v>
      </c>
      <c r="BM384" s="30">
        <v>155</v>
      </c>
      <c r="BN384" s="30">
        <v>34</v>
      </c>
      <c r="BO384" s="28"/>
      <c r="BP384" s="28"/>
      <c r="BQ384" s="28"/>
      <c r="BR384" s="28"/>
      <c r="BS384" s="28"/>
      <c r="BT384" s="28"/>
      <c r="BU384" s="30">
        <v>0.03</v>
      </c>
      <c r="BV384" s="30">
        <v>0</v>
      </c>
      <c r="BW384" s="30">
        <v>0.02</v>
      </c>
      <c r="BX384" s="30">
        <v>0.05</v>
      </c>
      <c r="BY384" s="30">
        <v>1.69</v>
      </c>
      <c r="BZ384" s="30">
        <v>1.56</v>
      </c>
      <c r="CA384" s="30">
        <v>599</v>
      </c>
      <c r="CB384" s="30">
        <v>170</v>
      </c>
      <c r="CC384" s="30">
        <v>146</v>
      </c>
      <c r="CD384" s="30">
        <v>41</v>
      </c>
      <c r="CE384" s="30">
        <v>255</v>
      </c>
      <c r="CF384" s="30">
        <v>96</v>
      </c>
      <c r="CG384" s="30">
        <v>369</v>
      </c>
      <c r="CH384" s="30">
        <v>140</v>
      </c>
      <c r="CI384" s="30">
        <v>1</v>
      </c>
      <c r="CJ384" s="30">
        <v>0.22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7.25" thickBot="1">
      <c r="A385" s="30">
        <v>0</v>
      </c>
      <c r="B385" s="30">
        <v>0</v>
      </c>
      <c r="C385" s="30">
        <v>519223</v>
      </c>
      <c r="D385" s="30">
        <v>0</v>
      </c>
      <c r="E385" s="30">
        <v>0</v>
      </c>
      <c r="F385" s="30">
        <v>0</v>
      </c>
      <c r="G385" s="30">
        <v>0</v>
      </c>
      <c r="H385" s="30">
        <v>0</v>
      </c>
      <c r="I385" s="30">
        <v>3</v>
      </c>
      <c r="J385" s="28">
        <v>0</v>
      </c>
      <c r="K385" s="28">
        <v>0</v>
      </c>
      <c r="L385" s="30">
        <v>0</v>
      </c>
      <c r="M385" s="28" t="s">
        <v>2972</v>
      </c>
      <c r="N385" s="28">
        <v>0</v>
      </c>
      <c r="O385" s="30">
        <v>639</v>
      </c>
      <c r="P385" s="31" t="b">
        <v>0</v>
      </c>
      <c r="Q385" s="28" t="s">
        <v>2130</v>
      </c>
      <c r="R385" s="28" t="s">
        <v>3876</v>
      </c>
      <c r="S385" s="30">
        <v>45</v>
      </c>
      <c r="T385" s="28" t="s">
        <v>2973</v>
      </c>
      <c r="U385" s="28">
        <v>0</v>
      </c>
      <c r="V385" s="28" t="s">
        <v>2974</v>
      </c>
      <c r="W385" s="28">
        <v>0</v>
      </c>
      <c r="X385" s="31" t="b">
        <v>0</v>
      </c>
      <c r="Y385" s="28"/>
      <c r="Z385" s="28" t="s">
        <v>2117</v>
      </c>
      <c r="AA385" s="30">
        <v>10</v>
      </c>
      <c r="AB385" s="30">
        <v>13</v>
      </c>
      <c r="AC385" s="30">
        <v>0</v>
      </c>
      <c r="AD385" s="30">
        <v>1186</v>
      </c>
      <c r="AE385" s="30">
        <v>9</v>
      </c>
      <c r="AF385" s="30">
        <v>1079</v>
      </c>
      <c r="AG385" s="30">
        <v>13</v>
      </c>
      <c r="AH385" s="28">
        <v>0</v>
      </c>
      <c r="AI385" s="28">
        <v>0</v>
      </c>
      <c r="AJ385" s="28" t="s">
        <v>2974</v>
      </c>
      <c r="AK385" s="30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28">
        <v>0</v>
      </c>
      <c r="AY385" s="28">
        <v>0</v>
      </c>
      <c r="AZ385" s="28">
        <v>0</v>
      </c>
      <c r="BA385" s="28">
        <v>0</v>
      </c>
      <c r="BB385" s="30">
        <v>0</v>
      </c>
      <c r="BC385" s="28">
        <v>0</v>
      </c>
      <c r="BD385" s="28">
        <v>0</v>
      </c>
      <c r="BE385" s="28">
        <v>0</v>
      </c>
      <c r="BF385" s="28">
        <v>0</v>
      </c>
      <c r="BG385" s="30">
        <v>713</v>
      </c>
      <c r="BH385" s="30">
        <v>294</v>
      </c>
      <c r="BI385" s="30">
        <v>709</v>
      </c>
      <c r="BJ385" s="30">
        <v>296</v>
      </c>
      <c r="BK385" s="30">
        <v>697</v>
      </c>
      <c r="BL385" s="30">
        <v>290</v>
      </c>
      <c r="BM385" s="30">
        <v>715</v>
      </c>
      <c r="BN385" s="30">
        <v>295</v>
      </c>
      <c r="BO385" s="28"/>
      <c r="BP385" s="28"/>
      <c r="BQ385" s="28"/>
      <c r="BR385" s="28"/>
      <c r="BS385" s="28"/>
      <c r="BT385" s="28"/>
      <c r="BU385" s="30">
        <v>0</v>
      </c>
      <c r="BV385" s="30">
        <v>0</v>
      </c>
      <c r="BW385" s="30">
        <v>0</v>
      </c>
      <c r="BX385" s="30">
        <v>0</v>
      </c>
      <c r="BY385" s="30">
        <v>0</v>
      </c>
      <c r="BZ385" s="30">
        <v>0</v>
      </c>
      <c r="CA385" s="30">
        <v>441</v>
      </c>
      <c r="CB385" s="30">
        <v>250</v>
      </c>
      <c r="CC385" s="30">
        <v>659</v>
      </c>
      <c r="CD385" s="30">
        <v>263</v>
      </c>
      <c r="CE385" s="30">
        <v>718</v>
      </c>
      <c r="CF385" s="30">
        <v>298</v>
      </c>
      <c r="CG385" s="30">
        <v>712</v>
      </c>
      <c r="CH385" s="30">
        <v>291</v>
      </c>
      <c r="CI385" s="30">
        <v>0</v>
      </c>
      <c r="CJ385" s="30">
        <v>0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7.25" thickBot="1">
      <c r="A386" s="28"/>
      <c r="B386" s="28"/>
      <c r="C386" s="30">
        <v>514284</v>
      </c>
      <c r="D386" s="30">
        <v>0</v>
      </c>
      <c r="E386" s="30">
        <v>0</v>
      </c>
      <c r="F386" s="30">
        <v>0</v>
      </c>
      <c r="G386" s="30">
        <v>0</v>
      </c>
      <c r="H386" s="30">
        <v>0</v>
      </c>
      <c r="I386" s="30">
        <v>2</v>
      </c>
      <c r="J386" s="28">
        <v>0</v>
      </c>
      <c r="K386" s="28">
        <v>0</v>
      </c>
      <c r="L386" s="30">
        <v>0</v>
      </c>
      <c r="M386" s="28" t="s">
        <v>2309</v>
      </c>
      <c r="N386" s="28">
        <v>0</v>
      </c>
      <c r="O386" s="30">
        <v>645</v>
      </c>
      <c r="P386" s="31" t="b">
        <v>0</v>
      </c>
      <c r="Q386" s="28"/>
      <c r="R386" s="28"/>
      <c r="S386" s="30">
        <v>40</v>
      </c>
      <c r="T386" s="28" t="s">
        <v>2975</v>
      </c>
      <c r="U386" s="28">
        <v>0</v>
      </c>
      <c r="V386" s="28" t="s">
        <v>2976</v>
      </c>
      <c r="W386" s="28">
        <v>0</v>
      </c>
      <c r="X386" s="31" t="b">
        <v>0</v>
      </c>
      <c r="Y386" s="28"/>
      <c r="Z386" s="28" t="s">
        <v>2061</v>
      </c>
      <c r="AA386" s="30">
        <v>10</v>
      </c>
      <c r="AB386" s="30">
        <v>13</v>
      </c>
      <c r="AC386" s="30">
        <v>0</v>
      </c>
      <c r="AD386" s="30">
        <v>2075</v>
      </c>
      <c r="AE386" s="30">
        <v>28</v>
      </c>
      <c r="AF386" s="30">
        <v>1832</v>
      </c>
      <c r="AG386" s="30">
        <v>31</v>
      </c>
      <c r="AH386" s="28">
        <v>0</v>
      </c>
      <c r="AI386" s="28">
        <v>0</v>
      </c>
      <c r="AJ386" s="28" t="s">
        <v>2976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28">
        <v>0</v>
      </c>
      <c r="AY386" s="28">
        <v>0</v>
      </c>
      <c r="AZ386" s="28">
        <v>0</v>
      </c>
      <c r="BA386" s="28">
        <v>0</v>
      </c>
      <c r="BB386" s="30">
        <v>0</v>
      </c>
      <c r="BC386" s="28">
        <v>0</v>
      </c>
      <c r="BD386" s="28">
        <v>0</v>
      </c>
      <c r="BE386" s="28">
        <v>0</v>
      </c>
      <c r="BF386" s="28">
        <v>0</v>
      </c>
      <c r="BG386" s="30">
        <v>612</v>
      </c>
      <c r="BH386" s="30">
        <v>227</v>
      </c>
      <c r="BI386" s="30">
        <v>596</v>
      </c>
      <c r="BJ386" s="30">
        <v>223</v>
      </c>
      <c r="BK386" s="30">
        <v>567</v>
      </c>
      <c r="BL386" s="30">
        <v>219</v>
      </c>
      <c r="BM386" s="30">
        <v>614</v>
      </c>
      <c r="BN386" s="30">
        <v>225</v>
      </c>
      <c r="BO386" s="28"/>
      <c r="BP386" s="28"/>
      <c r="BQ386" s="28"/>
      <c r="BR386" s="28"/>
      <c r="BS386" s="28"/>
      <c r="BT386" s="28"/>
      <c r="BU386" s="30">
        <v>0</v>
      </c>
      <c r="BV386" s="30">
        <v>0</v>
      </c>
      <c r="BW386" s="30">
        <v>0</v>
      </c>
      <c r="BX386" s="30">
        <v>0</v>
      </c>
      <c r="BY386" s="30">
        <v>0</v>
      </c>
      <c r="BZ386" s="30">
        <v>0</v>
      </c>
      <c r="CA386" s="30">
        <v>695</v>
      </c>
      <c r="CB386" s="30">
        <v>217</v>
      </c>
      <c r="CC386" s="30">
        <v>489</v>
      </c>
      <c r="CD386" s="30">
        <v>185</v>
      </c>
      <c r="CE386" s="30">
        <v>623</v>
      </c>
      <c r="CF386" s="30">
        <v>228</v>
      </c>
      <c r="CG386" s="30">
        <v>587</v>
      </c>
      <c r="CH386" s="30">
        <v>217</v>
      </c>
      <c r="CI386" s="30">
        <v>0</v>
      </c>
      <c r="CJ386" s="30">
        <v>0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7.25" thickBot="1">
      <c r="A387" s="30">
        <v>0</v>
      </c>
      <c r="B387" s="30">
        <v>0</v>
      </c>
      <c r="C387" s="30">
        <v>461587</v>
      </c>
      <c r="D387" s="30">
        <v>0</v>
      </c>
      <c r="E387" s="30">
        <v>0</v>
      </c>
      <c r="F387" s="30">
        <v>0</v>
      </c>
      <c r="G387" s="30">
        <v>0</v>
      </c>
      <c r="H387" s="30">
        <v>0</v>
      </c>
      <c r="I387" s="30">
        <v>3</v>
      </c>
      <c r="J387" s="28">
        <v>0</v>
      </c>
      <c r="K387" s="28">
        <v>0</v>
      </c>
      <c r="L387" s="30">
        <v>0</v>
      </c>
      <c r="M387" s="28" t="s">
        <v>2977</v>
      </c>
      <c r="N387" s="28">
        <v>0</v>
      </c>
      <c r="O387" s="30">
        <v>687</v>
      </c>
      <c r="P387" s="31" t="b">
        <v>0</v>
      </c>
      <c r="Q387" s="28" t="s">
        <v>3877</v>
      </c>
      <c r="R387" s="28" t="s">
        <v>3878</v>
      </c>
      <c r="S387" s="30">
        <v>45</v>
      </c>
      <c r="T387" s="28" t="s">
        <v>2978</v>
      </c>
      <c r="U387" s="28">
        <v>0</v>
      </c>
      <c r="V387" s="28" t="s">
        <v>2979</v>
      </c>
      <c r="W387" s="28">
        <v>0</v>
      </c>
      <c r="X387" s="31" t="b">
        <v>0</v>
      </c>
      <c r="Y387" s="28"/>
      <c r="Z387" s="28" t="s">
        <v>2077</v>
      </c>
      <c r="AA387" s="30">
        <v>10</v>
      </c>
      <c r="AB387" s="30">
        <v>13</v>
      </c>
      <c r="AC387" s="30">
        <v>0</v>
      </c>
      <c r="AD387" s="30">
        <v>148</v>
      </c>
      <c r="AE387" s="30">
        <v>0</v>
      </c>
      <c r="AF387" s="30">
        <v>132</v>
      </c>
      <c r="AG387" s="30">
        <v>0</v>
      </c>
      <c r="AH387" s="28">
        <v>0</v>
      </c>
      <c r="AI387" s="28">
        <v>0</v>
      </c>
      <c r="AJ387" s="28" t="s">
        <v>2979</v>
      </c>
      <c r="AK387" s="30">
        <v>0</v>
      </c>
      <c r="AL387" s="30">
        <v>0</v>
      </c>
      <c r="AM387" s="30">
        <v>0</v>
      </c>
      <c r="AN387" s="30">
        <v>0</v>
      </c>
      <c r="AO387" s="30">
        <v>0</v>
      </c>
      <c r="AP387" s="30">
        <v>0</v>
      </c>
      <c r="AQ387" s="30">
        <v>0</v>
      </c>
      <c r="AR387" s="30">
        <v>0</v>
      </c>
      <c r="AS387" s="30">
        <v>0</v>
      </c>
      <c r="AT387" s="30">
        <v>0</v>
      </c>
      <c r="AU387" s="30">
        <v>0</v>
      </c>
      <c r="AV387" s="30">
        <v>0</v>
      </c>
      <c r="AW387" s="30">
        <v>0</v>
      </c>
      <c r="AX387" s="28">
        <v>0</v>
      </c>
      <c r="AY387" s="28">
        <v>0</v>
      </c>
      <c r="AZ387" s="28">
        <v>0</v>
      </c>
      <c r="BA387" s="28">
        <v>0</v>
      </c>
      <c r="BB387" s="30">
        <v>0</v>
      </c>
      <c r="BC387" s="28">
        <v>0</v>
      </c>
      <c r="BD387" s="28">
        <v>0</v>
      </c>
      <c r="BE387" s="28">
        <v>0</v>
      </c>
      <c r="BF387" s="28">
        <v>0</v>
      </c>
      <c r="BG387" s="30">
        <v>692</v>
      </c>
      <c r="BH387" s="30">
        <v>279</v>
      </c>
      <c r="BI387" s="30">
        <v>689</v>
      </c>
      <c r="BJ387" s="30">
        <v>282</v>
      </c>
      <c r="BK387" s="30">
        <v>675</v>
      </c>
      <c r="BL387" s="30">
        <v>275</v>
      </c>
      <c r="BM387" s="30">
        <v>695</v>
      </c>
      <c r="BN387" s="30">
        <v>281</v>
      </c>
      <c r="BO387" s="28"/>
      <c r="BP387" s="28"/>
      <c r="BQ387" s="28"/>
      <c r="BR387" s="28"/>
      <c r="BS387" s="28"/>
      <c r="BT387" s="28"/>
      <c r="BU387" s="30">
        <v>0</v>
      </c>
      <c r="BV387" s="30">
        <v>0</v>
      </c>
      <c r="BW387" s="30">
        <v>0</v>
      </c>
      <c r="BX387" s="30">
        <v>0</v>
      </c>
      <c r="BY387" s="30">
        <v>0</v>
      </c>
      <c r="BZ387" s="30">
        <v>0</v>
      </c>
      <c r="CA387" s="30">
        <v>409</v>
      </c>
      <c r="CB387" s="30">
        <v>228</v>
      </c>
      <c r="CC387" s="30">
        <v>633</v>
      </c>
      <c r="CD387" s="30">
        <v>244</v>
      </c>
      <c r="CE387" s="30">
        <v>700</v>
      </c>
      <c r="CF387" s="30">
        <v>285</v>
      </c>
      <c r="CG387" s="30">
        <v>757</v>
      </c>
      <c r="CH387" s="30">
        <v>323</v>
      </c>
      <c r="CI387" s="30">
        <v>0</v>
      </c>
      <c r="CJ387" s="30">
        <v>0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7.25" thickBot="1">
      <c r="A388" s="30">
        <v>100</v>
      </c>
      <c r="B388" s="30">
        <v>100</v>
      </c>
      <c r="C388" s="30">
        <v>481510</v>
      </c>
      <c r="D388" s="30">
        <v>0</v>
      </c>
      <c r="E388" s="30">
        <v>0</v>
      </c>
      <c r="F388" s="30">
        <v>0</v>
      </c>
      <c r="G388" s="30">
        <v>0</v>
      </c>
      <c r="H388" s="30">
        <v>0</v>
      </c>
      <c r="I388" s="30">
        <v>2</v>
      </c>
      <c r="J388" s="28">
        <v>1.8</v>
      </c>
      <c r="K388" s="28">
        <v>1.8</v>
      </c>
      <c r="L388" s="30">
        <v>0</v>
      </c>
      <c r="M388" s="28" t="s">
        <v>2980</v>
      </c>
      <c r="N388" s="28">
        <v>1.8</v>
      </c>
      <c r="O388" s="30">
        <v>709</v>
      </c>
      <c r="P388" s="31" t="b">
        <v>0</v>
      </c>
      <c r="Q388" s="28"/>
      <c r="R388" s="28" t="s">
        <v>4167</v>
      </c>
      <c r="S388" s="30">
        <v>45</v>
      </c>
      <c r="T388" s="28" t="s">
        <v>2981</v>
      </c>
      <c r="U388" s="28">
        <v>1.5</v>
      </c>
      <c r="V388" s="28" t="s">
        <v>2982</v>
      </c>
      <c r="W388" s="28">
        <v>0</v>
      </c>
      <c r="X388" s="31" t="b">
        <v>0</v>
      </c>
      <c r="Y388" s="28"/>
      <c r="Z388" s="28" t="s">
        <v>2061</v>
      </c>
      <c r="AA388" s="30">
        <v>10</v>
      </c>
      <c r="AB388" s="30">
        <v>13</v>
      </c>
      <c r="AC388" s="30">
        <v>16</v>
      </c>
      <c r="AD388" s="30">
        <v>6874</v>
      </c>
      <c r="AE388" s="30">
        <v>111</v>
      </c>
      <c r="AF388" s="30">
        <v>4827</v>
      </c>
      <c r="AG388" s="30">
        <v>278</v>
      </c>
      <c r="AH388" s="28">
        <v>0.4</v>
      </c>
      <c r="AI388" s="28">
        <v>3.6</v>
      </c>
      <c r="AJ388" s="28" t="s">
        <v>2982</v>
      </c>
      <c r="AK388" s="30">
        <v>816</v>
      </c>
      <c r="AL388" s="30">
        <v>0</v>
      </c>
      <c r="AM388" s="30">
        <v>1</v>
      </c>
      <c r="AN388" s="30">
        <v>0</v>
      </c>
      <c r="AO388" s="30">
        <v>16</v>
      </c>
      <c r="AP388" s="30">
        <v>0</v>
      </c>
      <c r="AQ388" s="30">
        <v>0</v>
      </c>
      <c r="AR388" s="30">
        <v>0</v>
      </c>
      <c r="AS388" s="30">
        <v>2</v>
      </c>
      <c r="AT388" s="30">
        <v>0</v>
      </c>
      <c r="AU388" s="30">
        <v>0</v>
      </c>
      <c r="AV388" s="30">
        <v>0</v>
      </c>
      <c r="AW388" s="30">
        <v>102</v>
      </c>
      <c r="AX388" s="28">
        <v>163.80000000000001</v>
      </c>
      <c r="AY388" s="28">
        <v>104.7</v>
      </c>
      <c r="AZ388" s="28">
        <v>14</v>
      </c>
      <c r="BA388" s="28">
        <v>28.4</v>
      </c>
      <c r="BB388" s="30">
        <v>10</v>
      </c>
      <c r="BC388" s="28">
        <v>0.12</v>
      </c>
      <c r="BD388" s="28">
        <v>0.56000000000000005</v>
      </c>
      <c r="BE388" s="28">
        <v>0.68</v>
      </c>
      <c r="BF388" s="28">
        <v>16.5</v>
      </c>
      <c r="BG388" s="30">
        <v>309</v>
      </c>
      <c r="BH388" s="30">
        <v>123</v>
      </c>
      <c r="BI388" s="30">
        <v>264</v>
      </c>
      <c r="BJ388" s="30">
        <v>77</v>
      </c>
      <c r="BK388" s="30">
        <v>427</v>
      </c>
      <c r="BL388" s="30">
        <v>153</v>
      </c>
      <c r="BM388" s="30">
        <v>353</v>
      </c>
      <c r="BN388" s="30">
        <v>121</v>
      </c>
      <c r="BO388" s="30">
        <v>1</v>
      </c>
      <c r="BP388" s="28"/>
      <c r="BQ388" s="28"/>
      <c r="BR388" s="28"/>
      <c r="BS388" s="28"/>
      <c r="BT388" s="28"/>
      <c r="BU388" s="30">
        <v>0.01</v>
      </c>
      <c r="BV388" s="30">
        <v>0</v>
      </c>
      <c r="BW388" s="30">
        <v>0.06</v>
      </c>
      <c r="BX388" s="30">
        <v>7.0000000000000007E-2</v>
      </c>
      <c r="BY388" s="30">
        <v>1.82</v>
      </c>
      <c r="BZ388" s="30">
        <v>1.76</v>
      </c>
      <c r="CA388" s="30">
        <v>416</v>
      </c>
      <c r="CB388" s="30">
        <v>87</v>
      </c>
      <c r="CC388" s="30">
        <v>175</v>
      </c>
      <c r="CD388" s="30">
        <v>54</v>
      </c>
      <c r="CE388" s="30">
        <v>408</v>
      </c>
      <c r="CF388" s="30">
        <v>145</v>
      </c>
      <c r="CG388" s="30">
        <v>577</v>
      </c>
      <c r="CH388" s="30">
        <v>213</v>
      </c>
      <c r="CI388" s="30">
        <v>1.1000000000000001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7.25" thickBot="1">
      <c r="A389" s="28"/>
      <c r="B389" s="28"/>
      <c r="C389" s="30">
        <v>225295</v>
      </c>
      <c r="D389" s="30">
        <v>0</v>
      </c>
      <c r="E389" s="30">
        <v>0</v>
      </c>
      <c r="F389" s="30">
        <v>-5</v>
      </c>
      <c r="G389" s="30">
        <v>5</v>
      </c>
      <c r="H389" s="30">
        <v>0</v>
      </c>
      <c r="I389" s="30">
        <v>3</v>
      </c>
      <c r="J389" s="28">
        <v>1</v>
      </c>
      <c r="K389" s="28">
        <v>1</v>
      </c>
      <c r="L389" s="30">
        <v>0</v>
      </c>
      <c r="M389" s="28" t="s">
        <v>3879</v>
      </c>
      <c r="N389" s="28">
        <v>1</v>
      </c>
      <c r="O389" s="30">
        <v>715</v>
      </c>
      <c r="P389" s="31" t="b">
        <v>0</v>
      </c>
      <c r="Q389" s="28"/>
      <c r="R389" s="28"/>
      <c r="S389" s="30">
        <v>50</v>
      </c>
      <c r="T389" s="28" t="s">
        <v>3880</v>
      </c>
      <c r="U389" s="28">
        <v>2.2999999999999998</v>
      </c>
      <c r="V389" s="28" t="s">
        <v>3881</v>
      </c>
      <c r="W389" s="28">
        <v>0.1</v>
      </c>
      <c r="X389" s="31" t="b">
        <v>0</v>
      </c>
      <c r="Y389" s="28"/>
      <c r="Z389" s="28" t="s">
        <v>2061</v>
      </c>
      <c r="AA389" s="30">
        <v>10</v>
      </c>
      <c r="AB389" s="30">
        <v>13</v>
      </c>
      <c r="AC389" s="30">
        <v>25</v>
      </c>
      <c r="AD389" s="30">
        <v>29350</v>
      </c>
      <c r="AE389" s="30">
        <v>29</v>
      </c>
      <c r="AF389" s="30">
        <v>24323</v>
      </c>
      <c r="AG389" s="30">
        <v>274</v>
      </c>
      <c r="AH389" s="28">
        <v>0.2</v>
      </c>
      <c r="AI389" s="28">
        <v>5</v>
      </c>
      <c r="AJ389" s="28" t="s">
        <v>3882</v>
      </c>
      <c r="AK389" s="30">
        <v>658</v>
      </c>
      <c r="AL389" s="30">
        <v>1</v>
      </c>
      <c r="AM389" s="30">
        <v>0</v>
      </c>
      <c r="AN389" s="30">
        <v>0</v>
      </c>
      <c r="AO389" s="30">
        <v>12</v>
      </c>
      <c r="AP389" s="30">
        <v>0</v>
      </c>
      <c r="AQ389" s="30">
        <v>0</v>
      </c>
      <c r="AR389" s="30">
        <v>0</v>
      </c>
      <c r="AS389" s="30">
        <v>0</v>
      </c>
      <c r="AT389" s="30">
        <v>0</v>
      </c>
      <c r="AU389" s="30">
        <v>0</v>
      </c>
      <c r="AV389" s="30">
        <v>1</v>
      </c>
      <c r="AW389" s="30">
        <v>86</v>
      </c>
      <c r="AX389" s="28">
        <v>82.2</v>
      </c>
      <c r="AY389" s="28">
        <v>94.2</v>
      </c>
      <c r="AZ389" s="28">
        <v>99</v>
      </c>
      <c r="BA389" s="28">
        <v>27.2</v>
      </c>
      <c r="BB389" s="30">
        <v>9</v>
      </c>
      <c r="BC389" s="28">
        <v>1.68</v>
      </c>
      <c r="BD389" s="28">
        <v>0.26</v>
      </c>
      <c r="BE389" s="28">
        <v>1.94</v>
      </c>
      <c r="BF389" s="28">
        <v>11.85</v>
      </c>
      <c r="BG389" s="30">
        <v>394</v>
      </c>
      <c r="BH389" s="30">
        <v>169</v>
      </c>
      <c r="BI389" s="30">
        <v>281</v>
      </c>
      <c r="BJ389" s="30">
        <v>154</v>
      </c>
      <c r="BK389" s="30">
        <v>258</v>
      </c>
      <c r="BL389" s="30">
        <v>137</v>
      </c>
      <c r="BM389" s="30">
        <v>357</v>
      </c>
      <c r="BN389" s="30">
        <v>163</v>
      </c>
      <c r="BO389" s="28"/>
      <c r="BP389" s="28"/>
      <c r="BQ389" s="28"/>
      <c r="BR389" s="28"/>
      <c r="BS389" s="28"/>
      <c r="BT389" s="28"/>
      <c r="BU389" s="30">
        <v>0.23</v>
      </c>
      <c r="BV389" s="30">
        <v>0</v>
      </c>
      <c r="BW389" s="30">
        <v>0.04</v>
      </c>
      <c r="BX389" s="30">
        <v>0.27</v>
      </c>
      <c r="BY389" s="30">
        <v>1.62</v>
      </c>
      <c r="BZ389" s="30">
        <v>1.64</v>
      </c>
      <c r="CA389" s="30">
        <v>209</v>
      </c>
      <c r="CB389" s="30">
        <v>117</v>
      </c>
      <c r="CC389" s="30">
        <v>268</v>
      </c>
      <c r="CD389" s="30">
        <v>136</v>
      </c>
      <c r="CE389" s="30">
        <v>261</v>
      </c>
      <c r="CF389" s="30">
        <v>99</v>
      </c>
      <c r="CG389" s="30">
        <v>486</v>
      </c>
      <c r="CH389" s="30">
        <v>183</v>
      </c>
      <c r="CI389" s="30">
        <v>1.23</v>
      </c>
      <c r="CJ389" s="30">
        <v>0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7.25" thickBot="1">
      <c r="A390" s="30">
        <v>100</v>
      </c>
      <c r="B390" s="30">
        <v>100</v>
      </c>
      <c r="C390" s="30">
        <v>194190</v>
      </c>
      <c r="D390" s="30">
        <v>0</v>
      </c>
      <c r="E390" s="30">
        <v>0</v>
      </c>
      <c r="F390" s="30">
        <v>0</v>
      </c>
      <c r="G390" s="30">
        <v>0</v>
      </c>
      <c r="H390" s="30">
        <v>0</v>
      </c>
      <c r="I390" s="30">
        <v>2</v>
      </c>
      <c r="J390" s="28">
        <v>0.2</v>
      </c>
      <c r="K390" s="28">
        <v>0.2</v>
      </c>
      <c r="L390" s="30">
        <v>0</v>
      </c>
      <c r="M390" s="28" t="s">
        <v>2856</v>
      </c>
      <c r="N390" s="28">
        <v>0.2</v>
      </c>
      <c r="O390" s="30">
        <v>727</v>
      </c>
      <c r="P390" s="31" t="b">
        <v>0</v>
      </c>
      <c r="Q390" s="28"/>
      <c r="R390" s="28" t="s">
        <v>4267</v>
      </c>
      <c r="S390" s="30">
        <v>45</v>
      </c>
      <c r="T390" s="28" t="s">
        <v>3883</v>
      </c>
      <c r="U390" s="28">
        <v>1.3</v>
      </c>
      <c r="V390" s="28" t="s">
        <v>3884</v>
      </c>
      <c r="W390" s="28">
        <v>0</v>
      </c>
      <c r="X390" s="31" t="b">
        <v>0</v>
      </c>
      <c r="Y390" s="28"/>
      <c r="Z390" s="28" t="s">
        <v>2061</v>
      </c>
      <c r="AA390" s="30">
        <v>10</v>
      </c>
      <c r="AB390" s="30">
        <v>13</v>
      </c>
      <c r="AC390" s="30">
        <v>13</v>
      </c>
      <c r="AD390" s="30">
        <v>10018</v>
      </c>
      <c r="AE390" s="30">
        <v>43</v>
      </c>
      <c r="AF390" s="30">
        <v>6215</v>
      </c>
      <c r="AG390" s="30">
        <v>237</v>
      </c>
      <c r="AH390" s="28">
        <v>0</v>
      </c>
      <c r="AI390" s="28">
        <v>2.9</v>
      </c>
      <c r="AJ390" s="28" t="s">
        <v>3884</v>
      </c>
      <c r="AK390" s="30">
        <v>900</v>
      </c>
      <c r="AL390" s="30">
        <v>0</v>
      </c>
      <c r="AM390" s="30">
        <v>1</v>
      </c>
      <c r="AN390" s="30">
        <v>0</v>
      </c>
      <c r="AO390" s="30">
        <v>19</v>
      </c>
      <c r="AP390" s="30">
        <v>1</v>
      </c>
      <c r="AQ390" s="30">
        <v>0</v>
      </c>
      <c r="AR390" s="30">
        <v>0</v>
      </c>
      <c r="AS390" s="30">
        <v>2</v>
      </c>
      <c r="AT390" s="30">
        <v>0</v>
      </c>
      <c r="AU390" s="30">
        <v>0</v>
      </c>
      <c r="AV390" s="30">
        <v>0</v>
      </c>
      <c r="AW390" s="30">
        <v>125</v>
      </c>
      <c r="AX390" s="28">
        <v>219.2</v>
      </c>
      <c r="AY390" s="28">
        <v>38.6</v>
      </c>
      <c r="AZ390" s="28">
        <v>65</v>
      </c>
      <c r="BA390" s="28">
        <v>32.299999999999997</v>
      </c>
      <c r="BB390" s="30">
        <v>10</v>
      </c>
      <c r="BC390" s="28">
        <v>1.47</v>
      </c>
      <c r="BD390" s="28">
        <v>0.09</v>
      </c>
      <c r="BE390" s="28">
        <v>1.56</v>
      </c>
      <c r="BF390" s="28">
        <v>16.760000000000002</v>
      </c>
      <c r="BG390" s="30">
        <v>264</v>
      </c>
      <c r="BH390" s="30">
        <v>101</v>
      </c>
      <c r="BI390" s="30">
        <v>376</v>
      </c>
      <c r="BJ390" s="30">
        <v>129</v>
      </c>
      <c r="BK390" s="30">
        <v>314</v>
      </c>
      <c r="BL390" s="30">
        <v>105</v>
      </c>
      <c r="BM390" s="30">
        <v>336</v>
      </c>
      <c r="BN390" s="30">
        <v>117</v>
      </c>
      <c r="BO390" s="28"/>
      <c r="BP390" s="28"/>
      <c r="BQ390" s="28"/>
      <c r="BR390" s="28"/>
      <c r="BS390" s="28"/>
      <c r="BT390" s="28"/>
      <c r="BU390" s="30">
        <v>0.15</v>
      </c>
      <c r="BV390" s="30">
        <v>0</v>
      </c>
      <c r="BW390" s="30">
        <v>0.01</v>
      </c>
      <c r="BX390" s="30">
        <v>0.16</v>
      </c>
      <c r="BY390" s="30">
        <v>1.68</v>
      </c>
      <c r="BZ390" s="30">
        <v>1.9</v>
      </c>
      <c r="CA390" s="30">
        <v>366</v>
      </c>
      <c r="CB390" s="30">
        <v>75</v>
      </c>
      <c r="CC390" s="30">
        <v>379</v>
      </c>
      <c r="CD390" s="30">
        <v>132</v>
      </c>
      <c r="CE390" s="30">
        <v>434</v>
      </c>
      <c r="CF390" s="30">
        <v>153</v>
      </c>
      <c r="CG390" s="30">
        <v>523</v>
      </c>
      <c r="CH390" s="30">
        <v>195</v>
      </c>
      <c r="CI390" s="30">
        <v>1</v>
      </c>
      <c r="CJ390" s="30">
        <v>0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7.25" thickBot="1">
      <c r="A391" s="28"/>
      <c r="B391" s="28"/>
      <c r="C391" s="30">
        <v>461584</v>
      </c>
      <c r="D391" s="30">
        <v>0</v>
      </c>
      <c r="E391" s="30">
        <v>0</v>
      </c>
      <c r="F391" s="30">
        <v>0</v>
      </c>
      <c r="G391" s="30">
        <v>0</v>
      </c>
      <c r="H391" s="30">
        <v>0</v>
      </c>
      <c r="I391" s="30">
        <v>3</v>
      </c>
      <c r="J391" s="28">
        <v>0</v>
      </c>
      <c r="K391" s="28">
        <v>0</v>
      </c>
      <c r="L391" s="30">
        <v>0</v>
      </c>
      <c r="M391" s="28" t="s">
        <v>3885</v>
      </c>
      <c r="N391" s="28">
        <v>0</v>
      </c>
      <c r="O391" s="30">
        <v>735</v>
      </c>
      <c r="P391" s="31" t="b">
        <v>0</v>
      </c>
      <c r="Q391" s="28"/>
      <c r="R391" s="28"/>
      <c r="S391" s="30">
        <v>45</v>
      </c>
      <c r="T391" s="28" t="s">
        <v>3886</v>
      </c>
      <c r="U391" s="28">
        <v>0</v>
      </c>
      <c r="V391" s="28" t="s">
        <v>3887</v>
      </c>
      <c r="W391" s="28">
        <v>0</v>
      </c>
      <c r="X391" s="31" t="b">
        <v>0</v>
      </c>
      <c r="Y391" s="28"/>
      <c r="Z391" s="28" t="s">
        <v>2061</v>
      </c>
      <c r="AA391" s="30">
        <v>10</v>
      </c>
      <c r="AB391" s="30">
        <v>13</v>
      </c>
      <c r="AC391" s="30">
        <v>0</v>
      </c>
      <c r="AD391" s="30">
        <v>231</v>
      </c>
      <c r="AE391" s="30">
        <v>2</v>
      </c>
      <c r="AF391" s="30">
        <v>168</v>
      </c>
      <c r="AG391" s="30">
        <v>2</v>
      </c>
      <c r="AH391" s="28">
        <v>0</v>
      </c>
      <c r="AI391" s="28">
        <v>0</v>
      </c>
      <c r="AJ391" s="28" t="s">
        <v>3887</v>
      </c>
      <c r="AK391" s="30">
        <v>0</v>
      </c>
      <c r="AL391" s="30">
        <v>0</v>
      </c>
      <c r="AM391" s="30">
        <v>0</v>
      </c>
      <c r="AN391" s="30">
        <v>0</v>
      </c>
      <c r="AO391" s="30">
        <v>0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28">
        <v>0</v>
      </c>
      <c r="AY391" s="28">
        <v>0</v>
      </c>
      <c r="AZ391" s="28">
        <v>0</v>
      </c>
      <c r="BA391" s="28">
        <v>0</v>
      </c>
      <c r="BB391" s="30">
        <v>0</v>
      </c>
      <c r="BC391" s="28">
        <v>0</v>
      </c>
      <c r="BD391" s="28">
        <v>0</v>
      </c>
      <c r="BE391" s="28">
        <v>0</v>
      </c>
      <c r="BF391" s="28">
        <v>0</v>
      </c>
      <c r="BG391" s="30">
        <v>691</v>
      </c>
      <c r="BH391" s="30">
        <v>278</v>
      </c>
      <c r="BI391" s="30">
        <v>688</v>
      </c>
      <c r="BJ391" s="30">
        <v>281</v>
      </c>
      <c r="BK391" s="30">
        <v>674</v>
      </c>
      <c r="BL391" s="30">
        <v>274</v>
      </c>
      <c r="BM391" s="30">
        <v>694</v>
      </c>
      <c r="BN391" s="30">
        <v>280</v>
      </c>
      <c r="BO391" s="28"/>
      <c r="BP391" s="28"/>
      <c r="BQ391" s="28"/>
      <c r="BR391" s="28"/>
      <c r="BS391" s="28"/>
      <c r="BT391" s="28"/>
      <c r="BU391" s="30">
        <v>0</v>
      </c>
      <c r="BV391" s="30">
        <v>0</v>
      </c>
      <c r="BW391" s="30">
        <v>0</v>
      </c>
      <c r="BX391" s="30">
        <v>0</v>
      </c>
      <c r="BY391" s="30">
        <v>0</v>
      </c>
      <c r="BZ391" s="30">
        <v>0</v>
      </c>
      <c r="CA391" s="30">
        <v>408</v>
      </c>
      <c r="CB391" s="30">
        <v>227</v>
      </c>
      <c r="CC391" s="30">
        <v>632</v>
      </c>
      <c r="CD391" s="30">
        <v>243</v>
      </c>
      <c r="CE391" s="30">
        <v>699</v>
      </c>
      <c r="CF391" s="30">
        <v>284</v>
      </c>
      <c r="CG391" s="30">
        <v>748</v>
      </c>
      <c r="CH391" s="30">
        <v>316</v>
      </c>
      <c r="CI391" s="30">
        <v>0</v>
      </c>
      <c r="CJ391" s="30">
        <v>0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7.25" thickBot="1">
      <c r="A392" s="30">
        <v>0</v>
      </c>
      <c r="B392" s="30">
        <v>100</v>
      </c>
      <c r="C392" s="30">
        <v>55914</v>
      </c>
      <c r="D392" s="30">
        <v>0</v>
      </c>
      <c r="E392" s="30">
        <v>0</v>
      </c>
      <c r="F392" s="30">
        <v>-1</v>
      </c>
      <c r="G392" s="30">
        <v>1</v>
      </c>
      <c r="H392" s="30">
        <v>0</v>
      </c>
      <c r="I392" s="30">
        <v>2</v>
      </c>
      <c r="J392" s="28">
        <v>0</v>
      </c>
      <c r="K392" s="28">
        <v>0.7</v>
      </c>
      <c r="L392" s="30">
        <v>0</v>
      </c>
      <c r="M392" s="28" t="s">
        <v>2983</v>
      </c>
      <c r="N392" s="28">
        <v>0.2</v>
      </c>
      <c r="O392" s="30">
        <v>221</v>
      </c>
      <c r="P392" s="31" t="b">
        <v>0</v>
      </c>
      <c r="Q392" s="28" t="s">
        <v>4525</v>
      </c>
      <c r="R392" s="28" t="s">
        <v>4526</v>
      </c>
      <c r="S392" s="30">
        <v>44</v>
      </c>
      <c r="T392" s="28" t="s">
        <v>2984</v>
      </c>
      <c r="U392" s="28">
        <v>1.9</v>
      </c>
      <c r="V392" s="28" t="s">
        <v>1599</v>
      </c>
      <c r="W392" s="28">
        <v>0.1</v>
      </c>
      <c r="X392" s="31" t="b">
        <v>0</v>
      </c>
      <c r="Y392" s="28"/>
      <c r="Z392" s="28" t="s">
        <v>2117</v>
      </c>
      <c r="AA392" s="30">
        <v>11</v>
      </c>
      <c r="AB392" s="30">
        <v>2</v>
      </c>
      <c r="AC392" s="30">
        <v>32</v>
      </c>
      <c r="AD392" s="30">
        <v>14140</v>
      </c>
      <c r="AE392" s="30">
        <v>47</v>
      </c>
      <c r="AF392" s="30">
        <v>16890</v>
      </c>
      <c r="AG392" s="30">
        <v>262</v>
      </c>
      <c r="AH392" s="28">
        <v>0</v>
      </c>
      <c r="AI392" s="28">
        <v>7.3</v>
      </c>
      <c r="AJ392" s="28" t="s">
        <v>1599</v>
      </c>
      <c r="AK392" s="30">
        <v>1335</v>
      </c>
      <c r="AL392" s="30">
        <v>1</v>
      </c>
      <c r="AM392" s="30">
        <v>0</v>
      </c>
      <c r="AN392" s="30">
        <v>2</v>
      </c>
      <c r="AO392" s="30">
        <v>28</v>
      </c>
      <c r="AP392" s="30">
        <v>0</v>
      </c>
      <c r="AQ392" s="30">
        <v>0</v>
      </c>
      <c r="AR392" s="30">
        <v>0</v>
      </c>
      <c r="AS392" s="30">
        <v>4</v>
      </c>
      <c r="AT392" s="30">
        <v>0</v>
      </c>
      <c r="AU392" s="30">
        <v>0</v>
      </c>
      <c r="AV392" s="30">
        <v>1</v>
      </c>
      <c r="AW392" s="30">
        <v>226</v>
      </c>
      <c r="AX392" s="28">
        <v>309.8</v>
      </c>
      <c r="AY392" s="28">
        <v>65.2</v>
      </c>
      <c r="AZ392" s="28">
        <v>145</v>
      </c>
      <c r="BA392" s="28">
        <v>51.7</v>
      </c>
      <c r="BB392" s="30">
        <v>15</v>
      </c>
      <c r="BC392" s="28">
        <v>0.9</v>
      </c>
      <c r="BD392" s="28">
        <v>0.3</v>
      </c>
      <c r="BE392" s="28">
        <v>1.2</v>
      </c>
      <c r="BF392" s="28">
        <v>23.96</v>
      </c>
      <c r="BG392" s="30">
        <v>200</v>
      </c>
      <c r="BH392" s="30">
        <v>79</v>
      </c>
      <c r="BI392" s="30">
        <v>331</v>
      </c>
      <c r="BJ392" s="30">
        <v>107</v>
      </c>
      <c r="BK392" s="30">
        <v>211</v>
      </c>
      <c r="BL392" s="30">
        <v>41</v>
      </c>
      <c r="BM392" s="30">
        <v>253</v>
      </c>
      <c r="BN392" s="30">
        <v>83</v>
      </c>
      <c r="BO392" s="28"/>
      <c r="BP392" s="28"/>
      <c r="BQ392" s="28"/>
      <c r="BR392" s="28"/>
      <c r="BS392" s="28"/>
      <c r="BT392" s="28"/>
      <c r="BU392" s="30">
        <v>0.06</v>
      </c>
      <c r="BV392" s="30">
        <v>0</v>
      </c>
      <c r="BW392" s="30">
        <v>0.02</v>
      </c>
      <c r="BX392" s="30">
        <v>0.08</v>
      </c>
      <c r="BY392" s="30">
        <v>1.62</v>
      </c>
      <c r="BZ392" s="30">
        <v>1.89</v>
      </c>
      <c r="CA392" s="30">
        <v>468</v>
      </c>
      <c r="CB392" s="30">
        <v>92</v>
      </c>
      <c r="CC392" s="30">
        <v>375</v>
      </c>
      <c r="CD392" s="30">
        <v>128</v>
      </c>
      <c r="CE392" s="30">
        <v>330</v>
      </c>
      <c r="CF392" s="30">
        <v>121</v>
      </c>
      <c r="CG392" s="30">
        <v>492</v>
      </c>
      <c r="CH392" s="30">
        <v>183</v>
      </c>
      <c r="CI392" s="30">
        <v>1.01</v>
      </c>
      <c r="CJ392" s="30">
        <v>0.13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7.25" thickBot="1">
      <c r="A393" s="30">
        <v>100</v>
      </c>
      <c r="B393" s="30">
        <v>100</v>
      </c>
      <c r="C393" s="30">
        <v>66588</v>
      </c>
      <c r="D393" s="30">
        <v>0</v>
      </c>
      <c r="E393" s="30">
        <v>0</v>
      </c>
      <c r="F393" s="30">
        <v>0</v>
      </c>
      <c r="G393" s="30">
        <v>0</v>
      </c>
      <c r="H393" s="30">
        <v>1</v>
      </c>
      <c r="I393" s="30">
        <v>2</v>
      </c>
      <c r="J393" s="28">
        <v>-0.8</v>
      </c>
      <c r="K393" s="28">
        <v>0.7</v>
      </c>
      <c r="L393" s="30">
        <v>0</v>
      </c>
      <c r="M393" s="28" t="s">
        <v>2693</v>
      </c>
      <c r="N393" s="28">
        <v>0.2</v>
      </c>
      <c r="O393" s="30">
        <v>222</v>
      </c>
      <c r="P393" s="31" t="b">
        <v>0</v>
      </c>
      <c r="Q393" s="28"/>
      <c r="R393" s="28" t="s">
        <v>2985</v>
      </c>
      <c r="S393" s="30">
        <v>45</v>
      </c>
      <c r="T393" s="28" t="s">
        <v>2986</v>
      </c>
      <c r="U393" s="28">
        <v>1.9</v>
      </c>
      <c r="V393" s="28" t="s">
        <v>1486</v>
      </c>
      <c r="W393" s="28">
        <v>0.2</v>
      </c>
      <c r="X393" s="31" t="b">
        <v>0</v>
      </c>
      <c r="Y393" s="28"/>
      <c r="Z393" s="28" t="s">
        <v>2061</v>
      </c>
      <c r="AA393" s="30">
        <v>11</v>
      </c>
      <c r="AB393" s="30">
        <v>2</v>
      </c>
      <c r="AC393" s="30">
        <v>48</v>
      </c>
      <c r="AD393" s="30">
        <v>71935</v>
      </c>
      <c r="AE393" s="30">
        <v>377</v>
      </c>
      <c r="AF393" s="30">
        <v>53348</v>
      </c>
      <c r="AG393" s="30">
        <v>1388</v>
      </c>
      <c r="AH393" s="28">
        <v>0</v>
      </c>
      <c r="AI393" s="28">
        <v>10.7</v>
      </c>
      <c r="AJ393" s="28" t="s">
        <v>1486</v>
      </c>
      <c r="AK393" s="30">
        <v>1688</v>
      </c>
      <c r="AL393" s="30">
        <v>1</v>
      </c>
      <c r="AM393" s="30">
        <v>1</v>
      </c>
      <c r="AN393" s="30">
        <v>3</v>
      </c>
      <c r="AO393" s="30">
        <v>37</v>
      </c>
      <c r="AP393" s="30">
        <v>0</v>
      </c>
      <c r="AQ393" s="30">
        <v>0</v>
      </c>
      <c r="AR393" s="30">
        <v>0</v>
      </c>
      <c r="AS393" s="30">
        <v>3</v>
      </c>
      <c r="AT393" s="30">
        <v>0</v>
      </c>
      <c r="AU393" s="30">
        <v>0</v>
      </c>
      <c r="AV393" s="30">
        <v>2</v>
      </c>
      <c r="AW393" s="30">
        <v>267</v>
      </c>
      <c r="AX393" s="28">
        <v>366.6</v>
      </c>
      <c r="AY393" s="28">
        <v>191.7</v>
      </c>
      <c r="AZ393" s="28">
        <v>225</v>
      </c>
      <c r="BA393" s="28">
        <v>78.5</v>
      </c>
      <c r="BB393" s="30">
        <v>18</v>
      </c>
      <c r="BC393" s="28">
        <v>1.84</v>
      </c>
      <c r="BD393" s="28">
        <v>2.1</v>
      </c>
      <c r="BE393" s="28">
        <v>3.94</v>
      </c>
      <c r="BF393" s="28">
        <v>32.96</v>
      </c>
      <c r="BG393" s="30">
        <v>168</v>
      </c>
      <c r="BH393" s="30">
        <v>62</v>
      </c>
      <c r="BI393" s="30">
        <v>171</v>
      </c>
      <c r="BJ393" s="30">
        <v>38</v>
      </c>
      <c r="BK393" s="30">
        <v>153</v>
      </c>
      <c r="BL393" s="30">
        <v>19</v>
      </c>
      <c r="BM393" s="30">
        <v>164</v>
      </c>
      <c r="BN393" s="30">
        <v>40</v>
      </c>
      <c r="BO393" s="28"/>
      <c r="BP393" s="28"/>
      <c r="BQ393" s="28"/>
      <c r="BR393" s="28"/>
      <c r="BS393" s="28"/>
      <c r="BT393" s="28"/>
      <c r="BU393" s="30">
        <v>0.1</v>
      </c>
      <c r="BV393" s="30">
        <v>0</v>
      </c>
      <c r="BW393" s="30">
        <v>0.11</v>
      </c>
      <c r="BX393" s="30">
        <v>0.21</v>
      </c>
      <c r="BY393" s="30">
        <v>1.76</v>
      </c>
      <c r="BZ393" s="30">
        <v>1.97</v>
      </c>
      <c r="CA393" s="30">
        <v>346</v>
      </c>
      <c r="CB393" s="30">
        <v>62</v>
      </c>
      <c r="CC393" s="30">
        <v>378</v>
      </c>
      <c r="CD393" s="30">
        <v>131</v>
      </c>
      <c r="CE393" s="30">
        <v>333</v>
      </c>
      <c r="CF393" s="30">
        <v>124</v>
      </c>
      <c r="CG393" s="30">
        <v>343</v>
      </c>
      <c r="CH393" s="30">
        <v>125</v>
      </c>
      <c r="CI393" s="30">
        <v>0.96</v>
      </c>
      <c r="CJ393" s="30">
        <v>0.16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17.25" thickBot="1">
      <c r="A394" s="30">
        <v>0</v>
      </c>
      <c r="B394" s="30">
        <v>0</v>
      </c>
      <c r="C394" s="30">
        <v>72222</v>
      </c>
      <c r="D394" s="30">
        <v>0</v>
      </c>
      <c r="E394" s="30">
        <v>0</v>
      </c>
      <c r="F394" s="30">
        <v>-4</v>
      </c>
      <c r="G394" s="30">
        <v>4</v>
      </c>
      <c r="H394" s="30">
        <v>0</v>
      </c>
      <c r="I394" s="30">
        <v>3</v>
      </c>
      <c r="J394" s="28">
        <v>0</v>
      </c>
      <c r="K394" s="28">
        <v>0</v>
      </c>
      <c r="L394" s="30">
        <v>0</v>
      </c>
      <c r="M394" s="28" t="s">
        <v>2987</v>
      </c>
      <c r="N394" s="28">
        <v>0</v>
      </c>
      <c r="O394" s="30">
        <v>223</v>
      </c>
      <c r="P394" s="31" t="b">
        <v>0</v>
      </c>
      <c r="Q394" s="28" t="s">
        <v>2988</v>
      </c>
      <c r="R394" s="28" t="s">
        <v>2989</v>
      </c>
      <c r="S394" s="30">
        <v>46</v>
      </c>
      <c r="T394" s="28" t="s">
        <v>2990</v>
      </c>
      <c r="U394" s="28">
        <v>0.9</v>
      </c>
      <c r="V394" s="28" t="s">
        <v>1751</v>
      </c>
      <c r="W394" s="28">
        <v>0</v>
      </c>
      <c r="X394" s="31" t="b">
        <v>0</v>
      </c>
      <c r="Y394" s="28"/>
      <c r="Z394" s="28" t="s">
        <v>2077</v>
      </c>
      <c r="AA394" s="30">
        <v>11</v>
      </c>
      <c r="AB394" s="30">
        <v>2</v>
      </c>
      <c r="AC394" s="30">
        <v>12</v>
      </c>
      <c r="AD394" s="30">
        <v>5483</v>
      </c>
      <c r="AE394" s="30">
        <v>0</v>
      </c>
      <c r="AF394" s="30">
        <v>14364</v>
      </c>
      <c r="AG394" s="30">
        <v>12</v>
      </c>
      <c r="AH394" s="28">
        <v>0</v>
      </c>
      <c r="AI394" s="28">
        <v>2.6</v>
      </c>
      <c r="AJ394" s="28" t="s">
        <v>1751</v>
      </c>
      <c r="AK394" s="30">
        <v>266</v>
      </c>
      <c r="AL394" s="30">
        <v>0</v>
      </c>
      <c r="AM394" s="30">
        <v>0</v>
      </c>
      <c r="AN394" s="30">
        <v>0</v>
      </c>
      <c r="AO394" s="30">
        <v>5</v>
      </c>
      <c r="AP394" s="30">
        <v>0</v>
      </c>
      <c r="AQ394" s="30">
        <v>0</v>
      </c>
      <c r="AR394" s="30">
        <v>0</v>
      </c>
      <c r="AS394" s="30">
        <v>2</v>
      </c>
      <c r="AT394" s="30">
        <v>0</v>
      </c>
      <c r="AU394" s="30">
        <v>0</v>
      </c>
      <c r="AV394" s="30">
        <v>0</v>
      </c>
      <c r="AW394" s="30">
        <v>43</v>
      </c>
      <c r="AX394" s="28">
        <v>39.6</v>
      </c>
      <c r="AY394" s="28">
        <v>69.3</v>
      </c>
      <c r="AZ394" s="28">
        <v>50</v>
      </c>
      <c r="BA394" s="28">
        <v>15.2</v>
      </c>
      <c r="BB394" s="30">
        <v>0</v>
      </c>
      <c r="BC394" s="28">
        <v>0.16</v>
      </c>
      <c r="BD394" s="28">
        <v>0.22</v>
      </c>
      <c r="BE394" s="28">
        <v>0.38</v>
      </c>
      <c r="BF394" s="28">
        <v>4.99</v>
      </c>
      <c r="BG394" s="30">
        <v>442</v>
      </c>
      <c r="BH394" s="30">
        <v>194</v>
      </c>
      <c r="BI394" s="30">
        <v>323</v>
      </c>
      <c r="BJ394" s="30">
        <v>170</v>
      </c>
      <c r="BK394" s="30">
        <v>350</v>
      </c>
      <c r="BL394" s="30">
        <v>174</v>
      </c>
      <c r="BM394" s="30">
        <v>416</v>
      </c>
      <c r="BN394" s="30">
        <v>188</v>
      </c>
      <c r="BO394" s="28"/>
      <c r="BP394" s="28"/>
      <c r="BQ394" s="28"/>
      <c r="BR394" s="28"/>
      <c r="BS394" s="28"/>
      <c r="BT394" s="28"/>
      <c r="BU394" s="30">
        <v>0.05</v>
      </c>
      <c r="BV394" s="30">
        <v>0</v>
      </c>
      <c r="BW394" s="30">
        <v>7.0000000000000007E-2</v>
      </c>
      <c r="BX394" s="30">
        <v>0.12</v>
      </c>
      <c r="BY394" s="30">
        <v>1.69</v>
      </c>
      <c r="BZ394" s="30">
        <v>1.69</v>
      </c>
      <c r="CA394" s="30">
        <v>326</v>
      </c>
      <c r="CB394" s="30">
        <v>198</v>
      </c>
      <c r="CC394" s="30">
        <v>679</v>
      </c>
      <c r="CD394" s="30">
        <v>278</v>
      </c>
      <c r="CE394" s="30">
        <v>527</v>
      </c>
      <c r="CF394" s="30">
        <v>244</v>
      </c>
      <c r="CG394" s="30">
        <v>529</v>
      </c>
      <c r="CH394" s="30">
        <v>201</v>
      </c>
      <c r="CI394" s="30">
        <v>0</v>
      </c>
      <c r="CJ394" s="30">
        <v>0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7.25" thickBot="1">
      <c r="A395" s="30">
        <v>100</v>
      </c>
      <c r="B395" s="30">
        <v>100</v>
      </c>
      <c r="C395" s="30">
        <v>80179</v>
      </c>
      <c r="D395" s="30">
        <v>0</v>
      </c>
      <c r="E395" s="30">
        <v>0</v>
      </c>
      <c r="F395" s="30">
        <v>-1</v>
      </c>
      <c r="G395" s="30">
        <v>1</v>
      </c>
      <c r="H395" s="30">
        <v>0</v>
      </c>
      <c r="I395" s="30">
        <v>3</v>
      </c>
      <c r="J395" s="28">
        <v>-0.4</v>
      </c>
      <c r="K395" s="28">
        <v>1.1000000000000001</v>
      </c>
      <c r="L395" s="30">
        <v>1</v>
      </c>
      <c r="M395" s="28" t="s">
        <v>2258</v>
      </c>
      <c r="N395" s="28">
        <v>0.6</v>
      </c>
      <c r="O395" s="30">
        <v>224</v>
      </c>
      <c r="P395" s="31" t="b">
        <v>0</v>
      </c>
      <c r="Q395" s="28"/>
      <c r="R395" s="28" t="s">
        <v>2991</v>
      </c>
      <c r="S395" s="30">
        <v>44</v>
      </c>
      <c r="T395" s="28" t="s">
        <v>2992</v>
      </c>
      <c r="U395" s="28">
        <v>1.1000000000000001</v>
      </c>
      <c r="V395" s="28" t="s">
        <v>1716</v>
      </c>
      <c r="W395" s="28">
        <v>0</v>
      </c>
      <c r="X395" s="31" t="b">
        <v>0</v>
      </c>
      <c r="Y395" s="28"/>
      <c r="Z395" s="28" t="s">
        <v>2061</v>
      </c>
      <c r="AA395" s="30">
        <v>11</v>
      </c>
      <c r="AB395" s="30">
        <v>2</v>
      </c>
      <c r="AC395" s="30">
        <v>9</v>
      </c>
      <c r="AD395" s="30">
        <v>4883</v>
      </c>
      <c r="AE395" s="30">
        <v>96</v>
      </c>
      <c r="AF395" s="30">
        <v>9279</v>
      </c>
      <c r="AG395" s="30">
        <v>21</v>
      </c>
      <c r="AH395" s="28">
        <v>0.1</v>
      </c>
      <c r="AI395" s="28">
        <v>2</v>
      </c>
      <c r="AJ395" s="28" t="s">
        <v>1716</v>
      </c>
      <c r="AK395" s="30">
        <v>198</v>
      </c>
      <c r="AL395" s="30">
        <v>0</v>
      </c>
      <c r="AM395" s="30">
        <v>0</v>
      </c>
      <c r="AN395" s="30">
        <v>0</v>
      </c>
      <c r="AO395" s="30">
        <v>5</v>
      </c>
      <c r="AP395" s="30">
        <v>0</v>
      </c>
      <c r="AQ395" s="30">
        <v>0</v>
      </c>
      <c r="AR395" s="30">
        <v>0</v>
      </c>
      <c r="AS395" s="30">
        <v>0</v>
      </c>
      <c r="AT395" s="30">
        <v>0</v>
      </c>
      <c r="AU395" s="30">
        <v>0</v>
      </c>
      <c r="AV395" s="30">
        <v>0</v>
      </c>
      <c r="AW395" s="30">
        <v>34</v>
      </c>
      <c r="AX395" s="28">
        <v>25.4</v>
      </c>
      <c r="AY395" s="28">
        <v>28.8</v>
      </c>
      <c r="AZ395" s="28">
        <v>0</v>
      </c>
      <c r="BA395" s="28">
        <v>5.5</v>
      </c>
      <c r="BB395" s="30">
        <v>2</v>
      </c>
      <c r="BC395" s="28">
        <v>0</v>
      </c>
      <c r="BD395" s="28">
        <v>0.27</v>
      </c>
      <c r="BE395" s="28">
        <v>0.27</v>
      </c>
      <c r="BF395" s="28">
        <v>5.93</v>
      </c>
      <c r="BG395" s="30">
        <v>461</v>
      </c>
      <c r="BH395" s="30">
        <v>206</v>
      </c>
      <c r="BI395" s="30">
        <v>391</v>
      </c>
      <c r="BJ395" s="30">
        <v>199</v>
      </c>
      <c r="BK395" s="30">
        <v>611</v>
      </c>
      <c r="BL395" s="30">
        <v>242</v>
      </c>
      <c r="BM395" s="30">
        <v>463</v>
      </c>
      <c r="BN395" s="30">
        <v>210</v>
      </c>
      <c r="BO395" s="28"/>
      <c r="BP395" s="28"/>
      <c r="BQ395" s="28"/>
      <c r="BR395" s="28"/>
      <c r="BS395" s="28"/>
      <c r="BT395" s="28"/>
      <c r="BU395" s="30">
        <v>0</v>
      </c>
      <c r="BV395" s="30">
        <v>0</v>
      </c>
      <c r="BW395" s="30">
        <v>0.12</v>
      </c>
      <c r="BX395" s="30">
        <v>0.12</v>
      </c>
      <c r="BY395" s="30">
        <v>2.7</v>
      </c>
      <c r="BZ395" s="30">
        <v>2.27</v>
      </c>
      <c r="CA395" s="30">
        <v>470</v>
      </c>
      <c r="CB395" s="30">
        <v>268</v>
      </c>
      <c r="CC395" s="30">
        <v>311</v>
      </c>
      <c r="CD395" s="30">
        <v>152</v>
      </c>
      <c r="CE395" s="30">
        <v>451</v>
      </c>
      <c r="CF395" s="30">
        <v>198</v>
      </c>
      <c r="CG395" s="30">
        <v>566</v>
      </c>
      <c r="CH395" s="30">
        <v>225</v>
      </c>
      <c r="CI395" s="30">
        <v>0.91</v>
      </c>
      <c r="CJ395" s="30">
        <v>0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7.25" thickBot="1">
      <c r="A396" s="30">
        <v>100</v>
      </c>
      <c r="B396" s="30">
        <v>100</v>
      </c>
      <c r="C396" s="30">
        <v>80954</v>
      </c>
      <c r="D396" s="30">
        <v>0</v>
      </c>
      <c r="E396" s="30">
        <v>0</v>
      </c>
      <c r="F396" s="30">
        <v>3</v>
      </c>
      <c r="G396" s="30">
        <v>-3</v>
      </c>
      <c r="H396" s="30">
        <v>3</v>
      </c>
      <c r="I396" s="30">
        <v>3</v>
      </c>
      <c r="J396" s="28">
        <v>0.6</v>
      </c>
      <c r="K396" s="28">
        <v>2.1</v>
      </c>
      <c r="L396" s="30">
        <v>1</v>
      </c>
      <c r="M396" s="28" t="s">
        <v>913</v>
      </c>
      <c r="N396" s="28">
        <v>1.6</v>
      </c>
      <c r="O396" s="30">
        <v>225</v>
      </c>
      <c r="P396" s="31" t="b">
        <v>0</v>
      </c>
      <c r="Q396" s="28"/>
      <c r="R396" s="28" t="s">
        <v>3888</v>
      </c>
      <c r="S396" s="30">
        <v>63</v>
      </c>
      <c r="T396" s="28" t="s">
        <v>2993</v>
      </c>
      <c r="U396" s="28">
        <v>4</v>
      </c>
      <c r="V396" s="28" t="s">
        <v>2994</v>
      </c>
      <c r="W396" s="28">
        <v>3.9</v>
      </c>
      <c r="X396" s="31" t="b">
        <v>0</v>
      </c>
      <c r="Y396" s="28"/>
      <c r="Z396" s="28" t="s">
        <v>2061</v>
      </c>
      <c r="AA396" s="30">
        <v>11</v>
      </c>
      <c r="AB396" s="30">
        <v>2</v>
      </c>
      <c r="AC396" s="30">
        <v>109</v>
      </c>
      <c r="AD396" s="30">
        <v>4613291</v>
      </c>
      <c r="AE396" s="30">
        <v>903</v>
      </c>
      <c r="AF396" s="30">
        <v>4712017</v>
      </c>
      <c r="AG396" s="30">
        <v>6518</v>
      </c>
      <c r="AH396" s="28">
        <v>0.3</v>
      </c>
      <c r="AI396" s="28">
        <v>17.3</v>
      </c>
      <c r="AJ396" s="28" t="s">
        <v>913</v>
      </c>
      <c r="AK396" s="30">
        <v>1630</v>
      </c>
      <c r="AL396" s="30">
        <v>11</v>
      </c>
      <c r="AM396" s="30">
        <v>1</v>
      </c>
      <c r="AN396" s="30">
        <v>5</v>
      </c>
      <c r="AO396" s="30">
        <v>34</v>
      </c>
      <c r="AP396" s="30">
        <v>0</v>
      </c>
      <c r="AQ396" s="30">
        <v>0</v>
      </c>
      <c r="AR396" s="30">
        <v>0</v>
      </c>
      <c r="AS396" s="30">
        <v>4</v>
      </c>
      <c r="AT396" s="30">
        <v>0</v>
      </c>
      <c r="AU396" s="30">
        <v>0</v>
      </c>
      <c r="AV396" s="30">
        <v>6</v>
      </c>
      <c r="AW396" s="30">
        <v>308</v>
      </c>
      <c r="AX396" s="28">
        <v>490.6</v>
      </c>
      <c r="AY396" s="28">
        <v>225.2</v>
      </c>
      <c r="AZ396" s="28">
        <v>787</v>
      </c>
      <c r="BA396" s="28">
        <v>149.6</v>
      </c>
      <c r="BB396" s="30">
        <v>20</v>
      </c>
      <c r="BC396" s="28">
        <v>7.5</v>
      </c>
      <c r="BD396" s="28">
        <v>0.89</v>
      </c>
      <c r="BE396" s="28">
        <v>8.39</v>
      </c>
      <c r="BF396" s="28">
        <v>28.99</v>
      </c>
      <c r="BG396" s="30">
        <v>103</v>
      </c>
      <c r="BH396" s="30">
        <v>43</v>
      </c>
      <c r="BI396" s="30">
        <v>141</v>
      </c>
      <c r="BJ396" s="30">
        <v>95</v>
      </c>
      <c r="BK396" s="30">
        <v>23</v>
      </c>
      <c r="BL396" s="30">
        <v>13</v>
      </c>
      <c r="BM396" s="30">
        <v>55</v>
      </c>
      <c r="BN396" s="30">
        <v>38</v>
      </c>
      <c r="BO396" s="28"/>
      <c r="BP396" s="28"/>
      <c r="BQ396" s="30">
        <v>2</v>
      </c>
      <c r="BR396" s="28"/>
      <c r="BS396" s="30">
        <v>4</v>
      </c>
      <c r="BT396" s="28"/>
      <c r="BU396" s="30">
        <v>0.41</v>
      </c>
      <c r="BV396" s="30">
        <v>0</v>
      </c>
      <c r="BW396" s="30">
        <v>0.05</v>
      </c>
      <c r="BX396" s="30">
        <v>0.46</v>
      </c>
      <c r="BY396" s="30">
        <v>1.6</v>
      </c>
      <c r="BZ396" s="30">
        <v>1.88</v>
      </c>
      <c r="CA396" s="30">
        <v>60</v>
      </c>
      <c r="CB396" s="30">
        <v>30</v>
      </c>
      <c r="CC396" s="30">
        <v>206</v>
      </c>
      <c r="CD396" s="30">
        <v>98</v>
      </c>
      <c r="CE396" s="30">
        <v>57</v>
      </c>
      <c r="CF396" s="30">
        <v>24</v>
      </c>
      <c r="CG396" s="30">
        <v>88</v>
      </c>
      <c r="CH396" s="30">
        <v>26</v>
      </c>
      <c r="CI396" s="30">
        <v>1.1000000000000001</v>
      </c>
      <c r="CJ396" s="30">
        <v>0.28000000000000003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17.25" thickBot="1">
      <c r="A397" s="30">
        <v>0</v>
      </c>
      <c r="B397" s="30">
        <v>0</v>
      </c>
      <c r="C397" s="30">
        <v>87873</v>
      </c>
      <c r="D397" s="30">
        <v>0</v>
      </c>
      <c r="E397" s="30">
        <v>0</v>
      </c>
      <c r="F397" s="30">
        <v>-1</v>
      </c>
      <c r="G397" s="30">
        <v>1</v>
      </c>
      <c r="H397" s="30">
        <v>0</v>
      </c>
      <c r="I397" s="30">
        <v>2</v>
      </c>
      <c r="J397" s="28">
        <v>0</v>
      </c>
      <c r="K397" s="28">
        <v>0</v>
      </c>
      <c r="L397" s="30">
        <v>0</v>
      </c>
      <c r="M397" s="28" t="s">
        <v>2995</v>
      </c>
      <c r="N397" s="28">
        <v>0</v>
      </c>
      <c r="O397" s="30">
        <v>226</v>
      </c>
      <c r="P397" s="31" t="b">
        <v>0</v>
      </c>
      <c r="Q397" s="28" t="s">
        <v>2996</v>
      </c>
      <c r="R397" s="28" t="s">
        <v>2997</v>
      </c>
      <c r="S397" s="30">
        <v>49</v>
      </c>
      <c r="T397" s="28" t="s">
        <v>2998</v>
      </c>
      <c r="U397" s="28">
        <v>0</v>
      </c>
      <c r="V397" s="28" t="s">
        <v>1760</v>
      </c>
      <c r="W397" s="28">
        <v>0</v>
      </c>
      <c r="X397" s="31" t="b">
        <v>0</v>
      </c>
      <c r="Y397" s="28"/>
      <c r="Z397" s="28" t="s">
        <v>2117</v>
      </c>
      <c r="AA397" s="30">
        <v>11</v>
      </c>
      <c r="AB397" s="30">
        <v>2</v>
      </c>
      <c r="AC397" s="30">
        <v>0</v>
      </c>
      <c r="AD397" s="30">
        <v>2424</v>
      </c>
      <c r="AE397" s="30">
        <v>82</v>
      </c>
      <c r="AF397" s="30">
        <v>3180</v>
      </c>
      <c r="AG397" s="30">
        <v>41</v>
      </c>
      <c r="AH397" s="28">
        <v>0</v>
      </c>
      <c r="AI397" s="28">
        <v>0</v>
      </c>
      <c r="AJ397" s="28" t="s">
        <v>1760</v>
      </c>
      <c r="AK397" s="30">
        <v>0</v>
      </c>
      <c r="AL397" s="30">
        <v>0</v>
      </c>
      <c r="AM397" s="30">
        <v>0</v>
      </c>
      <c r="AN397" s="30">
        <v>0</v>
      </c>
      <c r="AO397" s="30">
        <v>0</v>
      </c>
      <c r="AP397" s="30">
        <v>0</v>
      </c>
      <c r="AQ397" s="30">
        <v>0</v>
      </c>
      <c r="AR397" s="30">
        <v>0</v>
      </c>
      <c r="AS397" s="30">
        <v>0</v>
      </c>
      <c r="AT397" s="30">
        <v>0</v>
      </c>
      <c r="AU397" s="30">
        <v>0</v>
      </c>
      <c r="AV397" s="30">
        <v>0</v>
      </c>
      <c r="AW397" s="30">
        <v>0</v>
      </c>
      <c r="AX397" s="28">
        <v>0</v>
      </c>
      <c r="AY397" s="28">
        <v>0</v>
      </c>
      <c r="AZ397" s="28">
        <v>0</v>
      </c>
      <c r="BA397" s="28">
        <v>0</v>
      </c>
      <c r="BB397" s="30">
        <v>0</v>
      </c>
      <c r="BC397" s="28">
        <v>0</v>
      </c>
      <c r="BD397" s="28">
        <v>0</v>
      </c>
      <c r="BE397" s="28">
        <v>0</v>
      </c>
      <c r="BF397" s="28">
        <v>0</v>
      </c>
      <c r="BG397" s="30">
        <v>738</v>
      </c>
      <c r="BH397" s="30">
        <v>256</v>
      </c>
      <c r="BI397" s="30">
        <v>737</v>
      </c>
      <c r="BJ397" s="30">
        <v>256</v>
      </c>
      <c r="BK397" s="30">
        <v>730</v>
      </c>
      <c r="BL397" s="30">
        <v>256</v>
      </c>
      <c r="BM397" s="30">
        <v>739</v>
      </c>
      <c r="BN397" s="30">
        <v>256</v>
      </c>
      <c r="BO397" s="28"/>
      <c r="BP397" s="28"/>
      <c r="BQ397" s="28"/>
      <c r="BR397" s="28"/>
      <c r="BS397" s="28"/>
      <c r="BT397" s="28"/>
      <c r="BU397" s="30">
        <v>0</v>
      </c>
      <c r="BV397" s="30">
        <v>0</v>
      </c>
      <c r="BW397" s="30">
        <v>0</v>
      </c>
      <c r="BX397" s="30">
        <v>0</v>
      </c>
      <c r="BY397" s="30">
        <v>0</v>
      </c>
      <c r="BZ397" s="30">
        <v>0</v>
      </c>
      <c r="CA397" s="30">
        <v>227</v>
      </c>
      <c r="CB397" s="30">
        <v>30</v>
      </c>
      <c r="CC397" s="30">
        <v>710</v>
      </c>
      <c r="CD397" s="30">
        <v>252</v>
      </c>
      <c r="CE397" s="30">
        <v>741</v>
      </c>
      <c r="CF397" s="30">
        <v>256</v>
      </c>
      <c r="CG397" s="30">
        <v>659</v>
      </c>
      <c r="CH397" s="30">
        <v>237</v>
      </c>
      <c r="CI397" s="30">
        <v>0</v>
      </c>
      <c r="CJ397" s="30">
        <v>0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17.25" thickBot="1">
      <c r="A398" s="30">
        <v>100</v>
      </c>
      <c r="B398" s="30">
        <v>100</v>
      </c>
      <c r="C398" s="30">
        <v>106617</v>
      </c>
      <c r="D398" s="30">
        <v>0</v>
      </c>
      <c r="E398" s="30">
        <v>0</v>
      </c>
      <c r="F398" s="30">
        <v>-4</v>
      </c>
      <c r="G398" s="30">
        <v>4</v>
      </c>
      <c r="H398" s="30">
        <v>0</v>
      </c>
      <c r="I398" s="30">
        <v>4</v>
      </c>
      <c r="J398" s="28">
        <v>2.6</v>
      </c>
      <c r="K398" s="28">
        <v>4.0999999999999996</v>
      </c>
      <c r="L398" s="30">
        <v>6</v>
      </c>
      <c r="M398" s="28" t="s">
        <v>2999</v>
      </c>
      <c r="N398" s="28">
        <v>3.6</v>
      </c>
      <c r="O398" s="30">
        <v>227</v>
      </c>
      <c r="P398" s="31" t="b">
        <v>0</v>
      </c>
      <c r="Q398" s="28"/>
      <c r="R398" s="28" t="s">
        <v>4339</v>
      </c>
      <c r="S398" s="30">
        <v>71</v>
      </c>
      <c r="T398" s="28" t="s">
        <v>3000</v>
      </c>
      <c r="U398" s="28">
        <v>2.6</v>
      </c>
      <c r="V398" s="28" t="s">
        <v>1581</v>
      </c>
      <c r="W398" s="28">
        <v>0.5</v>
      </c>
      <c r="X398" s="31" t="b">
        <v>0</v>
      </c>
      <c r="Y398" s="28"/>
      <c r="Z398" s="28" t="s">
        <v>2061</v>
      </c>
      <c r="AA398" s="30">
        <v>11</v>
      </c>
      <c r="AB398" s="30">
        <v>2</v>
      </c>
      <c r="AC398" s="30">
        <v>65</v>
      </c>
      <c r="AD398" s="30">
        <v>183170</v>
      </c>
      <c r="AE398" s="30">
        <v>588</v>
      </c>
      <c r="AF398" s="30">
        <v>278343</v>
      </c>
      <c r="AG398" s="30">
        <v>2512</v>
      </c>
      <c r="AH398" s="28">
        <v>0.5</v>
      </c>
      <c r="AI398" s="28">
        <v>9.1999999999999993</v>
      </c>
      <c r="AJ398" s="28" t="s">
        <v>1581</v>
      </c>
      <c r="AK398" s="30">
        <v>1308</v>
      </c>
      <c r="AL398" s="30">
        <v>4</v>
      </c>
      <c r="AM398" s="30">
        <v>4</v>
      </c>
      <c r="AN398" s="30">
        <v>1</v>
      </c>
      <c r="AO398" s="30">
        <v>26</v>
      </c>
      <c r="AP398" s="30">
        <v>0</v>
      </c>
      <c r="AQ398" s="30">
        <v>0</v>
      </c>
      <c r="AR398" s="30">
        <v>1</v>
      </c>
      <c r="AS398" s="30">
        <v>2</v>
      </c>
      <c r="AT398" s="30">
        <v>0</v>
      </c>
      <c r="AU398" s="30">
        <v>0</v>
      </c>
      <c r="AV398" s="30">
        <v>3</v>
      </c>
      <c r="AW398" s="30">
        <v>156</v>
      </c>
      <c r="AX398" s="28">
        <v>251</v>
      </c>
      <c r="AY398" s="28">
        <v>157.30000000000001</v>
      </c>
      <c r="AZ398" s="28">
        <v>531</v>
      </c>
      <c r="BA398" s="28">
        <v>92.9</v>
      </c>
      <c r="BB398" s="30">
        <v>15</v>
      </c>
      <c r="BC398" s="28">
        <v>7.41</v>
      </c>
      <c r="BD398" s="28">
        <v>0.63</v>
      </c>
      <c r="BE398" s="28">
        <v>8.0399999999999991</v>
      </c>
      <c r="BF398" s="28">
        <v>23.49</v>
      </c>
      <c r="BG398" s="30">
        <v>245</v>
      </c>
      <c r="BH398" s="30">
        <v>26</v>
      </c>
      <c r="BI398" s="30">
        <v>198</v>
      </c>
      <c r="BJ398" s="30">
        <v>29</v>
      </c>
      <c r="BK398" s="30">
        <v>47</v>
      </c>
      <c r="BL398" s="30">
        <v>20</v>
      </c>
      <c r="BM398" s="30">
        <v>130</v>
      </c>
      <c r="BN398" s="30">
        <v>22</v>
      </c>
      <c r="BO398" s="28"/>
      <c r="BP398" s="28"/>
      <c r="BQ398" s="28"/>
      <c r="BR398" s="28"/>
      <c r="BS398" s="30">
        <v>1</v>
      </c>
      <c r="BT398" s="28"/>
      <c r="BU398" s="30">
        <v>0.51</v>
      </c>
      <c r="BV398" s="30">
        <v>0</v>
      </c>
      <c r="BW398" s="30">
        <v>0.04</v>
      </c>
      <c r="BX398" s="30">
        <v>0.55000000000000004</v>
      </c>
      <c r="BY398" s="30">
        <v>1.62</v>
      </c>
      <c r="BZ398" s="30">
        <v>1.79</v>
      </c>
      <c r="CA398" s="30">
        <v>37</v>
      </c>
      <c r="CB398" s="30">
        <v>17</v>
      </c>
      <c r="CC398" s="30">
        <v>69</v>
      </c>
      <c r="CD398" s="30">
        <v>15</v>
      </c>
      <c r="CE398" s="30">
        <v>219</v>
      </c>
      <c r="CF398" s="30">
        <v>29</v>
      </c>
      <c r="CG398" s="30">
        <v>274</v>
      </c>
      <c r="CH398" s="30">
        <v>45</v>
      </c>
      <c r="CI398" s="30">
        <v>1.03</v>
      </c>
      <c r="CJ398" s="30">
        <v>7.0000000000000007E-2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17.25" thickBot="1">
      <c r="A399" s="30">
        <v>0</v>
      </c>
      <c r="B399" s="30">
        <v>0</v>
      </c>
      <c r="C399" s="30">
        <v>149915</v>
      </c>
      <c r="D399" s="30">
        <v>0</v>
      </c>
      <c r="E399" s="30">
        <v>0</v>
      </c>
      <c r="F399" s="30">
        <v>-1</v>
      </c>
      <c r="G399" s="30">
        <v>1</v>
      </c>
      <c r="H399" s="30">
        <v>0</v>
      </c>
      <c r="I399" s="30">
        <v>2</v>
      </c>
      <c r="J399" s="28">
        <v>0</v>
      </c>
      <c r="K399" s="28">
        <v>0</v>
      </c>
      <c r="L399" s="30">
        <v>0</v>
      </c>
      <c r="M399" s="28" t="s">
        <v>3001</v>
      </c>
      <c r="N399" s="28">
        <v>0</v>
      </c>
      <c r="O399" s="30">
        <v>228</v>
      </c>
      <c r="P399" s="31" t="b">
        <v>0</v>
      </c>
      <c r="Q399" s="28" t="s">
        <v>3889</v>
      </c>
      <c r="R399" s="28" t="s">
        <v>3890</v>
      </c>
      <c r="S399" s="30">
        <v>44</v>
      </c>
      <c r="T399" s="28" t="s">
        <v>3002</v>
      </c>
      <c r="U399" s="28">
        <v>2</v>
      </c>
      <c r="V399" s="28" t="s">
        <v>1650</v>
      </c>
      <c r="W399" s="28">
        <v>0.2</v>
      </c>
      <c r="X399" s="31" t="b">
        <v>0</v>
      </c>
      <c r="Y399" s="28"/>
      <c r="Z399" s="28" t="s">
        <v>2077</v>
      </c>
      <c r="AA399" s="30">
        <v>11</v>
      </c>
      <c r="AB399" s="30">
        <v>2</v>
      </c>
      <c r="AC399" s="30">
        <v>16</v>
      </c>
      <c r="AD399" s="30">
        <v>30610</v>
      </c>
      <c r="AE399" s="30">
        <v>0</v>
      </c>
      <c r="AF399" s="30">
        <v>50134</v>
      </c>
      <c r="AG399" s="30">
        <v>68</v>
      </c>
      <c r="AH399" s="28">
        <v>0</v>
      </c>
      <c r="AI399" s="28">
        <v>3.6</v>
      </c>
      <c r="AJ399" s="28" t="s">
        <v>1650</v>
      </c>
      <c r="AK399" s="30">
        <v>648</v>
      </c>
      <c r="AL399" s="30">
        <v>0</v>
      </c>
      <c r="AM399" s="30">
        <v>0</v>
      </c>
      <c r="AN399" s="30">
        <v>1</v>
      </c>
      <c r="AO399" s="30">
        <v>12</v>
      </c>
      <c r="AP399" s="30">
        <v>0</v>
      </c>
      <c r="AQ399" s="30">
        <v>0</v>
      </c>
      <c r="AR399" s="30">
        <v>0</v>
      </c>
      <c r="AS399" s="30">
        <v>1</v>
      </c>
      <c r="AT399" s="30">
        <v>0</v>
      </c>
      <c r="AU399" s="30">
        <v>0</v>
      </c>
      <c r="AV399" s="30">
        <v>2</v>
      </c>
      <c r="AW399" s="30">
        <v>115</v>
      </c>
      <c r="AX399" s="28">
        <v>99</v>
      </c>
      <c r="AY399" s="28">
        <v>5.8</v>
      </c>
      <c r="AZ399" s="28">
        <v>40</v>
      </c>
      <c r="BA399" s="28">
        <v>14.6</v>
      </c>
      <c r="BB399" s="30">
        <v>7</v>
      </c>
      <c r="BC399" s="28">
        <v>0.72</v>
      </c>
      <c r="BD399" s="28">
        <v>0.03</v>
      </c>
      <c r="BE399" s="28">
        <v>0.75</v>
      </c>
      <c r="BF399" s="28">
        <v>11</v>
      </c>
      <c r="BG399" s="30">
        <v>368</v>
      </c>
      <c r="BH399" s="30">
        <v>144</v>
      </c>
      <c r="BI399" s="30">
        <v>452</v>
      </c>
      <c r="BJ399" s="30">
        <v>161</v>
      </c>
      <c r="BK399" s="30">
        <v>372</v>
      </c>
      <c r="BL399" s="30">
        <v>131</v>
      </c>
      <c r="BM399" s="30">
        <v>419</v>
      </c>
      <c r="BN399" s="30">
        <v>150</v>
      </c>
      <c r="BO399" s="28"/>
      <c r="BP399" s="28"/>
      <c r="BQ399" s="28"/>
      <c r="BR399" s="28"/>
      <c r="BS399" s="28"/>
      <c r="BT399" s="28"/>
      <c r="BU399" s="30">
        <v>0.1</v>
      </c>
      <c r="BV399" s="30">
        <v>0</v>
      </c>
      <c r="BW399" s="30">
        <v>0</v>
      </c>
      <c r="BX399" s="30">
        <v>0.1</v>
      </c>
      <c r="BY399" s="30">
        <v>1.53</v>
      </c>
      <c r="BZ399" s="30">
        <v>1.67</v>
      </c>
      <c r="CA399" s="30">
        <v>480</v>
      </c>
      <c r="CB399" s="30">
        <v>99</v>
      </c>
      <c r="CC399" s="30">
        <v>564</v>
      </c>
      <c r="CD399" s="30">
        <v>225</v>
      </c>
      <c r="CE399" s="30">
        <v>308</v>
      </c>
      <c r="CF399" s="30">
        <v>114</v>
      </c>
      <c r="CG399" s="30">
        <v>357</v>
      </c>
      <c r="CH399" s="30">
        <v>133</v>
      </c>
      <c r="CI399" s="30">
        <v>0.97</v>
      </c>
      <c r="CJ399" s="30">
        <v>0.14000000000000001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27.75" thickBot="1">
      <c r="A400" s="30">
        <v>0</v>
      </c>
      <c r="B400" s="30">
        <v>0</v>
      </c>
      <c r="C400" s="30">
        <v>173821</v>
      </c>
      <c r="D400" s="30">
        <v>0</v>
      </c>
      <c r="E400" s="30">
        <v>0</v>
      </c>
      <c r="F400" s="30">
        <v>0</v>
      </c>
      <c r="G400" s="30">
        <v>0</v>
      </c>
      <c r="H400" s="30">
        <v>0</v>
      </c>
      <c r="I400" s="30">
        <v>3</v>
      </c>
      <c r="J400" s="28">
        <v>0</v>
      </c>
      <c r="K400" s="28">
        <v>0</v>
      </c>
      <c r="L400" s="30">
        <v>0</v>
      </c>
      <c r="M400" s="28" t="s">
        <v>3003</v>
      </c>
      <c r="N400" s="28">
        <v>0</v>
      </c>
      <c r="O400" s="30">
        <v>229</v>
      </c>
      <c r="P400" s="31" t="b">
        <v>0</v>
      </c>
      <c r="Q400" s="28" t="s">
        <v>2474</v>
      </c>
      <c r="R400" s="28" t="s">
        <v>3004</v>
      </c>
      <c r="S400" s="30">
        <v>50</v>
      </c>
      <c r="T400" s="28" t="s">
        <v>3005</v>
      </c>
      <c r="U400" s="28">
        <v>0</v>
      </c>
      <c r="V400" s="28" t="s">
        <v>1763</v>
      </c>
      <c r="W400" s="28">
        <v>0</v>
      </c>
      <c r="X400" s="31" t="b">
        <v>0</v>
      </c>
      <c r="Y400" s="28"/>
      <c r="Z400" s="28" t="s">
        <v>2077</v>
      </c>
      <c r="AA400" s="30">
        <v>11</v>
      </c>
      <c r="AB400" s="30">
        <v>2</v>
      </c>
      <c r="AC400" s="30">
        <v>0</v>
      </c>
      <c r="AD400" s="30">
        <v>0</v>
      </c>
      <c r="AE400" s="30">
        <v>0</v>
      </c>
      <c r="AF400" s="30">
        <v>40</v>
      </c>
      <c r="AG400" s="30">
        <v>1</v>
      </c>
      <c r="AH400" s="28">
        <v>0</v>
      </c>
      <c r="AI400" s="28">
        <v>0</v>
      </c>
      <c r="AJ400" s="28" t="s">
        <v>1763</v>
      </c>
      <c r="AK400" s="30">
        <v>0</v>
      </c>
      <c r="AL400" s="30">
        <v>0</v>
      </c>
      <c r="AM400" s="30">
        <v>0</v>
      </c>
      <c r="AN400" s="30">
        <v>0</v>
      </c>
      <c r="AO400" s="30">
        <v>0</v>
      </c>
      <c r="AP400" s="30">
        <v>0</v>
      </c>
      <c r="AQ400" s="30">
        <v>0</v>
      </c>
      <c r="AR400" s="30">
        <v>0</v>
      </c>
      <c r="AS400" s="30">
        <v>0</v>
      </c>
      <c r="AT400" s="30">
        <v>0</v>
      </c>
      <c r="AU400" s="30">
        <v>0</v>
      </c>
      <c r="AV400" s="30">
        <v>0</v>
      </c>
      <c r="AW400" s="30">
        <v>0</v>
      </c>
      <c r="AX400" s="28">
        <v>0</v>
      </c>
      <c r="AY400" s="28">
        <v>0</v>
      </c>
      <c r="AZ400" s="28">
        <v>0</v>
      </c>
      <c r="BA400" s="28">
        <v>0</v>
      </c>
      <c r="BB400" s="30">
        <v>0</v>
      </c>
      <c r="BC400" s="28">
        <v>0</v>
      </c>
      <c r="BD400" s="28">
        <v>0</v>
      </c>
      <c r="BE400" s="28">
        <v>0</v>
      </c>
      <c r="BF400" s="28">
        <v>0</v>
      </c>
      <c r="BG400" s="30">
        <v>744</v>
      </c>
      <c r="BH400" s="30">
        <v>318</v>
      </c>
      <c r="BI400" s="30">
        <v>743</v>
      </c>
      <c r="BJ400" s="30">
        <v>318</v>
      </c>
      <c r="BK400" s="30">
        <v>739</v>
      </c>
      <c r="BL400" s="30">
        <v>316</v>
      </c>
      <c r="BM400" s="30">
        <v>745</v>
      </c>
      <c r="BN400" s="30">
        <v>318</v>
      </c>
      <c r="BO400" s="28"/>
      <c r="BP400" s="28"/>
      <c r="BQ400" s="28"/>
      <c r="BR400" s="28"/>
      <c r="BS400" s="28"/>
      <c r="BT400" s="28"/>
      <c r="BU400" s="30">
        <v>0</v>
      </c>
      <c r="BV400" s="30">
        <v>0</v>
      </c>
      <c r="BW400" s="30">
        <v>0</v>
      </c>
      <c r="BX400" s="30">
        <v>0</v>
      </c>
      <c r="BY400" s="30">
        <v>0</v>
      </c>
      <c r="BZ400" s="30">
        <v>0</v>
      </c>
      <c r="CA400" s="30">
        <v>196</v>
      </c>
      <c r="CB400" s="30">
        <v>110</v>
      </c>
      <c r="CC400" s="30">
        <v>720</v>
      </c>
      <c r="CD400" s="30">
        <v>305</v>
      </c>
      <c r="CE400" s="30">
        <v>746</v>
      </c>
      <c r="CF400" s="30">
        <v>319</v>
      </c>
      <c r="CG400" s="30">
        <v>760</v>
      </c>
      <c r="CH400" s="30">
        <v>326</v>
      </c>
      <c r="CI400" s="30">
        <v>0</v>
      </c>
      <c r="CJ400" s="30">
        <v>0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17.25" thickBot="1">
      <c r="A401" s="30">
        <v>100</v>
      </c>
      <c r="B401" s="30">
        <v>100</v>
      </c>
      <c r="C401" s="30">
        <v>193645</v>
      </c>
      <c r="D401" s="30">
        <v>0</v>
      </c>
      <c r="E401" s="30">
        <v>0</v>
      </c>
      <c r="F401" s="30">
        <v>0</v>
      </c>
      <c r="G401" s="30">
        <v>0</v>
      </c>
      <c r="H401" s="30">
        <v>0</v>
      </c>
      <c r="I401" s="30">
        <v>2</v>
      </c>
      <c r="J401" s="28">
        <v>-0.6</v>
      </c>
      <c r="K401" s="28">
        <v>0.9</v>
      </c>
      <c r="L401" s="30">
        <v>0</v>
      </c>
      <c r="M401" s="28" t="s">
        <v>2168</v>
      </c>
      <c r="N401" s="28">
        <v>0.4</v>
      </c>
      <c r="O401" s="30">
        <v>230</v>
      </c>
      <c r="P401" s="31" t="b">
        <v>0</v>
      </c>
      <c r="Q401" s="28"/>
      <c r="R401" s="28" t="s">
        <v>3006</v>
      </c>
      <c r="S401" s="30">
        <v>45</v>
      </c>
      <c r="T401" s="28" t="s">
        <v>3007</v>
      </c>
      <c r="U401" s="28">
        <v>1.6</v>
      </c>
      <c r="V401" s="28" t="s">
        <v>1640</v>
      </c>
      <c r="W401" s="28">
        <v>0.2</v>
      </c>
      <c r="X401" s="31" t="b">
        <v>0</v>
      </c>
      <c r="Y401" s="28"/>
      <c r="Z401" s="28" t="s">
        <v>2061</v>
      </c>
      <c r="AA401" s="30">
        <v>11</v>
      </c>
      <c r="AB401" s="30">
        <v>2</v>
      </c>
      <c r="AC401" s="30">
        <v>54</v>
      </c>
      <c r="AD401" s="30">
        <v>29612</v>
      </c>
      <c r="AE401" s="30">
        <v>252</v>
      </c>
      <c r="AF401" s="30">
        <v>33188</v>
      </c>
      <c r="AG401" s="30">
        <v>734</v>
      </c>
      <c r="AH401" s="28">
        <v>0.1</v>
      </c>
      <c r="AI401" s="28">
        <v>12</v>
      </c>
      <c r="AJ401" s="28" t="s">
        <v>1640</v>
      </c>
      <c r="AK401" s="30">
        <v>2905</v>
      </c>
      <c r="AL401" s="30">
        <v>0</v>
      </c>
      <c r="AM401" s="30">
        <v>0</v>
      </c>
      <c r="AN401" s="30">
        <v>5</v>
      </c>
      <c r="AO401" s="30">
        <v>65</v>
      </c>
      <c r="AP401" s="30">
        <v>1</v>
      </c>
      <c r="AQ401" s="30">
        <v>0</v>
      </c>
      <c r="AR401" s="30">
        <v>0</v>
      </c>
      <c r="AS401" s="30">
        <v>6</v>
      </c>
      <c r="AT401" s="30">
        <v>0</v>
      </c>
      <c r="AU401" s="30">
        <v>0</v>
      </c>
      <c r="AV401" s="30">
        <v>2</v>
      </c>
      <c r="AW401" s="30">
        <v>424</v>
      </c>
      <c r="AX401" s="28">
        <v>554</v>
      </c>
      <c r="AY401" s="28">
        <v>49.2</v>
      </c>
      <c r="AZ401" s="28">
        <v>169</v>
      </c>
      <c r="BA401" s="28">
        <v>77.2</v>
      </c>
      <c r="BB401" s="30">
        <v>33</v>
      </c>
      <c r="BC401" s="28">
        <v>1.1299999999999999</v>
      </c>
      <c r="BD401" s="28">
        <v>0.28999999999999998</v>
      </c>
      <c r="BE401" s="28">
        <v>1.42</v>
      </c>
      <c r="BF401" s="28">
        <v>56.33</v>
      </c>
      <c r="BG401" s="30">
        <v>72</v>
      </c>
      <c r="BH401" s="30">
        <v>21</v>
      </c>
      <c r="BI401" s="30">
        <v>360</v>
      </c>
      <c r="BJ401" s="30">
        <v>122</v>
      </c>
      <c r="BK401" s="30">
        <v>188</v>
      </c>
      <c r="BL401" s="30">
        <v>31</v>
      </c>
      <c r="BM401" s="30">
        <v>169</v>
      </c>
      <c r="BN401" s="30">
        <v>43</v>
      </c>
      <c r="BO401" s="28"/>
      <c r="BP401" s="28"/>
      <c r="BQ401" s="28"/>
      <c r="BR401" s="28"/>
      <c r="BS401" s="28"/>
      <c r="BT401" s="28"/>
      <c r="BU401" s="30">
        <v>0.04</v>
      </c>
      <c r="BV401" s="30">
        <v>0</v>
      </c>
      <c r="BW401" s="30">
        <v>0.01</v>
      </c>
      <c r="BX401" s="30">
        <v>0.05</v>
      </c>
      <c r="BY401" s="30">
        <v>1.75</v>
      </c>
      <c r="BZ401" s="30">
        <v>2.0099999999999998</v>
      </c>
      <c r="CA401" s="30">
        <v>364</v>
      </c>
      <c r="CB401" s="30">
        <v>73</v>
      </c>
      <c r="CC401" s="30">
        <v>346</v>
      </c>
      <c r="CD401" s="30">
        <v>115</v>
      </c>
      <c r="CE401" s="30">
        <v>388</v>
      </c>
      <c r="CF401" s="30">
        <v>139</v>
      </c>
      <c r="CG401" s="30">
        <v>375</v>
      </c>
      <c r="CH401" s="30">
        <v>141</v>
      </c>
      <c r="CI401" s="30">
        <v>1.02</v>
      </c>
      <c r="CJ401" s="30">
        <v>0.15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17.25" thickBot="1">
      <c r="A402" s="30">
        <v>0</v>
      </c>
      <c r="B402" s="30">
        <v>0</v>
      </c>
      <c r="C402" s="30">
        <v>219961</v>
      </c>
      <c r="D402" s="30">
        <v>0</v>
      </c>
      <c r="E402" s="30">
        <v>0</v>
      </c>
      <c r="F402" s="30">
        <v>0</v>
      </c>
      <c r="G402" s="30">
        <v>0</v>
      </c>
      <c r="H402" s="30">
        <v>0</v>
      </c>
      <c r="I402" s="30">
        <v>3</v>
      </c>
      <c r="J402" s="28">
        <v>0</v>
      </c>
      <c r="K402" s="28">
        <v>0</v>
      </c>
      <c r="L402" s="30">
        <v>0</v>
      </c>
      <c r="M402" s="28" t="s">
        <v>3008</v>
      </c>
      <c r="N402" s="28">
        <v>0</v>
      </c>
      <c r="O402" s="30">
        <v>232</v>
      </c>
      <c r="P402" s="31" t="b">
        <v>0</v>
      </c>
      <c r="Q402" s="28" t="s">
        <v>3009</v>
      </c>
      <c r="R402" s="28" t="s">
        <v>3010</v>
      </c>
      <c r="S402" s="30">
        <v>70</v>
      </c>
      <c r="T402" s="28" t="s">
        <v>3011</v>
      </c>
      <c r="U402" s="28">
        <v>0</v>
      </c>
      <c r="V402" s="28" t="s">
        <v>3012</v>
      </c>
      <c r="W402" s="28">
        <v>0.1</v>
      </c>
      <c r="X402" s="31" t="b">
        <v>0</v>
      </c>
      <c r="Y402" s="28"/>
      <c r="Z402" s="28" t="s">
        <v>2077</v>
      </c>
      <c r="AA402" s="30">
        <v>11</v>
      </c>
      <c r="AB402" s="30">
        <v>2</v>
      </c>
      <c r="AC402" s="30">
        <v>0</v>
      </c>
      <c r="AD402" s="30">
        <v>0</v>
      </c>
      <c r="AE402" s="30">
        <v>0</v>
      </c>
      <c r="AF402" s="30">
        <v>12489</v>
      </c>
      <c r="AG402" s="30">
        <v>14</v>
      </c>
      <c r="AH402" s="28">
        <v>0</v>
      </c>
      <c r="AI402" s="28">
        <v>0</v>
      </c>
      <c r="AJ402" s="28" t="s">
        <v>1762</v>
      </c>
      <c r="AK402" s="30">
        <v>0</v>
      </c>
      <c r="AL402" s="30">
        <v>0</v>
      </c>
      <c r="AM402" s="30">
        <v>0</v>
      </c>
      <c r="AN402" s="30">
        <v>0</v>
      </c>
      <c r="AO402" s="30">
        <v>0</v>
      </c>
      <c r="AP402" s="30">
        <v>0</v>
      </c>
      <c r="AQ402" s="30">
        <v>0</v>
      </c>
      <c r="AR402" s="30">
        <v>0</v>
      </c>
      <c r="AS402" s="30">
        <v>0</v>
      </c>
      <c r="AT402" s="30">
        <v>0</v>
      </c>
      <c r="AU402" s="30">
        <v>0</v>
      </c>
      <c r="AV402" s="30">
        <v>0</v>
      </c>
      <c r="AW402" s="30">
        <v>0</v>
      </c>
      <c r="AX402" s="28">
        <v>0</v>
      </c>
      <c r="AY402" s="28">
        <v>0</v>
      </c>
      <c r="AZ402" s="28">
        <v>0</v>
      </c>
      <c r="BA402" s="28">
        <v>0</v>
      </c>
      <c r="BB402" s="30">
        <v>0</v>
      </c>
      <c r="BC402" s="28">
        <v>0</v>
      </c>
      <c r="BD402" s="28">
        <v>0</v>
      </c>
      <c r="BE402" s="28">
        <v>0</v>
      </c>
      <c r="BF402" s="28">
        <v>0</v>
      </c>
      <c r="BG402" s="30">
        <v>761</v>
      </c>
      <c r="BH402" s="30">
        <v>328</v>
      </c>
      <c r="BI402" s="30">
        <v>761</v>
      </c>
      <c r="BJ402" s="30">
        <v>328</v>
      </c>
      <c r="BK402" s="30">
        <v>761</v>
      </c>
      <c r="BL402" s="30">
        <v>328</v>
      </c>
      <c r="BM402" s="30">
        <v>761</v>
      </c>
      <c r="BN402" s="30">
        <v>328</v>
      </c>
      <c r="BO402" s="28"/>
      <c r="BP402" s="28"/>
      <c r="BQ402" s="28"/>
      <c r="BR402" s="28"/>
      <c r="BS402" s="28"/>
      <c r="BT402" s="28"/>
      <c r="BU402" s="30">
        <v>0</v>
      </c>
      <c r="BV402" s="30">
        <v>0</v>
      </c>
      <c r="BW402" s="30">
        <v>0</v>
      </c>
      <c r="BX402" s="30">
        <v>0</v>
      </c>
      <c r="BY402" s="30">
        <v>0</v>
      </c>
      <c r="BZ402" s="30">
        <v>0</v>
      </c>
      <c r="CA402" s="30">
        <v>42</v>
      </c>
      <c r="CB402" s="30">
        <v>21</v>
      </c>
      <c r="CC402" s="30">
        <v>758</v>
      </c>
      <c r="CD402" s="30">
        <v>328</v>
      </c>
      <c r="CE402" s="30">
        <v>761</v>
      </c>
      <c r="CF402" s="30">
        <v>328</v>
      </c>
      <c r="CG402" s="30">
        <v>453</v>
      </c>
      <c r="CH402" s="30">
        <v>166</v>
      </c>
      <c r="CI402" s="30">
        <v>0</v>
      </c>
      <c r="CJ402" s="30">
        <v>0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17.25" thickBot="1">
      <c r="A403" s="30">
        <v>100</v>
      </c>
      <c r="B403" s="30">
        <v>100</v>
      </c>
      <c r="C403" s="30">
        <v>221399</v>
      </c>
      <c r="D403" s="30">
        <v>0</v>
      </c>
      <c r="E403" s="30">
        <v>0</v>
      </c>
      <c r="F403" s="30">
        <v>-3</v>
      </c>
      <c r="G403" s="30">
        <v>3</v>
      </c>
      <c r="H403" s="30">
        <v>2</v>
      </c>
      <c r="I403" s="30">
        <v>3</v>
      </c>
      <c r="J403" s="28">
        <v>2.2000000000000002</v>
      </c>
      <c r="K403" s="28">
        <v>3.7</v>
      </c>
      <c r="L403" s="30">
        <v>2</v>
      </c>
      <c r="M403" s="28" t="s">
        <v>2279</v>
      </c>
      <c r="N403" s="28">
        <v>3.2</v>
      </c>
      <c r="O403" s="30">
        <v>233</v>
      </c>
      <c r="P403" s="31" t="b">
        <v>0</v>
      </c>
      <c r="Q403" s="28"/>
      <c r="R403" s="28" t="s">
        <v>3013</v>
      </c>
      <c r="S403" s="30">
        <v>57</v>
      </c>
      <c r="T403" s="28" t="s">
        <v>3014</v>
      </c>
      <c r="U403" s="28">
        <v>3.8</v>
      </c>
      <c r="V403" s="28" t="s">
        <v>1552</v>
      </c>
      <c r="W403" s="28">
        <v>2.2999999999999998</v>
      </c>
      <c r="X403" s="31" t="b">
        <v>0</v>
      </c>
      <c r="Y403" s="28"/>
      <c r="Z403" s="28" t="s">
        <v>2061</v>
      </c>
      <c r="AA403" s="30">
        <v>11</v>
      </c>
      <c r="AB403" s="30">
        <v>2</v>
      </c>
      <c r="AC403" s="30">
        <v>120</v>
      </c>
      <c r="AD403" s="30">
        <v>1137507</v>
      </c>
      <c r="AE403" s="30">
        <v>1473</v>
      </c>
      <c r="AF403" s="30">
        <v>1081286</v>
      </c>
      <c r="AG403" s="30">
        <v>12005</v>
      </c>
      <c r="AH403" s="28">
        <v>0.6</v>
      </c>
      <c r="AI403" s="28">
        <v>21.1</v>
      </c>
      <c r="AJ403" s="28" t="s">
        <v>1552</v>
      </c>
      <c r="AK403" s="30">
        <v>2432</v>
      </c>
      <c r="AL403" s="30">
        <v>4</v>
      </c>
      <c r="AM403" s="30">
        <v>8</v>
      </c>
      <c r="AN403" s="30">
        <v>6</v>
      </c>
      <c r="AO403" s="30">
        <v>48</v>
      </c>
      <c r="AP403" s="30">
        <v>1</v>
      </c>
      <c r="AQ403" s="30">
        <v>0</v>
      </c>
      <c r="AR403" s="30">
        <v>0</v>
      </c>
      <c r="AS403" s="30">
        <v>2</v>
      </c>
      <c r="AT403" s="30">
        <v>0</v>
      </c>
      <c r="AU403" s="30">
        <v>0</v>
      </c>
      <c r="AV403" s="30">
        <v>14</v>
      </c>
      <c r="AW403" s="30">
        <v>365</v>
      </c>
      <c r="AX403" s="28">
        <v>546.4</v>
      </c>
      <c r="AY403" s="28">
        <v>769.5</v>
      </c>
      <c r="AZ403" s="28">
        <v>448</v>
      </c>
      <c r="BA403" s="28">
        <v>176.2</v>
      </c>
      <c r="BB403" s="30">
        <v>30</v>
      </c>
      <c r="BC403" s="28">
        <v>5.2</v>
      </c>
      <c r="BD403" s="28">
        <v>4.71</v>
      </c>
      <c r="BE403" s="28">
        <v>9.91</v>
      </c>
      <c r="BF403" s="28">
        <v>43.71</v>
      </c>
      <c r="BG403" s="30">
        <v>75</v>
      </c>
      <c r="BH403" s="30">
        <v>30</v>
      </c>
      <c r="BI403" s="30">
        <v>17</v>
      </c>
      <c r="BJ403" s="30">
        <v>14</v>
      </c>
      <c r="BK403" s="30">
        <v>64</v>
      </c>
      <c r="BL403" s="30">
        <v>41</v>
      </c>
      <c r="BM403" s="30">
        <v>34</v>
      </c>
      <c r="BN403" s="30">
        <v>23</v>
      </c>
      <c r="BO403" s="30">
        <v>4</v>
      </c>
      <c r="BP403" s="28"/>
      <c r="BQ403" s="30">
        <v>5</v>
      </c>
      <c r="BR403" s="28"/>
      <c r="BS403" s="28"/>
      <c r="BT403" s="28"/>
      <c r="BU403" s="30">
        <v>0.19</v>
      </c>
      <c r="BV403" s="30">
        <v>0</v>
      </c>
      <c r="BW403" s="30">
        <v>0.17</v>
      </c>
      <c r="BX403" s="30">
        <v>0.36</v>
      </c>
      <c r="BY403" s="30">
        <v>1.62</v>
      </c>
      <c r="BZ403" s="30">
        <v>1.78</v>
      </c>
      <c r="CA403" s="30">
        <v>85</v>
      </c>
      <c r="CB403" s="30">
        <v>46</v>
      </c>
      <c r="CC403" s="30">
        <v>90</v>
      </c>
      <c r="CD403" s="30">
        <v>43</v>
      </c>
      <c r="CE403" s="30">
        <v>69</v>
      </c>
      <c r="CF403" s="30">
        <v>30</v>
      </c>
      <c r="CG403" s="30">
        <v>125</v>
      </c>
      <c r="CH403" s="30">
        <v>42</v>
      </c>
      <c r="CI403" s="30">
        <v>1.1100000000000001</v>
      </c>
      <c r="CJ403" s="30">
        <v>0.22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27.75" thickBot="1">
      <c r="A404" s="30">
        <v>0</v>
      </c>
      <c r="B404" s="30">
        <v>0</v>
      </c>
      <c r="C404" s="30">
        <v>221610</v>
      </c>
      <c r="D404" s="30">
        <v>0</v>
      </c>
      <c r="E404" s="30">
        <v>0</v>
      </c>
      <c r="F404" s="30">
        <v>0</v>
      </c>
      <c r="G404" s="30">
        <v>0</v>
      </c>
      <c r="H404" s="30">
        <v>0</v>
      </c>
      <c r="I404" s="30">
        <v>3</v>
      </c>
      <c r="J404" s="28">
        <v>0</v>
      </c>
      <c r="K404" s="28">
        <v>0</v>
      </c>
      <c r="L404" s="30">
        <v>0</v>
      </c>
      <c r="M404" s="28" t="s">
        <v>2926</v>
      </c>
      <c r="N404" s="28">
        <v>0</v>
      </c>
      <c r="O404" s="30">
        <v>234</v>
      </c>
      <c r="P404" s="31" t="b">
        <v>0</v>
      </c>
      <c r="Q404" s="28" t="s">
        <v>3015</v>
      </c>
      <c r="R404" s="28" t="s">
        <v>3016</v>
      </c>
      <c r="S404" s="30">
        <v>45</v>
      </c>
      <c r="T404" s="28" t="s">
        <v>3017</v>
      </c>
      <c r="U404" s="28">
        <v>0</v>
      </c>
      <c r="V404" s="28" t="s">
        <v>1764</v>
      </c>
      <c r="W404" s="28">
        <v>0</v>
      </c>
      <c r="X404" s="31" t="b">
        <v>0</v>
      </c>
      <c r="Y404" s="28"/>
      <c r="Z404" s="28" t="s">
        <v>2077</v>
      </c>
      <c r="AA404" s="30">
        <v>11</v>
      </c>
      <c r="AB404" s="30">
        <v>2</v>
      </c>
      <c r="AC404" s="30">
        <v>0</v>
      </c>
      <c r="AD404" s="30">
        <v>0</v>
      </c>
      <c r="AE404" s="30">
        <v>0</v>
      </c>
      <c r="AF404" s="30">
        <v>464</v>
      </c>
      <c r="AG404" s="30">
        <v>0</v>
      </c>
      <c r="AH404" s="28">
        <v>0</v>
      </c>
      <c r="AI404" s="28">
        <v>0</v>
      </c>
      <c r="AJ404" s="28" t="s">
        <v>1764</v>
      </c>
      <c r="AK404" s="30">
        <v>0</v>
      </c>
      <c r="AL404" s="30">
        <v>0</v>
      </c>
      <c r="AM404" s="30">
        <v>0</v>
      </c>
      <c r="AN404" s="30">
        <v>0</v>
      </c>
      <c r="AO404" s="30">
        <v>0</v>
      </c>
      <c r="AP404" s="30">
        <v>0</v>
      </c>
      <c r="AQ404" s="30">
        <v>0</v>
      </c>
      <c r="AR404" s="30">
        <v>0</v>
      </c>
      <c r="AS404" s="30">
        <v>0</v>
      </c>
      <c r="AT404" s="30">
        <v>0</v>
      </c>
      <c r="AU404" s="30">
        <v>0</v>
      </c>
      <c r="AV404" s="30">
        <v>0</v>
      </c>
      <c r="AW404" s="30">
        <v>0</v>
      </c>
      <c r="AX404" s="28">
        <v>0</v>
      </c>
      <c r="AY404" s="28">
        <v>0</v>
      </c>
      <c r="AZ404" s="28">
        <v>0</v>
      </c>
      <c r="BA404" s="28">
        <v>0</v>
      </c>
      <c r="BB404" s="30">
        <v>0</v>
      </c>
      <c r="BC404" s="28">
        <v>0</v>
      </c>
      <c r="BD404" s="28">
        <v>0</v>
      </c>
      <c r="BE404" s="28">
        <v>0</v>
      </c>
      <c r="BF404" s="28">
        <v>0</v>
      </c>
      <c r="BG404" s="30">
        <v>673</v>
      </c>
      <c r="BH404" s="30">
        <v>270</v>
      </c>
      <c r="BI404" s="30">
        <v>669</v>
      </c>
      <c r="BJ404" s="30">
        <v>273</v>
      </c>
      <c r="BK404" s="30">
        <v>656</v>
      </c>
      <c r="BL404" s="30">
        <v>266</v>
      </c>
      <c r="BM404" s="30">
        <v>677</v>
      </c>
      <c r="BN404" s="30">
        <v>272</v>
      </c>
      <c r="BO404" s="28"/>
      <c r="BP404" s="28"/>
      <c r="BQ404" s="28"/>
      <c r="BR404" s="28"/>
      <c r="BS404" s="28"/>
      <c r="BT404" s="28"/>
      <c r="BU404" s="30">
        <v>0</v>
      </c>
      <c r="BV404" s="30">
        <v>0</v>
      </c>
      <c r="BW404" s="30">
        <v>0</v>
      </c>
      <c r="BX404" s="30">
        <v>0</v>
      </c>
      <c r="BY404" s="30">
        <v>0</v>
      </c>
      <c r="BZ404" s="30">
        <v>0</v>
      </c>
      <c r="CA404" s="30">
        <v>379</v>
      </c>
      <c r="CB404" s="30">
        <v>214</v>
      </c>
      <c r="CC404" s="30">
        <v>609</v>
      </c>
      <c r="CD404" s="30">
        <v>233</v>
      </c>
      <c r="CE404" s="30">
        <v>682</v>
      </c>
      <c r="CF404" s="30">
        <v>276</v>
      </c>
      <c r="CG404" s="30">
        <v>741</v>
      </c>
      <c r="CH404" s="30">
        <v>310</v>
      </c>
      <c r="CI404" s="30">
        <v>0</v>
      </c>
      <c r="CJ404" s="30">
        <v>0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17.25" thickBot="1">
      <c r="A405" s="30">
        <v>100</v>
      </c>
      <c r="B405" s="30">
        <v>100</v>
      </c>
      <c r="C405" s="30">
        <v>222694</v>
      </c>
      <c r="D405" s="30">
        <v>0</v>
      </c>
      <c r="E405" s="30">
        <v>0</v>
      </c>
      <c r="F405" s="30">
        <v>0</v>
      </c>
      <c r="G405" s="30">
        <v>0</v>
      </c>
      <c r="H405" s="30">
        <v>0</v>
      </c>
      <c r="I405" s="30">
        <v>2</v>
      </c>
      <c r="J405" s="28">
        <v>-1.2</v>
      </c>
      <c r="K405" s="28">
        <v>0.3</v>
      </c>
      <c r="L405" s="30">
        <v>0</v>
      </c>
      <c r="M405" s="28" t="s">
        <v>2440</v>
      </c>
      <c r="N405" s="28">
        <v>-0.2</v>
      </c>
      <c r="O405" s="30">
        <v>235</v>
      </c>
      <c r="P405" s="31" t="b">
        <v>0</v>
      </c>
      <c r="Q405" s="28"/>
      <c r="R405" s="28" t="s">
        <v>4063</v>
      </c>
      <c r="S405" s="30">
        <v>45</v>
      </c>
      <c r="T405" s="28" t="s">
        <v>3018</v>
      </c>
      <c r="U405" s="28">
        <v>2.6</v>
      </c>
      <c r="V405" s="28" t="s">
        <v>1487</v>
      </c>
      <c r="W405" s="28">
        <v>0.5</v>
      </c>
      <c r="X405" s="31" t="b">
        <v>0</v>
      </c>
      <c r="Y405" s="28"/>
      <c r="Z405" s="28" t="s">
        <v>2061</v>
      </c>
      <c r="AA405" s="30">
        <v>11</v>
      </c>
      <c r="AB405" s="30">
        <v>2</v>
      </c>
      <c r="AC405" s="30">
        <v>64</v>
      </c>
      <c r="AD405" s="30">
        <v>287533</v>
      </c>
      <c r="AE405" s="30">
        <v>287</v>
      </c>
      <c r="AF405" s="30">
        <v>263908</v>
      </c>
      <c r="AG405" s="30">
        <v>1183</v>
      </c>
      <c r="AH405" s="28">
        <v>0</v>
      </c>
      <c r="AI405" s="28">
        <v>14.2</v>
      </c>
      <c r="AJ405" s="28" t="s">
        <v>1487</v>
      </c>
      <c r="AK405" s="30">
        <v>2046</v>
      </c>
      <c r="AL405" s="30">
        <v>2</v>
      </c>
      <c r="AM405" s="30">
        <v>2</v>
      </c>
      <c r="AN405" s="30">
        <v>4</v>
      </c>
      <c r="AO405" s="30">
        <v>48</v>
      </c>
      <c r="AP405" s="30">
        <v>0</v>
      </c>
      <c r="AQ405" s="30">
        <v>0</v>
      </c>
      <c r="AR405" s="30">
        <v>0</v>
      </c>
      <c r="AS405" s="30">
        <v>4</v>
      </c>
      <c r="AT405" s="30">
        <v>0</v>
      </c>
      <c r="AU405" s="30">
        <v>0</v>
      </c>
      <c r="AV405" s="30">
        <v>4</v>
      </c>
      <c r="AW405" s="30">
        <v>406</v>
      </c>
      <c r="AX405" s="28">
        <v>518</v>
      </c>
      <c r="AY405" s="28">
        <v>200.4</v>
      </c>
      <c r="AZ405" s="28">
        <v>253</v>
      </c>
      <c r="BA405" s="28">
        <v>97.3</v>
      </c>
      <c r="BB405" s="30">
        <v>24</v>
      </c>
      <c r="BC405" s="28">
        <v>1.25</v>
      </c>
      <c r="BD405" s="28">
        <v>1.1100000000000001</v>
      </c>
      <c r="BE405" s="28">
        <v>2.36</v>
      </c>
      <c r="BF405" s="28">
        <v>39.119999999999997</v>
      </c>
      <c r="BG405" s="30">
        <v>87</v>
      </c>
      <c r="BH405" s="30">
        <v>29</v>
      </c>
      <c r="BI405" s="30">
        <v>164</v>
      </c>
      <c r="BJ405" s="30">
        <v>36</v>
      </c>
      <c r="BK405" s="30">
        <v>131</v>
      </c>
      <c r="BL405" s="30">
        <v>13</v>
      </c>
      <c r="BM405" s="30">
        <v>118</v>
      </c>
      <c r="BN405" s="30">
        <v>20</v>
      </c>
      <c r="BO405" s="28"/>
      <c r="BP405" s="28"/>
      <c r="BQ405" s="28"/>
      <c r="BR405" s="28"/>
      <c r="BS405" s="28"/>
      <c r="BT405" s="28"/>
      <c r="BU405" s="30">
        <v>0.05</v>
      </c>
      <c r="BV405" s="30">
        <v>0</v>
      </c>
      <c r="BW405" s="30">
        <v>0.05</v>
      </c>
      <c r="BX405" s="30">
        <v>0.1</v>
      </c>
      <c r="BY405" s="30">
        <v>1.72</v>
      </c>
      <c r="BZ405" s="30">
        <v>2.11</v>
      </c>
      <c r="CA405" s="30">
        <v>380</v>
      </c>
      <c r="CB405" s="30">
        <v>79</v>
      </c>
      <c r="CC405" s="30">
        <v>762</v>
      </c>
      <c r="CD405" s="30">
        <v>259</v>
      </c>
      <c r="CE405" s="30">
        <v>207</v>
      </c>
      <c r="CF405" s="30">
        <v>72</v>
      </c>
      <c r="CG405" s="30">
        <v>256</v>
      </c>
      <c r="CH405" s="30">
        <v>90</v>
      </c>
      <c r="CI405" s="30">
        <v>1.06</v>
      </c>
      <c r="CJ405" s="30">
        <v>0.18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17.25" thickBot="1">
      <c r="A406" s="28"/>
      <c r="B406" s="28"/>
      <c r="C406" s="30">
        <v>223081</v>
      </c>
      <c r="D406" s="30">
        <v>0</v>
      </c>
      <c r="E406" s="30">
        <v>0</v>
      </c>
      <c r="F406" s="30">
        <v>-2</v>
      </c>
      <c r="G406" s="30">
        <v>2</v>
      </c>
      <c r="H406" s="30">
        <v>0</v>
      </c>
      <c r="I406" s="30">
        <v>1</v>
      </c>
      <c r="J406" s="28">
        <v>-1</v>
      </c>
      <c r="K406" s="28">
        <v>0.5</v>
      </c>
      <c r="L406" s="30">
        <v>0</v>
      </c>
      <c r="M406" s="28" t="s">
        <v>2362</v>
      </c>
      <c r="N406" s="28">
        <v>0</v>
      </c>
      <c r="O406" s="30">
        <v>236</v>
      </c>
      <c r="P406" s="31" t="b">
        <v>0</v>
      </c>
      <c r="Q406" s="28"/>
      <c r="R406" s="28"/>
      <c r="S406" s="30">
        <v>38</v>
      </c>
      <c r="T406" s="28" t="s">
        <v>3019</v>
      </c>
      <c r="U406" s="28">
        <v>0</v>
      </c>
      <c r="V406" s="28" t="s">
        <v>1759</v>
      </c>
      <c r="W406" s="28">
        <v>0.6</v>
      </c>
      <c r="X406" s="31" t="b">
        <v>0</v>
      </c>
      <c r="Y406" s="28"/>
      <c r="Z406" s="28" t="s">
        <v>2061</v>
      </c>
      <c r="AA406" s="30">
        <v>11</v>
      </c>
      <c r="AB406" s="30">
        <v>2</v>
      </c>
      <c r="AC406" s="30">
        <v>0</v>
      </c>
      <c r="AD406" s="30">
        <v>67169</v>
      </c>
      <c r="AE406" s="30">
        <v>3533</v>
      </c>
      <c r="AF406" s="30">
        <v>50679</v>
      </c>
      <c r="AG406" s="30">
        <v>706</v>
      </c>
      <c r="AH406" s="28">
        <v>0</v>
      </c>
      <c r="AI406" s="28">
        <v>0</v>
      </c>
      <c r="AJ406" s="28" t="s">
        <v>1759</v>
      </c>
      <c r="AK406" s="30">
        <v>0</v>
      </c>
      <c r="AL406" s="30">
        <v>0</v>
      </c>
      <c r="AM406" s="30">
        <v>0</v>
      </c>
      <c r="AN406" s="30">
        <v>0</v>
      </c>
      <c r="AO406" s="30">
        <v>0</v>
      </c>
      <c r="AP406" s="30">
        <v>0</v>
      </c>
      <c r="AQ406" s="30">
        <v>0</v>
      </c>
      <c r="AR406" s="30">
        <v>0</v>
      </c>
      <c r="AS406" s="30">
        <v>0</v>
      </c>
      <c r="AT406" s="30">
        <v>0</v>
      </c>
      <c r="AU406" s="30">
        <v>0</v>
      </c>
      <c r="AV406" s="30">
        <v>0</v>
      </c>
      <c r="AW406" s="30">
        <v>0</v>
      </c>
      <c r="AX406" s="28">
        <v>0</v>
      </c>
      <c r="AY406" s="28">
        <v>0</v>
      </c>
      <c r="AZ406" s="28">
        <v>0</v>
      </c>
      <c r="BA406" s="28">
        <v>0</v>
      </c>
      <c r="BB406" s="30">
        <v>0</v>
      </c>
      <c r="BC406" s="28">
        <v>0</v>
      </c>
      <c r="BD406" s="28">
        <v>0</v>
      </c>
      <c r="BE406" s="28">
        <v>0</v>
      </c>
      <c r="BF406" s="28">
        <v>0</v>
      </c>
      <c r="BG406" s="30">
        <v>536</v>
      </c>
      <c r="BH406" s="30">
        <v>41</v>
      </c>
      <c r="BI406" s="30">
        <v>513</v>
      </c>
      <c r="BJ406" s="30">
        <v>18</v>
      </c>
      <c r="BK406" s="30">
        <v>478</v>
      </c>
      <c r="BL406" s="30">
        <v>8</v>
      </c>
      <c r="BM406" s="30">
        <v>538</v>
      </c>
      <c r="BN406" s="30">
        <v>41</v>
      </c>
      <c r="BO406" s="28"/>
      <c r="BP406" s="28"/>
      <c r="BQ406" s="28"/>
      <c r="BR406" s="28"/>
      <c r="BS406" s="28"/>
      <c r="BT406" s="28"/>
      <c r="BU406" s="30">
        <v>0</v>
      </c>
      <c r="BV406" s="30">
        <v>0</v>
      </c>
      <c r="BW406" s="30">
        <v>0</v>
      </c>
      <c r="BX406" s="30">
        <v>0</v>
      </c>
      <c r="BY406" s="30">
        <v>0</v>
      </c>
      <c r="BZ406" s="30">
        <v>0</v>
      </c>
      <c r="CA406" s="30">
        <v>755</v>
      </c>
      <c r="CB406" s="30">
        <v>82</v>
      </c>
      <c r="CC406" s="30">
        <v>402</v>
      </c>
      <c r="CD406" s="30">
        <v>30</v>
      </c>
      <c r="CE406" s="30">
        <v>546</v>
      </c>
      <c r="CF406" s="30">
        <v>41</v>
      </c>
      <c r="CG406" s="30">
        <v>235</v>
      </c>
      <c r="CH406" s="30">
        <v>37</v>
      </c>
      <c r="CI406" s="30">
        <v>0</v>
      </c>
      <c r="CJ406" s="30">
        <v>0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17.25" thickBot="1">
      <c r="A407" s="28"/>
      <c r="B407" s="28"/>
      <c r="C407" s="30">
        <v>248937</v>
      </c>
      <c r="D407" s="30">
        <v>0</v>
      </c>
      <c r="E407" s="30">
        <v>0</v>
      </c>
      <c r="F407" s="30">
        <v>-5</v>
      </c>
      <c r="G407" s="30">
        <v>5</v>
      </c>
      <c r="H407" s="30">
        <v>1</v>
      </c>
      <c r="I407" s="30">
        <v>4</v>
      </c>
      <c r="J407" s="28">
        <v>-1</v>
      </c>
      <c r="K407" s="28">
        <v>0.5</v>
      </c>
      <c r="L407" s="30">
        <v>0</v>
      </c>
      <c r="M407" s="28" t="s">
        <v>2687</v>
      </c>
      <c r="N407" s="28">
        <v>0</v>
      </c>
      <c r="O407" s="30">
        <v>237</v>
      </c>
      <c r="P407" s="31" t="b">
        <v>0</v>
      </c>
      <c r="Q407" s="28"/>
      <c r="R407" s="28"/>
      <c r="S407" s="30">
        <v>40</v>
      </c>
      <c r="T407" s="28" t="s">
        <v>3020</v>
      </c>
      <c r="U407" s="28">
        <v>1.8</v>
      </c>
      <c r="V407" s="28" t="s">
        <v>1519</v>
      </c>
      <c r="W407" s="28">
        <v>10.7</v>
      </c>
      <c r="X407" s="31" t="b">
        <v>0</v>
      </c>
      <c r="Y407" s="28"/>
      <c r="Z407" s="28" t="s">
        <v>2061</v>
      </c>
      <c r="AA407" s="30">
        <v>11</v>
      </c>
      <c r="AB407" s="30">
        <v>2</v>
      </c>
      <c r="AC407" s="30">
        <v>27</v>
      </c>
      <c r="AD407" s="30">
        <v>2284254</v>
      </c>
      <c r="AE407" s="30">
        <v>15178</v>
      </c>
      <c r="AF407" s="30">
        <v>3335939</v>
      </c>
      <c r="AG407" s="30">
        <v>14534</v>
      </c>
      <c r="AH407" s="28">
        <v>0</v>
      </c>
      <c r="AI407" s="28">
        <v>6.8</v>
      </c>
      <c r="AJ407" s="28" t="s">
        <v>1519</v>
      </c>
      <c r="AK407" s="30">
        <v>328</v>
      </c>
      <c r="AL407" s="30">
        <v>1</v>
      </c>
      <c r="AM407" s="30">
        <v>2</v>
      </c>
      <c r="AN407" s="30">
        <v>0</v>
      </c>
      <c r="AO407" s="30">
        <v>9</v>
      </c>
      <c r="AP407" s="30">
        <v>0</v>
      </c>
      <c r="AQ407" s="30">
        <v>0</v>
      </c>
      <c r="AR407" s="30">
        <v>0</v>
      </c>
      <c r="AS407" s="30">
        <v>1</v>
      </c>
      <c r="AT407" s="30">
        <v>0</v>
      </c>
      <c r="AU407" s="30">
        <v>0</v>
      </c>
      <c r="AV407" s="30">
        <v>1</v>
      </c>
      <c r="AW407" s="30">
        <v>102</v>
      </c>
      <c r="AX407" s="28">
        <v>116.6</v>
      </c>
      <c r="AY407" s="28">
        <v>206.1</v>
      </c>
      <c r="AZ407" s="28">
        <v>84</v>
      </c>
      <c r="BA407" s="28">
        <v>40.6</v>
      </c>
      <c r="BB407" s="30">
        <v>2</v>
      </c>
      <c r="BC407" s="28">
        <v>0.61</v>
      </c>
      <c r="BD407" s="28">
        <v>1.04</v>
      </c>
      <c r="BE407" s="28">
        <v>1.65</v>
      </c>
      <c r="BF407" s="28">
        <v>8.75</v>
      </c>
      <c r="BG407" s="30">
        <v>351</v>
      </c>
      <c r="BH407" s="30">
        <v>41</v>
      </c>
      <c r="BI407" s="30">
        <v>159</v>
      </c>
      <c r="BJ407" s="30">
        <v>21</v>
      </c>
      <c r="BK407" s="30">
        <v>282</v>
      </c>
      <c r="BL407" s="30">
        <v>55</v>
      </c>
      <c r="BM407" s="30">
        <v>297</v>
      </c>
      <c r="BN407" s="30">
        <v>44</v>
      </c>
      <c r="BO407" s="30">
        <v>2</v>
      </c>
      <c r="BP407" s="28"/>
      <c r="BQ407" s="30">
        <v>1</v>
      </c>
      <c r="BR407" s="28"/>
      <c r="BS407" s="28"/>
      <c r="BT407" s="28"/>
      <c r="BU407" s="30">
        <v>0.17</v>
      </c>
      <c r="BV407" s="30">
        <v>0</v>
      </c>
      <c r="BW407" s="30">
        <v>0.28999999999999998</v>
      </c>
      <c r="BX407" s="30">
        <v>0.46</v>
      </c>
      <c r="BY407" s="30">
        <v>2.4</v>
      </c>
      <c r="BZ407" s="30">
        <v>2.4700000000000002</v>
      </c>
      <c r="CA407" s="30">
        <v>664</v>
      </c>
      <c r="CB407" s="30">
        <v>92</v>
      </c>
      <c r="CC407" s="30">
        <v>461</v>
      </c>
      <c r="CD407" s="30">
        <v>52</v>
      </c>
      <c r="CE407" s="30">
        <v>352</v>
      </c>
      <c r="CF407" s="30">
        <v>46</v>
      </c>
      <c r="CG407" s="30">
        <v>41</v>
      </c>
      <c r="CH407" s="30">
        <v>7</v>
      </c>
      <c r="CI407" s="30">
        <v>0.55000000000000004</v>
      </c>
      <c r="CJ407" s="30">
        <v>0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7.25" thickBot="1">
      <c r="A408" s="30">
        <v>100</v>
      </c>
      <c r="B408" s="30">
        <v>100</v>
      </c>
      <c r="C408" s="30">
        <v>437495</v>
      </c>
      <c r="D408" s="30">
        <v>0</v>
      </c>
      <c r="E408" s="30">
        <v>0</v>
      </c>
      <c r="F408" s="30">
        <v>0</v>
      </c>
      <c r="G408" s="30">
        <v>0</v>
      </c>
      <c r="H408" s="30">
        <v>1</v>
      </c>
      <c r="I408" s="30">
        <v>1</v>
      </c>
      <c r="J408" s="28">
        <v>0</v>
      </c>
      <c r="K408" s="28">
        <v>1.5</v>
      </c>
      <c r="L408" s="30">
        <v>1</v>
      </c>
      <c r="M408" s="28" t="s">
        <v>3021</v>
      </c>
      <c r="N408" s="28">
        <v>1</v>
      </c>
      <c r="O408" s="30">
        <v>238</v>
      </c>
      <c r="P408" s="31" t="b">
        <v>0</v>
      </c>
      <c r="Q408" s="28"/>
      <c r="R408" s="28" t="s">
        <v>3022</v>
      </c>
      <c r="S408" s="30">
        <v>45</v>
      </c>
      <c r="T408" s="28" t="s">
        <v>3023</v>
      </c>
      <c r="U408" s="28">
        <v>2.6</v>
      </c>
      <c r="V408" s="28" t="s">
        <v>1508</v>
      </c>
      <c r="W408" s="28">
        <v>1.8</v>
      </c>
      <c r="X408" s="31" t="b">
        <v>0</v>
      </c>
      <c r="Y408" s="28"/>
      <c r="Z408" s="28" t="s">
        <v>2061</v>
      </c>
      <c r="AA408" s="30">
        <v>11</v>
      </c>
      <c r="AB408" s="30">
        <v>2</v>
      </c>
      <c r="AC408" s="30">
        <v>90</v>
      </c>
      <c r="AD408" s="30">
        <v>307409</v>
      </c>
      <c r="AE408" s="30">
        <v>805</v>
      </c>
      <c r="AF408" s="30">
        <v>390042</v>
      </c>
      <c r="AG408" s="30">
        <v>3029</v>
      </c>
      <c r="AH408" s="28">
        <v>0.2</v>
      </c>
      <c r="AI408" s="28">
        <v>20</v>
      </c>
      <c r="AJ408" s="28" t="s">
        <v>1508</v>
      </c>
      <c r="AK408" s="30">
        <v>3060</v>
      </c>
      <c r="AL408" s="30">
        <v>0</v>
      </c>
      <c r="AM408" s="30">
        <v>0</v>
      </c>
      <c r="AN408" s="30">
        <v>5</v>
      </c>
      <c r="AO408" s="30">
        <v>67</v>
      </c>
      <c r="AP408" s="30">
        <v>0</v>
      </c>
      <c r="AQ408" s="30">
        <v>0</v>
      </c>
      <c r="AR408" s="30">
        <v>0</v>
      </c>
      <c r="AS408" s="30">
        <v>3</v>
      </c>
      <c r="AT408" s="30">
        <v>0</v>
      </c>
      <c r="AU408" s="30">
        <v>94</v>
      </c>
      <c r="AV408" s="30">
        <v>8</v>
      </c>
      <c r="AW408" s="30">
        <v>548</v>
      </c>
      <c r="AX408" s="28">
        <v>738.6</v>
      </c>
      <c r="AY408" s="28">
        <v>0</v>
      </c>
      <c r="AZ408" s="28">
        <v>17</v>
      </c>
      <c r="BA408" s="28">
        <v>75.900000000000006</v>
      </c>
      <c r="BB408" s="30">
        <v>34</v>
      </c>
      <c r="BC408" s="28">
        <v>0.12</v>
      </c>
      <c r="BD408" s="28">
        <v>0.01</v>
      </c>
      <c r="BE408" s="28">
        <v>0.13</v>
      </c>
      <c r="BF408" s="28">
        <v>57.06</v>
      </c>
      <c r="BG408" s="30">
        <v>23</v>
      </c>
      <c r="BH408" s="30">
        <v>7</v>
      </c>
      <c r="BI408" s="30">
        <v>675</v>
      </c>
      <c r="BJ408" s="30">
        <v>76</v>
      </c>
      <c r="BK408" s="30">
        <v>422</v>
      </c>
      <c r="BL408" s="30">
        <v>1</v>
      </c>
      <c r="BM408" s="30">
        <v>172</v>
      </c>
      <c r="BN408" s="30">
        <v>7</v>
      </c>
      <c r="BO408" s="28"/>
      <c r="BP408" s="28"/>
      <c r="BQ408" s="28"/>
      <c r="BR408" s="28"/>
      <c r="BS408" s="28"/>
      <c r="BT408" s="28"/>
      <c r="BU408" s="30">
        <v>0</v>
      </c>
      <c r="BV408" s="30">
        <v>2.76</v>
      </c>
      <c r="BW408" s="30">
        <v>0</v>
      </c>
      <c r="BX408" s="30">
        <v>0</v>
      </c>
      <c r="BY408" s="30">
        <v>1.68</v>
      </c>
      <c r="BZ408" s="30">
        <v>1.97</v>
      </c>
      <c r="CA408" s="30">
        <v>391</v>
      </c>
      <c r="CB408" s="30">
        <v>20</v>
      </c>
      <c r="CC408" s="30">
        <v>261</v>
      </c>
      <c r="CD408" s="30">
        <v>19</v>
      </c>
      <c r="CE408" s="30">
        <v>208</v>
      </c>
      <c r="CF408" s="30">
        <v>27</v>
      </c>
      <c r="CG408" s="30">
        <v>141</v>
      </c>
      <c r="CH408" s="30">
        <v>20</v>
      </c>
      <c r="CI408" s="30">
        <v>1</v>
      </c>
      <c r="CJ408" s="30">
        <v>0.15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7.25" thickBot="1">
      <c r="A409" s="30">
        <v>100</v>
      </c>
      <c r="B409" s="30">
        <v>100</v>
      </c>
      <c r="C409" s="30">
        <v>443967</v>
      </c>
      <c r="D409" s="30">
        <v>0</v>
      </c>
      <c r="E409" s="30">
        <v>0</v>
      </c>
      <c r="F409" s="30">
        <v>0</v>
      </c>
      <c r="G409" s="30">
        <v>0</v>
      </c>
      <c r="H409" s="30">
        <v>1</v>
      </c>
      <c r="I409" s="30">
        <v>2</v>
      </c>
      <c r="J409" s="28">
        <v>-1</v>
      </c>
      <c r="K409" s="28">
        <v>0.5</v>
      </c>
      <c r="L409" s="30">
        <v>0</v>
      </c>
      <c r="M409" s="28" t="s">
        <v>2260</v>
      </c>
      <c r="N409" s="28">
        <v>0</v>
      </c>
      <c r="O409" s="30">
        <v>239</v>
      </c>
      <c r="P409" s="31" t="b">
        <v>0</v>
      </c>
      <c r="Q409" s="28"/>
      <c r="R409" s="28" t="s">
        <v>3024</v>
      </c>
      <c r="S409" s="30">
        <v>45</v>
      </c>
      <c r="T409" s="28" t="s">
        <v>3025</v>
      </c>
      <c r="U409" s="28">
        <v>1.8</v>
      </c>
      <c r="V409" s="28" t="s">
        <v>3026</v>
      </c>
      <c r="W409" s="28">
        <v>0.1</v>
      </c>
      <c r="X409" s="31" t="b">
        <v>0</v>
      </c>
      <c r="Y409" s="28"/>
      <c r="Z409" s="28" t="s">
        <v>2061</v>
      </c>
      <c r="AA409" s="30">
        <v>11</v>
      </c>
      <c r="AB409" s="30">
        <v>2</v>
      </c>
      <c r="AC409" s="30">
        <v>28</v>
      </c>
      <c r="AD409" s="30">
        <v>18472</v>
      </c>
      <c r="AE409" s="30">
        <v>123</v>
      </c>
      <c r="AF409" s="30">
        <v>13164</v>
      </c>
      <c r="AG409" s="30">
        <v>574</v>
      </c>
      <c r="AH409" s="28">
        <v>0</v>
      </c>
      <c r="AI409" s="28">
        <v>6.2</v>
      </c>
      <c r="AJ409" s="28" t="s">
        <v>1758</v>
      </c>
      <c r="AK409" s="30">
        <v>1154</v>
      </c>
      <c r="AL409" s="30">
        <v>1</v>
      </c>
      <c r="AM409" s="30">
        <v>1</v>
      </c>
      <c r="AN409" s="30">
        <v>1</v>
      </c>
      <c r="AO409" s="30">
        <v>27</v>
      </c>
      <c r="AP409" s="30">
        <v>0</v>
      </c>
      <c r="AQ409" s="30">
        <v>0</v>
      </c>
      <c r="AR409" s="30">
        <v>0</v>
      </c>
      <c r="AS409" s="30">
        <v>5</v>
      </c>
      <c r="AT409" s="30">
        <v>0</v>
      </c>
      <c r="AU409" s="30">
        <v>0</v>
      </c>
      <c r="AV409" s="30">
        <v>3</v>
      </c>
      <c r="AW409" s="30">
        <v>172</v>
      </c>
      <c r="AX409" s="28">
        <v>273</v>
      </c>
      <c r="AY409" s="28">
        <v>122.1</v>
      </c>
      <c r="AZ409" s="28">
        <v>39</v>
      </c>
      <c r="BA409" s="28">
        <v>43.4</v>
      </c>
      <c r="BB409" s="30">
        <v>12</v>
      </c>
      <c r="BC409" s="28">
        <v>7.0000000000000007E-2</v>
      </c>
      <c r="BD409" s="28">
        <v>0.72</v>
      </c>
      <c r="BE409" s="28">
        <v>0.79</v>
      </c>
      <c r="BF409" s="28">
        <v>23.47</v>
      </c>
      <c r="BG409" s="30">
        <v>227</v>
      </c>
      <c r="BH409" s="30">
        <v>88</v>
      </c>
      <c r="BI409" s="30">
        <v>234</v>
      </c>
      <c r="BJ409" s="30">
        <v>59</v>
      </c>
      <c r="BK409" s="30">
        <v>374</v>
      </c>
      <c r="BL409" s="30">
        <v>132</v>
      </c>
      <c r="BM409" s="30">
        <v>288</v>
      </c>
      <c r="BN409" s="30">
        <v>98</v>
      </c>
      <c r="BO409" s="28"/>
      <c r="BP409" s="28"/>
      <c r="BQ409" s="28"/>
      <c r="BR409" s="28"/>
      <c r="BS409" s="28"/>
      <c r="BT409" s="28"/>
      <c r="BU409" s="30">
        <v>0.01</v>
      </c>
      <c r="BV409" s="30">
        <v>0</v>
      </c>
      <c r="BW409" s="30">
        <v>0.06</v>
      </c>
      <c r="BX409" s="30">
        <v>7.0000000000000007E-2</v>
      </c>
      <c r="BY409" s="30">
        <v>1.83</v>
      </c>
      <c r="BZ409" s="30">
        <v>2.11</v>
      </c>
      <c r="CA409" s="30">
        <v>394</v>
      </c>
      <c r="CB409" s="30">
        <v>83</v>
      </c>
      <c r="CC409" s="30">
        <v>619</v>
      </c>
      <c r="CD409" s="30">
        <v>242</v>
      </c>
      <c r="CE409" s="30">
        <v>357</v>
      </c>
      <c r="CF409" s="30">
        <v>129</v>
      </c>
      <c r="CG409" s="30">
        <v>447</v>
      </c>
      <c r="CH409" s="30">
        <v>166</v>
      </c>
      <c r="CI409" s="30">
        <v>0.94</v>
      </c>
      <c r="CJ409" s="30">
        <v>0.08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17.25" thickBot="1">
      <c r="A410" s="30">
        <v>100</v>
      </c>
      <c r="B410" s="30">
        <v>100</v>
      </c>
      <c r="C410" s="30">
        <v>450070</v>
      </c>
      <c r="D410" s="30">
        <v>0</v>
      </c>
      <c r="E410" s="30">
        <v>0</v>
      </c>
      <c r="F410" s="30">
        <v>-3</v>
      </c>
      <c r="G410" s="30">
        <v>3</v>
      </c>
      <c r="H410" s="30">
        <v>1</v>
      </c>
      <c r="I410" s="30">
        <v>3</v>
      </c>
      <c r="J410" s="28">
        <v>0.2</v>
      </c>
      <c r="K410" s="28">
        <v>1.7</v>
      </c>
      <c r="L410" s="30">
        <v>2</v>
      </c>
      <c r="M410" s="28" t="s">
        <v>3027</v>
      </c>
      <c r="N410" s="28">
        <v>1.2</v>
      </c>
      <c r="O410" s="30">
        <v>240</v>
      </c>
      <c r="P410" s="31" t="b">
        <v>0</v>
      </c>
      <c r="Q410" s="28"/>
      <c r="R410" s="28" t="s">
        <v>3028</v>
      </c>
      <c r="S410" s="30">
        <v>42</v>
      </c>
      <c r="T410" s="28" t="s">
        <v>3029</v>
      </c>
      <c r="U410" s="28">
        <v>2.8</v>
      </c>
      <c r="V410" s="28" t="s">
        <v>1460</v>
      </c>
      <c r="W410" s="28">
        <v>0.6</v>
      </c>
      <c r="X410" s="31" t="b">
        <v>0</v>
      </c>
      <c r="Y410" s="28"/>
      <c r="Z410" s="28" t="s">
        <v>2061</v>
      </c>
      <c r="AA410" s="30">
        <v>11</v>
      </c>
      <c r="AB410" s="30">
        <v>2</v>
      </c>
      <c r="AC410" s="30">
        <v>73</v>
      </c>
      <c r="AD410" s="30">
        <v>339109</v>
      </c>
      <c r="AE410" s="30">
        <v>2733</v>
      </c>
      <c r="AF410" s="30">
        <v>305037</v>
      </c>
      <c r="AG410" s="30">
        <v>1776</v>
      </c>
      <c r="AH410" s="28">
        <v>0.3</v>
      </c>
      <c r="AI410" s="28">
        <v>17.399999999999999</v>
      </c>
      <c r="AJ410" s="28" t="s">
        <v>1460</v>
      </c>
      <c r="AK410" s="30">
        <v>1358</v>
      </c>
      <c r="AL410" s="30">
        <v>4</v>
      </c>
      <c r="AM410" s="30">
        <v>4</v>
      </c>
      <c r="AN410" s="30">
        <v>1</v>
      </c>
      <c r="AO410" s="30">
        <v>36</v>
      </c>
      <c r="AP410" s="30">
        <v>0</v>
      </c>
      <c r="AQ410" s="30">
        <v>0</v>
      </c>
      <c r="AR410" s="30">
        <v>0</v>
      </c>
      <c r="AS410" s="30">
        <v>3</v>
      </c>
      <c r="AT410" s="30">
        <v>0</v>
      </c>
      <c r="AU410" s="30">
        <v>0</v>
      </c>
      <c r="AV410" s="30">
        <v>4</v>
      </c>
      <c r="AW410" s="30">
        <v>235</v>
      </c>
      <c r="AX410" s="28">
        <v>311.8</v>
      </c>
      <c r="AY410" s="28">
        <v>222.2</v>
      </c>
      <c r="AZ410" s="28">
        <v>342</v>
      </c>
      <c r="BA410" s="28">
        <v>87.2</v>
      </c>
      <c r="BB410" s="30">
        <v>12</v>
      </c>
      <c r="BC410" s="28">
        <v>2.62</v>
      </c>
      <c r="BD410" s="28">
        <v>1.1100000000000001</v>
      </c>
      <c r="BE410" s="28">
        <v>3.73</v>
      </c>
      <c r="BF410" s="28">
        <v>26.81</v>
      </c>
      <c r="BG410" s="30">
        <v>199</v>
      </c>
      <c r="BH410" s="30">
        <v>82</v>
      </c>
      <c r="BI410" s="30">
        <v>143</v>
      </c>
      <c r="BJ410" s="30">
        <v>97</v>
      </c>
      <c r="BK410" s="30">
        <v>95</v>
      </c>
      <c r="BL410" s="30">
        <v>62</v>
      </c>
      <c r="BM410" s="30">
        <v>145</v>
      </c>
      <c r="BN410" s="30">
        <v>88</v>
      </c>
      <c r="BO410" s="30">
        <v>5</v>
      </c>
      <c r="BP410" s="28"/>
      <c r="BQ410" s="28"/>
      <c r="BR410" s="28"/>
      <c r="BS410" s="28"/>
      <c r="BT410" s="28"/>
      <c r="BU410" s="30">
        <v>0.17</v>
      </c>
      <c r="BV410" s="30">
        <v>0</v>
      </c>
      <c r="BW410" s="30">
        <v>7.0000000000000007E-2</v>
      </c>
      <c r="BX410" s="30">
        <v>0.24</v>
      </c>
      <c r="BY410" s="30">
        <v>1.78</v>
      </c>
      <c r="BZ410" s="30">
        <v>2.39</v>
      </c>
      <c r="CA410" s="30">
        <v>612</v>
      </c>
      <c r="CB410" s="30">
        <v>316</v>
      </c>
      <c r="CC410" s="30">
        <v>241</v>
      </c>
      <c r="CD410" s="30">
        <v>122</v>
      </c>
      <c r="CE410" s="30">
        <v>174</v>
      </c>
      <c r="CF410" s="30">
        <v>69</v>
      </c>
      <c r="CG410" s="30">
        <v>241</v>
      </c>
      <c r="CH410" s="30">
        <v>77</v>
      </c>
      <c r="CI410" s="30">
        <v>0.8</v>
      </c>
      <c r="CJ410" s="30">
        <v>7.0000000000000007E-2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7.25" thickBot="1">
      <c r="A411" s="30">
        <v>0</v>
      </c>
      <c r="B411" s="30">
        <v>0</v>
      </c>
      <c r="C411" s="30">
        <v>450529</v>
      </c>
      <c r="D411" s="30">
        <v>0</v>
      </c>
      <c r="E411" s="30">
        <v>0</v>
      </c>
      <c r="F411" s="30">
        <v>0</v>
      </c>
      <c r="G411" s="30">
        <v>0</v>
      </c>
      <c r="H411" s="30">
        <v>0</v>
      </c>
      <c r="I411" s="30">
        <v>3</v>
      </c>
      <c r="J411" s="28">
        <v>0</v>
      </c>
      <c r="K411" s="28">
        <v>0</v>
      </c>
      <c r="L411" s="30">
        <v>0</v>
      </c>
      <c r="M411" s="28" t="s">
        <v>1553</v>
      </c>
      <c r="N411" s="28">
        <v>0</v>
      </c>
      <c r="O411" s="30">
        <v>241</v>
      </c>
      <c r="P411" s="31" t="b">
        <v>0</v>
      </c>
      <c r="Q411" s="28" t="s">
        <v>3030</v>
      </c>
      <c r="R411" s="28" t="s">
        <v>3031</v>
      </c>
      <c r="S411" s="30">
        <v>45</v>
      </c>
      <c r="T411" s="28" t="s">
        <v>3032</v>
      </c>
      <c r="U411" s="28">
        <v>0</v>
      </c>
      <c r="V411" s="28" t="s">
        <v>1767</v>
      </c>
      <c r="W411" s="28">
        <v>0</v>
      </c>
      <c r="X411" s="31" t="b">
        <v>0</v>
      </c>
      <c r="Y411" s="28"/>
      <c r="Z411" s="28" t="s">
        <v>2077</v>
      </c>
      <c r="AA411" s="30">
        <v>11</v>
      </c>
      <c r="AB411" s="30">
        <v>2</v>
      </c>
      <c r="AC411" s="30">
        <v>0</v>
      </c>
      <c r="AD411" s="30">
        <v>0</v>
      </c>
      <c r="AE411" s="30">
        <v>0</v>
      </c>
      <c r="AF411" s="30">
        <v>1471</v>
      </c>
      <c r="AG411" s="30">
        <v>0</v>
      </c>
      <c r="AH411" s="28">
        <v>0</v>
      </c>
      <c r="AI411" s="28">
        <v>0</v>
      </c>
      <c r="AJ411" s="28" t="s">
        <v>1767</v>
      </c>
      <c r="AK411" s="30">
        <v>0</v>
      </c>
      <c r="AL411" s="30">
        <v>0</v>
      </c>
      <c r="AM411" s="30">
        <v>0</v>
      </c>
      <c r="AN411" s="30">
        <v>0</v>
      </c>
      <c r="AO411" s="30">
        <v>0</v>
      </c>
      <c r="AP411" s="30">
        <v>0</v>
      </c>
      <c r="AQ411" s="30">
        <v>0</v>
      </c>
      <c r="AR411" s="30">
        <v>0</v>
      </c>
      <c r="AS411" s="30">
        <v>0</v>
      </c>
      <c r="AT411" s="30">
        <v>0</v>
      </c>
      <c r="AU411" s="30">
        <v>0</v>
      </c>
      <c r="AV411" s="30">
        <v>0</v>
      </c>
      <c r="AW411" s="30">
        <v>0</v>
      </c>
      <c r="AX411" s="28">
        <v>0</v>
      </c>
      <c r="AY411" s="28">
        <v>0</v>
      </c>
      <c r="AZ411" s="28">
        <v>0</v>
      </c>
      <c r="BA411" s="28">
        <v>0</v>
      </c>
      <c r="BB411" s="30">
        <v>0</v>
      </c>
      <c r="BC411" s="28">
        <v>0</v>
      </c>
      <c r="BD411" s="28">
        <v>0</v>
      </c>
      <c r="BE411" s="28">
        <v>0</v>
      </c>
      <c r="BF411" s="28">
        <v>0</v>
      </c>
      <c r="BG411" s="30">
        <v>682</v>
      </c>
      <c r="BH411" s="30">
        <v>275</v>
      </c>
      <c r="BI411" s="30">
        <v>679</v>
      </c>
      <c r="BJ411" s="30">
        <v>278</v>
      </c>
      <c r="BK411" s="30">
        <v>665</v>
      </c>
      <c r="BL411" s="30">
        <v>271</v>
      </c>
      <c r="BM411" s="30">
        <v>685</v>
      </c>
      <c r="BN411" s="30">
        <v>277</v>
      </c>
      <c r="BO411" s="28"/>
      <c r="BP411" s="28"/>
      <c r="BQ411" s="28"/>
      <c r="BR411" s="28"/>
      <c r="BS411" s="28"/>
      <c r="BT411" s="28"/>
      <c r="BU411" s="30">
        <v>0</v>
      </c>
      <c r="BV411" s="30">
        <v>0</v>
      </c>
      <c r="BW411" s="30">
        <v>0</v>
      </c>
      <c r="BX411" s="30">
        <v>0</v>
      </c>
      <c r="BY411" s="30">
        <v>0</v>
      </c>
      <c r="BZ411" s="30">
        <v>0</v>
      </c>
      <c r="CA411" s="30">
        <v>398</v>
      </c>
      <c r="CB411" s="30">
        <v>224</v>
      </c>
      <c r="CC411" s="30">
        <v>622</v>
      </c>
      <c r="CD411" s="30">
        <v>240</v>
      </c>
      <c r="CE411" s="30">
        <v>690</v>
      </c>
      <c r="CF411" s="30">
        <v>281</v>
      </c>
      <c r="CG411" s="30">
        <v>717</v>
      </c>
      <c r="CH411" s="30">
        <v>295</v>
      </c>
      <c r="CI411" s="30">
        <v>0</v>
      </c>
      <c r="CJ411" s="30">
        <v>0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17.25" thickBot="1">
      <c r="A412" s="30">
        <v>0</v>
      </c>
      <c r="B412" s="30">
        <v>0</v>
      </c>
      <c r="C412" s="30">
        <v>462635</v>
      </c>
      <c r="D412" s="30">
        <v>0</v>
      </c>
      <c r="E412" s="30">
        <v>0</v>
      </c>
      <c r="F412" s="30">
        <v>-4</v>
      </c>
      <c r="G412" s="30">
        <v>4</v>
      </c>
      <c r="H412" s="30">
        <v>0</v>
      </c>
      <c r="I412" s="30">
        <v>4</v>
      </c>
      <c r="J412" s="28">
        <v>0</v>
      </c>
      <c r="K412" s="28">
        <v>0</v>
      </c>
      <c r="L412" s="30">
        <v>0</v>
      </c>
      <c r="M412" s="28" t="s">
        <v>2309</v>
      </c>
      <c r="N412" s="28">
        <v>0</v>
      </c>
      <c r="O412" s="30">
        <v>242</v>
      </c>
      <c r="P412" s="31" t="b">
        <v>0</v>
      </c>
      <c r="Q412" s="28" t="s">
        <v>3891</v>
      </c>
      <c r="R412" s="28" t="s">
        <v>3892</v>
      </c>
      <c r="S412" s="30">
        <v>51</v>
      </c>
      <c r="T412" s="28" t="s">
        <v>3033</v>
      </c>
      <c r="U412" s="28">
        <v>1.3</v>
      </c>
      <c r="V412" s="28" t="s">
        <v>1559</v>
      </c>
      <c r="W412" s="28">
        <v>0.2</v>
      </c>
      <c r="X412" s="31" t="b">
        <v>0</v>
      </c>
      <c r="Y412" s="28"/>
      <c r="Z412" s="28" t="s">
        <v>2077</v>
      </c>
      <c r="AA412" s="30">
        <v>11</v>
      </c>
      <c r="AB412" s="30">
        <v>2</v>
      </c>
      <c r="AC412" s="30">
        <v>20</v>
      </c>
      <c r="AD412" s="30">
        <v>39656</v>
      </c>
      <c r="AE412" s="30">
        <v>0</v>
      </c>
      <c r="AF412" s="30">
        <v>86739</v>
      </c>
      <c r="AG412" s="30">
        <v>67</v>
      </c>
      <c r="AH412" s="28">
        <v>0</v>
      </c>
      <c r="AI412" s="28">
        <v>3.9</v>
      </c>
      <c r="AJ412" s="28" t="s">
        <v>1559</v>
      </c>
      <c r="AK412" s="30">
        <v>201</v>
      </c>
      <c r="AL412" s="30">
        <v>0</v>
      </c>
      <c r="AM412" s="30">
        <v>2</v>
      </c>
      <c r="AN412" s="30">
        <v>0</v>
      </c>
      <c r="AO412" s="30">
        <v>3</v>
      </c>
      <c r="AP412" s="30">
        <v>0</v>
      </c>
      <c r="AQ412" s="30">
        <v>0</v>
      </c>
      <c r="AR412" s="30">
        <v>0</v>
      </c>
      <c r="AS412" s="30">
        <v>1</v>
      </c>
      <c r="AT412" s="30">
        <v>0</v>
      </c>
      <c r="AU412" s="30">
        <v>0</v>
      </c>
      <c r="AV412" s="30">
        <v>0</v>
      </c>
      <c r="AW412" s="30">
        <v>44</v>
      </c>
      <c r="AX412" s="28">
        <v>49.4</v>
      </c>
      <c r="AY412" s="28">
        <v>32.1</v>
      </c>
      <c r="AZ412" s="28">
        <v>114</v>
      </c>
      <c r="BA412" s="28">
        <v>19.399999999999999</v>
      </c>
      <c r="BB412" s="30">
        <v>1</v>
      </c>
      <c r="BC412" s="28">
        <v>0.84</v>
      </c>
      <c r="BD412" s="28">
        <v>0.4</v>
      </c>
      <c r="BE412" s="28">
        <v>1.24</v>
      </c>
      <c r="BF412" s="28">
        <v>2.79</v>
      </c>
      <c r="BG412" s="30">
        <v>427</v>
      </c>
      <c r="BH412" s="30">
        <v>54</v>
      </c>
      <c r="BI412" s="30">
        <v>387</v>
      </c>
      <c r="BJ412" s="30">
        <v>55</v>
      </c>
      <c r="BK412" s="30">
        <v>240</v>
      </c>
      <c r="BL412" s="30">
        <v>50</v>
      </c>
      <c r="BM412" s="30">
        <v>400</v>
      </c>
      <c r="BN412" s="30">
        <v>53</v>
      </c>
      <c r="BO412" s="28"/>
      <c r="BP412" s="28"/>
      <c r="BQ412" s="28"/>
      <c r="BR412" s="28"/>
      <c r="BS412" s="28"/>
      <c r="BT412" s="28"/>
      <c r="BU412" s="30">
        <v>0.38</v>
      </c>
      <c r="BV412" s="30">
        <v>0</v>
      </c>
      <c r="BW412" s="30">
        <v>0.18</v>
      </c>
      <c r="BX412" s="30">
        <v>0.56000000000000005</v>
      </c>
      <c r="BY412" s="30">
        <v>1.25</v>
      </c>
      <c r="BZ412" s="30">
        <v>1.34</v>
      </c>
      <c r="CA412" s="30">
        <v>182</v>
      </c>
      <c r="CB412" s="30">
        <v>54</v>
      </c>
      <c r="CC412" s="30">
        <v>732</v>
      </c>
      <c r="CD412" s="30">
        <v>80</v>
      </c>
      <c r="CE412" s="30">
        <v>437</v>
      </c>
      <c r="CF412" s="30">
        <v>58</v>
      </c>
      <c r="CG412" s="30">
        <v>373</v>
      </c>
      <c r="CH412" s="30">
        <v>58</v>
      </c>
      <c r="CI412" s="30">
        <v>0.45</v>
      </c>
      <c r="CJ412" s="30">
        <v>0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7.25" thickBot="1">
      <c r="A413" s="30">
        <v>0</v>
      </c>
      <c r="B413" s="30">
        <v>0</v>
      </c>
      <c r="C413" s="30">
        <v>477547</v>
      </c>
      <c r="D413" s="30">
        <v>0</v>
      </c>
      <c r="E413" s="30">
        <v>0</v>
      </c>
      <c r="F413" s="30">
        <v>-1</v>
      </c>
      <c r="G413" s="30">
        <v>1</v>
      </c>
      <c r="H413" s="30">
        <v>0</v>
      </c>
      <c r="I413" s="30">
        <v>2</v>
      </c>
      <c r="J413" s="28">
        <v>0</v>
      </c>
      <c r="K413" s="28">
        <v>0</v>
      </c>
      <c r="L413" s="30">
        <v>0</v>
      </c>
      <c r="M413" s="28" t="s">
        <v>3034</v>
      </c>
      <c r="N413" s="28">
        <v>0</v>
      </c>
      <c r="O413" s="30">
        <v>243</v>
      </c>
      <c r="P413" s="31" t="b">
        <v>0</v>
      </c>
      <c r="Q413" s="28" t="s">
        <v>3035</v>
      </c>
      <c r="R413" s="28" t="s">
        <v>3036</v>
      </c>
      <c r="S413" s="30">
        <v>39</v>
      </c>
      <c r="T413" s="28" t="s">
        <v>3037</v>
      </c>
      <c r="U413" s="28">
        <v>0</v>
      </c>
      <c r="V413" s="28" t="s">
        <v>1766</v>
      </c>
      <c r="W413" s="28">
        <v>0.2</v>
      </c>
      <c r="X413" s="31" t="b">
        <v>0</v>
      </c>
      <c r="Y413" s="28"/>
      <c r="Z413" s="28" t="s">
        <v>2077</v>
      </c>
      <c r="AA413" s="30">
        <v>11</v>
      </c>
      <c r="AB413" s="30">
        <v>2</v>
      </c>
      <c r="AC413" s="30">
        <v>0</v>
      </c>
      <c r="AD413" s="30">
        <v>24317</v>
      </c>
      <c r="AE413" s="30">
        <v>0</v>
      </c>
      <c r="AF413" s="30">
        <v>35157</v>
      </c>
      <c r="AG413" s="30">
        <v>70</v>
      </c>
      <c r="AH413" s="28">
        <v>0</v>
      </c>
      <c r="AI413" s="28">
        <v>0</v>
      </c>
      <c r="AJ413" s="28" t="s">
        <v>1766</v>
      </c>
      <c r="AK413" s="30">
        <v>0</v>
      </c>
      <c r="AL413" s="30">
        <v>0</v>
      </c>
      <c r="AM413" s="30">
        <v>0</v>
      </c>
      <c r="AN413" s="30">
        <v>0</v>
      </c>
      <c r="AO413" s="30">
        <v>0</v>
      </c>
      <c r="AP413" s="30">
        <v>0</v>
      </c>
      <c r="AQ413" s="30">
        <v>0</v>
      </c>
      <c r="AR413" s="30">
        <v>0</v>
      </c>
      <c r="AS413" s="30">
        <v>0</v>
      </c>
      <c r="AT413" s="30">
        <v>0</v>
      </c>
      <c r="AU413" s="30">
        <v>0</v>
      </c>
      <c r="AV413" s="30">
        <v>0</v>
      </c>
      <c r="AW413" s="30">
        <v>0</v>
      </c>
      <c r="AX413" s="28">
        <v>0</v>
      </c>
      <c r="AY413" s="28">
        <v>0</v>
      </c>
      <c r="AZ413" s="28">
        <v>0</v>
      </c>
      <c r="BA413" s="28">
        <v>0</v>
      </c>
      <c r="BB413" s="30">
        <v>0</v>
      </c>
      <c r="BC413" s="28">
        <v>0</v>
      </c>
      <c r="BD413" s="28">
        <v>0</v>
      </c>
      <c r="BE413" s="28">
        <v>0</v>
      </c>
      <c r="BF413" s="28">
        <v>0</v>
      </c>
      <c r="BG413" s="30">
        <v>558</v>
      </c>
      <c r="BH413" s="30">
        <v>200</v>
      </c>
      <c r="BI413" s="30">
        <v>541</v>
      </c>
      <c r="BJ413" s="30">
        <v>196</v>
      </c>
      <c r="BK413" s="30">
        <v>507</v>
      </c>
      <c r="BL413" s="30">
        <v>188</v>
      </c>
      <c r="BM413" s="30">
        <v>560</v>
      </c>
      <c r="BN413" s="30">
        <v>198</v>
      </c>
      <c r="BO413" s="28"/>
      <c r="BP413" s="28"/>
      <c r="BQ413" s="28"/>
      <c r="BR413" s="28"/>
      <c r="BS413" s="28"/>
      <c r="BT413" s="28"/>
      <c r="BU413" s="30">
        <v>0</v>
      </c>
      <c r="BV413" s="30">
        <v>0</v>
      </c>
      <c r="BW413" s="30">
        <v>0</v>
      </c>
      <c r="BX413" s="30">
        <v>0</v>
      </c>
      <c r="BY413" s="30">
        <v>0</v>
      </c>
      <c r="BZ413" s="30">
        <v>0</v>
      </c>
      <c r="CA413" s="30">
        <v>740</v>
      </c>
      <c r="CB413" s="30">
        <v>246</v>
      </c>
      <c r="CC413" s="30">
        <v>429</v>
      </c>
      <c r="CD413" s="30">
        <v>154</v>
      </c>
      <c r="CE413" s="30">
        <v>568</v>
      </c>
      <c r="CF413" s="30">
        <v>200</v>
      </c>
      <c r="CG413" s="30">
        <v>368</v>
      </c>
      <c r="CH413" s="30">
        <v>139</v>
      </c>
      <c r="CI413" s="30">
        <v>0</v>
      </c>
      <c r="CJ413" s="30">
        <v>0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7.25" thickBot="1">
      <c r="A414" s="30">
        <v>100</v>
      </c>
      <c r="B414" s="30">
        <v>100</v>
      </c>
      <c r="C414" s="30">
        <v>224209</v>
      </c>
      <c r="D414" s="30">
        <v>0</v>
      </c>
      <c r="E414" s="30">
        <v>0</v>
      </c>
      <c r="F414" s="30">
        <v>-3</v>
      </c>
      <c r="G414" s="30">
        <v>3</v>
      </c>
      <c r="H414" s="30">
        <v>1</v>
      </c>
      <c r="I414" s="30">
        <v>2</v>
      </c>
      <c r="J414" s="28">
        <v>-1</v>
      </c>
      <c r="K414" s="28">
        <v>0.5</v>
      </c>
      <c r="L414" s="30">
        <v>0</v>
      </c>
      <c r="M414" s="28" t="s">
        <v>3038</v>
      </c>
      <c r="N414" s="28">
        <v>0</v>
      </c>
      <c r="O414" s="30">
        <v>244</v>
      </c>
      <c r="P414" s="31" t="b">
        <v>0</v>
      </c>
      <c r="Q414" s="28"/>
      <c r="R414" s="28" t="s">
        <v>3039</v>
      </c>
      <c r="S414" s="30">
        <v>47</v>
      </c>
      <c r="T414" s="28" t="s">
        <v>3040</v>
      </c>
      <c r="U414" s="28">
        <v>1.9</v>
      </c>
      <c r="V414" s="28" t="s">
        <v>1697</v>
      </c>
      <c r="W414" s="28">
        <v>0.4</v>
      </c>
      <c r="X414" s="31" t="b">
        <v>0</v>
      </c>
      <c r="Y414" s="28"/>
      <c r="Z414" s="28" t="s">
        <v>2061</v>
      </c>
      <c r="AA414" s="30">
        <v>11</v>
      </c>
      <c r="AB414" s="30">
        <v>2</v>
      </c>
      <c r="AC414" s="30">
        <v>42</v>
      </c>
      <c r="AD414" s="30">
        <v>69920</v>
      </c>
      <c r="AE414" s="30">
        <v>137</v>
      </c>
      <c r="AF414" s="30">
        <v>101982</v>
      </c>
      <c r="AG414" s="30">
        <v>667</v>
      </c>
      <c r="AH414" s="28">
        <v>0</v>
      </c>
      <c r="AI414" s="28">
        <v>8.9</v>
      </c>
      <c r="AJ414" s="28" t="s">
        <v>1697</v>
      </c>
      <c r="AK414" s="30">
        <v>1597</v>
      </c>
      <c r="AL414" s="30">
        <v>2</v>
      </c>
      <c r="AM414" s="30">
        <v>1</v>
      </c>
      <c r="AN414" s="30">
        <v>2</v>
      </c>
      <c r="AO414" s="30">
        <v>42</v>
      </c>
      <c r="AP414" s="30">
        <v>0</v>
      </c>
      <c r="AQ414" s="30">
        <v>0</v>
      </c>
      <c r="AR414" s="30">
        <v>0</v>
      </c>
      <c r="AS414" s="30">
        <v>4</v>
      </c>
      <c r="AT414" s="30">
        <v>0</v>
      </c>
      <c r="AU414" s="30">
        <v>0</v>
      </c>
      <c r="AV414" s="30">
        <v>1</v>
      </c>
      <c r="AW414" s="30">
        <v>251</v>
      </c>
      <c r="AX414" s="28">
        <v>396.2</v>
      </c>
      <c r="AY414" s="28">
        <v>142.4</v>
      </c>
      <c r="AZ414" s="28">
        <v>143</v>
      </c>
      <c r="BA414" s="28">
        <v>68.3</v>
      </c>
      <c r="BB414" s="30">
        <v>17</v>
      </c>
      <c r="BC414" s="28">
        <v>0.71</v>
      </c>
      <c r="BD414" s="28">
        <v>0.85</v>
      </c>
      <c r="BE414" s="28">
        <v>1.56</v>
      </c>
      <c r="BF414" s="28">
        <v>31.47</v>
      </c>
      <c r="BG414" s="30">
        <v>147</v>
      </c>
      <c r="BH414" s="30">
        <v>51</v>
      </c>
      <c r="BI414" s="30">
        <v>212</v>
      </c>
      <c r="BJ414" s="30">
        <v>52</v>
      </c>
      <c r="BK414" s="30">
        <v>214</v>
      </c>
      <c r="BL414" s="30">
        <v>44</v>
      </c>
      <c r="BM414" s="30">
        <v>198</v>
      </c>
      <c r="BN414" s="30">
        <v>57</v>
      </c>
      <c r="BO414" s="28"/>
      <c r="BP414" s="28"/>
      <c r="BQ414" s="28"/>
      <c r="BR414" s="28"/>
      <c r="BS414" s="28"/>
      <c r="BT414" s="28"/>
      <c r="BU414" s="30">
        <v>0.04</v>
      </c>
      <c r="BV414" s="30">
        <v>0</v>
      </c>
      <c r="BW414" s="30">
        <v>0.05</v>
      </c>
      <c r="BX414" s="30">
        <v>0.09</v>
      </c>
      <c r="BY414" s="30">
        <v>1.77</v>
      </c>
      <c r="BZ414" s="30">
        <v>2.37</v>
      </c>
      <c r="CA414" s="30">
        <v>319</v>
      </c>
      <c r="CB414" s="30">
        <v>54</v>
      </c>
      <c r="CC414" s="30">
        <v>694</v>
      </c>
      <c r="CD414" s="30">
        <v>250</v>
      </c>
      <c r="CE414" s="30">
        <v>338</v>
      </c>
      <c r="CF414" s="30">
        <v>127</v>
      </c>
      <c r="CG414" s="30">
        <v>293</v>
      </c>
      <c r="CH414" s="30">
        <v>110</v>
      </c>
      <c r="CI414" s="30">
        <v>0.96</v>
      </c>
      <c r="CJ414" s="30">
        <v>0.11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17.25" thickBot="1">
      <c r="A415" s="30">
        <v>100</v>
      </c>
      <c r="B415" s="30">
        <v>100</v>
      </c>
      <c r="C415" s="30">
        <v>234370</v>
      </c>
      <c r="D415" s="30">
        <v>0</v>
      </c>
      <c r="E415" s="30">
        <v>0</v>
      </c>
      <c r="F415" s="30">
        <v>-2</v>
      </c>
      <c r="G415" s="30">
        <v>2</v>
      </c>
      <c r="H415" s="30">
        <v>0</v>
      </c>
      <c r="I415" s="30">
        <v>3</v>
      </c>
      <c r="J415" s="28">
        <v>0.6</v>
      </c>
      <c r="K415" s="28">
        <v>2.1</v>
      </c>
      <c r="L415" s="30">
        <v>2</v>
      </c>
      <c r="M415" s="28" t="s">
        <v>2526</v>
      </c>
      <c r="N415" s="28">
        <v>1.6</v>
      </c>
      <c r="O415" s="30">
        <v>245</v>
      </c>
      <c r="P415" s="31" t="b">
        <v>0</v>
      </c>
      <c r="Q415" s="28"/>
      <c r="R415" s="28" t="s">
        <v>4064</v>
      </c>
      <c r="S415" s="30">
        <v>48</v>
      </c>
      <c r="T415" s="28" t="s">
        <v>3041</v>
      </c>
      <c r="U415" s="28">
        <v>2.2000000000000002</v>
      </c>
      <c r="V415" s="28" t="s">
        <v>3042</v>
      </c>
      <c r="W415" s="28">
        <v>0.1</v>
      </c>
      <c r="X415" s="31" t="b">
        <v>0</v>
      </c>
      <c r="Y415" s="28"/>
      <c r="Z415" s="28" t="s">
        <v>2061</v>
      </c>
      <c r="AA415" s="30">
        <v>11</v>
      </c>
      <c r="AB415" s="30">
        <v>2</v>
      </c>
      <c r="AC415" s="30">
        <v>65</v>
      </c>
      <c r="AD415" s="30">
        <v>20416</v>
      </c>
      <c r="AE415" s="30">
        <v>86</v>
      </c>
      <c r="AF415" s="30">
        <v>24160</v>
      </c>
      <c r="AG415" s="30">
        <v>123</v>
      </c>
      <c r="AH415" s="28">
        <v>0.3</v>
      </c>
      <c r="AI415" s="28">
        <v>13.5</v>
      </c>
      <c r="AJ415" s="28" t="s">
        <v>1696</v>
      </c>
      <c r="AK415" s="30">
        <v>2252</v>
      </c>
      <c r="AL415" s="30">
        <v>1</v>
      </c>
      <c r="AM415" s="30">
        <v>3</v>
      </c>
      <c r="AN415" s="30">
        <v>2</v>
      </c>
      <c r="AO415" s="30">
        <v>57</v>
      </c>
      <c r="AP415" s="30">
        <v>0</v>
      </c>
      <c r="AQ415" s="30">
        <v>0</v>
      </c>
      <c r="AR415" s="30">
        <v>0</v>
      </c>
      <c r="AS415" s="30">
        <v>7</v>
      </c>
      <c r="AT415" s="30">
        <v>0</v>
      </c>
      <c r="AU415" s="30">
        <v>0</v>
      </c>
      <c r="AV415" s="30">
        <v>3</v>
      </c>
      <c r="AW415" s="30">
        <v>351</v>
      </c>
      <c r="AX415" s="28">
        <v>427.4</v>
      </c>
      <c r="AY415" s="28">
        <v>445.3</v>
      </c>
      <c r="AZ415" s="28">
        <v>323</v>
      </c>
      <c r="BA415" s="28">
        <v>119.5</v>
      </c>
      <c r="BB415" s="30">
        <v>28</v>
      </c>
      <c r="BC415" s="28">
        <v>2.1</v>
      </c>
      <c r="BD415" s="28">
        <v>2.2599999999999998</v>
      </c>
      <c r="BE415" s="28">
        <v>4.3600000000000003</v>
      </c>
      <c r="BF415" s="28">
        <v>44.73</v>
      </c>
      <c r="BG415" s="30">
        <v>133</v>
      </c>
      <c r="BH415" s="30">
        <v>58</v>
      </c>
      <c r="BI415" s="30">
        <v>59</v>
      </c>
      <c r="BJ415" s="30">
        <v>48</v>
      </c>
      <c r="BK415" s="30">
        <v>102</v>
      </c>
      <c r="BL415" s="30">
        <v>67</v>
      </c>
      <c r="BM415" s="30">
        <v>84</v>
      </c>
      <c r="BN415" s="30">
        <v>58</v>
      </c>
      <c r="BO415" s="30">
        <v>1</v>
      </c>
      <c r="BP415" s="28"/>
      <c r="BQ415" s="30">
        <v>3</v>
      </c>
      <c r="BR415" s="28"/>
      <c r="BS415" s="28"/>
      <c r="BT415" s="28"/>
      <c r="BU415" s="30">
        <v>0.08</v>
      </c>
      <c r="BV415" s="30">
        <v>0</v>
      </c>
      <c r="BW415" s="30">
        <v>0.09</v>
      </c>
      <c r="BX415" s="30">
        <v>0.17</v>
      </c>
      <c r="BY415" s="30">
        <v>1.79</v>
      </c>
      <c r="BZ415" s="30">
        <v>2.2799999999999998</v>
      </c>
      <c r="CA415" s="30">
        <v>287</v>
      </c>
      <c r="CB415" s="30">
        <v>173</v>
      </c>
      <c r="CC415" s="30">
        <v>200</v>
      </c>
      <c r="CD415" s="30">
        <v>94</v>
      </c>
      <c r="CE415" s="30">
        <v>275</v>
      </c>
      <c r="CF415" s="30">
        <v>105</v>
      </c>
      <c r="CG415" s="30">
        <v>468</v>
      </c>
      <c r="CH415" s="30">
        <v>171</v>
      </c>
      <c r="CI415" s="30">
        <v>1.1200000000000001</v>
      </c>
      <c r="CJ415" s="30">
        <v>0.08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7.25" thickBot="1">
      <c r="A416" s="28"/>
      <c r="B416" s="28"/>
      <c r="C416" s="30">
        <v>427637</v>
      </c>
      <c r="D416" s="30">
        <v>0</v>
      </c>
      <c r="E416" s="30">
        <v>0</v>
      </c>
      <c r="F416" s="30">
        <v>-2</v>
      </c>
      <c r="G416" s="30">
        <v>2</v>
      </c>
      <c r="H416" s="30">
        <v>0</v>
      </c>
      <c r="I416" s="30">
        <v>3</v>
      </c>
      <c r="J416" s="28">
        <v>0.8</v>
      </c>
      <c r="K416" s="28">
        <v>2.2999999999999998</v>
      </c>
      <c r="L416" s="30">
        <v>0</v>
      </c>
      <c r="M416" s="28" t="s">
        <v>3043</v>
      </c>
      <c r="N416" s="28">
        <v>1.8</v>
      </c>
      <c r="O416" s="30">
        <v>246</v>
      </c>
      <c r="P416" s="31" t="b">
        <v>0</v>
      </c>
      <c r="Q416" s="28"/>
      <c r="R416" s="28"/>
      <c r="S416" s="30">
        <v>53</v>
      </c>
      <c r="T416" s="28" t="s">
        <v>3044</v>
      </c>
      <c r="U416" s="28">
        <v>2.5</v>
      </c>
      <c r="V416" s="28" t="s">
        <v>1608</v>
      </c>
      <c r="W416" s="28">
        <v>0.6</v>
      </c>
      <c r="X416" s="31" t="b">
        <v>0</v>
      </c>
      <c r="Y416" s="28"/>
      <c r="Z416" s="28" t="s">
        <v>2061</v>
      </c>
      <c r="AA416" s="30">
        <v>11</v>
      </c>
      <c r="AB416" s="30">
        <v>2</v>
      </c>
      <c r="AC416" s="30">
        <v>79</v>
      </c>
      <c r="AD416" s="30">
        <v>238474</v>
      </c>
      <c r="AE416" s="30">
        <v>85</v>
      </c>
      <c r="AF416" s="30">
        <v>291795</v>
      </c>
      <c r="AG416" s="30">
        <v>498</v>
      </c>
      <c r="AH416" s="28">
        <v>0.3</v>
      </c>
      <c r="AI416" s="28">
        <v>14.9</v>
      </c>
      <c r="AJ416" s="28" t="s">
        <v>1608</v>
      </c>
      <c r="AK416" s="30">
        <v>2293</v>
      </c>
      <c r="AL416" s="30">
        <v>1</v>
      </c>
      <c r="AM416" s="30">
        <v>4</v>
      </c>
      <c r="AN416" s="30">
        <v>5</v>
      </c>
      <c r="AO416" s="30">
        <v>54</v>
      </c>
      <c r="AP416" s="30">
        <v>0</v>
      </c>
      <c r="AQ416" s="30">
        <v>0</v>
      </c>
      <c r="AR416" s="30">
        <v>0</v>
      </c>
      <c r="AS416" s="30">
        <v>2</v>
      </c>
      <c r="AT416" s="30">
        <v>0</v>
      </c>
      <c r="AU416" s="30">
        <v>0</v>
      </c>
      <c r="AV416" s="30">
        <v>0</v>
      </c>
      <c r="AW416" s="30">
        <v>223</v>
      </c>
      <c r="AX416" s="28">
        <v>303.2</v>
      </c>
      <c r="AY416" s="28">
        <v>661.1</v>
      </c>
      <c r="AZ416" s="28">
        <v>431</v>
      </c>
      <c r="BA416" s="28">
        <v>139.9</v>
      </c>
      <c r="BB416" s="30">
        <v>28</v>
      </c>
      <c r="BC416" s="28">
        <v>3.78</v>
      </c>
      <c r="BD416" s="28">
        <v>2.5099999999999998</v>
      </c>
      <c r="BE416" s="28">
        <v>6.29</v>
      </c>
      <c r="BF416" s="28">
        <v>45.31</v>
      </c>
      <c r="BG416" s="30">
        <v>207</v>
      </c>
      <c r="BH416" s="30">
        <v>85</v>
      </c>
      <c r="BI416" s="30">
        <v>26</v>
      </c>
      <c r="BJ416" s="30">
        <v>20</v>
      </c>
      <c r="BK416" s="30">
        <v>67</v>
      </c>
      <c r="BL416" s="30">
        <v>43</v>
      </c>
      <c r="BM416" s="30">
        <v>64</v>
      </c>
      <c r="BN416" s="30">
        <v>45</v>
      </c>
      <c r="BO416" s="30">
        <v>3</v>
      </c>
      <c r="BP416" s="28"/>
      <c r="BQ416" s="30">
        <v>6</v>
      </c>
      <c r="BR416" s="28"/>
      <c r="BS416" s="28"/>
      <c r="BT416" s="28"/>
      <c r="BU416" s="30">
        <v>0.15</v>
      </c>
      <c r="BV416" s="30">
        <v>0</v>
      </c>
      <c r="BW416" s="30">
        <v>0.1</v>
      </c>
      <c r="BX416" s="30">
        <v>0.25</v>
      </c>
      <c r="BY416" s="30">
        <v>1.78</v>
      </c>
      <c r="BZ416" s="30">
        <v>2.12</v>
      </c>
      <c r="CA416" s="30">
        <v>152</v>
      </c>
      <c r="CB416" s="30">
        <v>85</v>
      </c>
      <c r="CC416" s="30">
        <v>181</v>
      </c>
      <c r="CD416" s="30">
        <v>87</v>
      </c>
      <c r="CE416" s="30">
        <v>234</v>
      </c>
      <c r="CF416" s="30">
        <v>90</v>
      </c>
      <c r="CG416" s="30">
        <v>237</v>
      </c>
      <c r="CH416" s="30">
        <v>74</v>
      </c>
      <c r="CI416" s="30">
        <v>1.1000000000000001</v>
      </c>
      <c r="CJ416" s="30">
        <v>0.2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7.25" thickBot="1">
      <c r="A417" s="28"/>
      <c r="B417" s="28"/>
      <c r="C417" s="30">
        <v>470294</v>
      </c>
      <c r="D417" s="30">
        <v>0</v>
      </c>
      <c r="E417" s="30">
        <v>0</v>
      </c>
      <c r="F417" s="30">
        <v>-3</v>
      </c>
      <c r="G417" s="30">
        <v>3</v>
      </c>
      <c r="H417" s="30">
        <v>0</v>
      </c>
      <c r="I417" s="30">
        <v>3</v>
      </c>
      <c r="J417" s="28">
        <v>-1</v>
      </c>
      <c r="K417" s="28">
        <v>0.5</v>
      </c>
      <c r="L417" s="30">
        <v>0</v>
      </c>
      <c r="M417" s="28" t="s">
        <v>3045</v>
      </c>
      <c r="N417" s="28">
        <v>0</v>
      </c>
      <c r="O417" s="30">
        <v>247</v>
      </c>
      <c r="P417" s="31" t="b">
        <v>0</v>
      </c>
      <c r="Q417" s="28"/>
      <c r="R417" s="28"/>
      <c r="S417" s="30">
        <v>42</v>
      </c>
      <c r="T417" s="28" t="s">
        <v>3046</v>
      </c>
      <c r="U417" s="28">
        <v>1</v>
      </c>
      <c r="V417" s="28" t="s">
        <v>1761</v>
      </c>
      <c r="W417" s="28">
        <v>0.1</v>
      </c>
      <c r="X417" s="31" t="b">
        <v>0</v>
      </c>
      <c r="Y417" s="28"/>
      <c r="Z417" s="28" t="s">
        <v>2061</v>
      </c>
      <c r="AA417" s="30">
        <v>11</v>
      </c>
      <c r="AB417" s="30">
        <v>2</v>
      </c>
      <c r="AC417" s="30">
        <v>1</v>
      </c>
      <c r="AD417" s="30">
        <v>22712</v>
      </c>
      <c r="AE417" s="30">
        <v>447</v>
      </c>
      <c r="AF417" s="30">
        <v>22656</v>
      </c>
      <c r="AG417" s="30">
        <v>89</v>
      </c>
      <c r="AH417" s="28">
        <v>0</v>
      </c>
      <c r="AI417" s="28">
        <v>0.2</v>
      </c>
      <c r="AJ417" s="28" t="s">
        <v>1761</v>
      </c>
      <c r="AK417" s="30">
        <v>7</v>
      </c>
      <c r="AL417" s="30">
        <v>0</v>
      </c>
      <c r="AM417" s="30">
        <v>0</v>
      </c>
      <c r="AN417" s="30">
        <v>0</v>
      </c>
      <c r="AO417" s="30">
        <v>0</v>
      </c>
      <c r="AP417" s="30">
        <v>0</v>
      </c>
      <c r="AQ417" s="30">
        <v>0</v>
      </c>
      <c r="AR417" s="30">
        <v>0</v>
      </c>
      <c r="AS417" s="30">
        <v>0</v>
      </c>
      <c r="AT417" s="30">
        <v>0</v>
      </c>
      <c r="AU417" s="30">
        <v>0</v>
      </c>
      <c r="AV417" s="30">
        <v>0</v>
      </c>
      <c r="AW417" s="30">
        <v>7</v>
      </c>
      <c r="AX417" s="28">
        <v>4.4000000000000004</v>
      </c>
      <c r="AY417" s="28">
        <v>0.5</v>
      </c>
      <c r="AZ417" s="28">
        <v>20</v>
      </c>
      <c r="BA417" s="28">
        <v>2.5</v>
      </c>
      <c r="BB417" s="30">
        <v>0</v>
      </c>
      <c r="BC417" s="28">
        <v>0.06</v>
      </c>
      <c r="BD417" s="28">
        <v>0</v>
      </c>
      <c r="BE417" s="28">
        <v>0.06</v>
      </c>
      <c r="BF417" s="28">
        <v>0.27</v>
      </c>
      <c r="BG417" s="30">
        <v>503</v>
      </c>
      <c r="BH417" s="30">
        <v>228</v>
      </c>
      <c r="BI417" s="30">
        <v>489</v>
      </c>
      <c r="BJ417" s="30">
        <v>236</v>
      </c>
      <c r="BK417" s="30">
        <v>415</v>
      </c>
      <c r="BL417" s="30">
        <v>201</v>
      </c>
      <c r="BM417" s="30">
        <v>485</v>
      </c>
      <c r="BN417" s="30">
        <v>218</v>
      </c>
      <c r="BO417" s="28"/>
      <c r="BP417" s="28"/>
      <c r="BQ417" s="28"/>
      <c r="BR417" s="28"/>
      <c r="BS417" s="28"/>
      <c r="BT417" s="28"/>
      <c r="BU417" s="30">
        <v>0.77</v>
      </c>
      <c r="BV417" s="30">
        <v>0</v>
      </c>
      <c r="BW417" s="30">
        <v>0</v>
      </c>
      <c r="BX417" s="30">
        <v>0.77</v>
      </c>
      <c r="BY417" s="30">
        <v>3.47</v>
      </c>
      <c r="BZ417" s="30">
        <v>0</v>
      </c>
      <c r="CA417" s="30">
        <v>615</v>
      </c>
      <c r="CB417" s="30">
        <v>319</v>
      </c>
      <c r="CC417" s="30">
        <v>528</v>
      </c>
      <c r="CD417" s="30">
        <v>191</v>
      </c>
      <c r="CE417" s="30">
        <v>475</v>
      </c>
      <c r="CF417" s="30">
        <v>206</v>
      </c>
      <c r="CG417" s="30">
        <v>440</v>
      </c>
      <c r="CH417" s="30">
        <v>160</v>
      </c>
      <c r="CI417" s="30">
        <v>0</v>
      </c>
      <c r="CJ417" s="30">
        <v>0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7.25" thickBot="1">
      <c r="A418" s="30">
        <v>0</v>
      </c>
      <c r="B418" s="30">
        <v>0</v>
      </c>
      <c r="C418" s="30">
        <v>200785</v>
      </c>
      <c r="D418" s="30">
        <v>0</v>
      </c>
      <c r="E418" s="30">
        <v>0</v>
      </c>
      <c r="F418" s="30">
        <v>-1</v>
      </c>
      <c r="G418" s="30">
        <v>1</v>
      </c>
      <c r="H418" s="30">
        <v>0</v>
      </c>
      <c r="I418" s="30">
        <v>3</v>
      </c>
      <c r="J418" s="28">
        <v>0</v>
      </c>
      <c r="K418" s="28">
        <v>0</v>
      </c>
      <c r="L418" s="30">
        <v>0</v>
      </c>
      <c r="M418" s="28" t="s">
        <v>3003</v>
      </c>
      <c r="N418" s="28">
        <v>0</v>
      </c>
      <c r="O418" s="30">
        <v>506</v>
      </c>
      <c r="P418" s="31" t="b">
        <v>0</v>
      </c>
      <c r="Q418" s="28" t="s">
        <v>2349</v>
      </c>
      <c r="R418" s="28" t="s">
        <v>4192</v>
      </c>
      <c r="S418" s="30">
        <v>49</v>
      </c>
      <c r="T418" s="28" t="s">
        <v>3047</v>
      </c>
      <c r="U418" s="28">
        <v>2</v>
      </c>
      <c r="V418" s="28" t="s">
        <v>1489</v>
      </c>
      <c r="W418" s="28">
        <v>0.1</v>
      </c>
      <c r="X418" s="31" t="b">
        <v>0</v>
      </c>
      <c r="Y418" s="28"/>
      <c r="Z418" s="28" t="s">
        <v>2117</v>
      </c>
      <c r="AA418" s="30">
        <v>11</v>
      </c>
      <c r="AB418" s="30">
        <v>2</v>
      </c>
      <c r="AC418" s="30">
        <v>47</v>
      </c>
      <c r="AD418" s="30">
        <v>25286</v>
      </c>
      <c r="AE418" s="30">
        <v>29</v>
      </c>
      <c r="AF418" s="30">
        <v>34311</v>
      </c>
      <c r="AG418" s="30">
        <v>97</v>
      </c>
      <c r="AH418" s="28">
        <v>0</v>
      </c>
      <c r="AI418" s="28">
        <v>9.6</v>
      </c>
      <c r="AJ418" s="28" t="s">
        <v>1489</v>
      </c>
      <c r="AK418" s="30">
        <v>2156</v>
      </c>
      <c r="AL418" s="30">
        <v>0</v>
      </c>
      <c r="AM418" s="30">
        <v>0</v>
      </c>
      <c r="AN418" s="30">
        <v>5</v>
      </c>
      <c r="AO418" s="30">
        <v>36</v>
      </c>
      <c r="AP418" s="30">
        <v>0</v>
      </c>
      <c r="AQ418" s="30">
        <v>0</v>
      </c>
      <c r="AR418" s="30">
        <v>0</v>
      </c>
      <c r="AS418" s="30">
        <v>4</v>
      </c>
      <c r="AT418" s="30">
        <v>1</v>
      </c>
      <c r="AU418" s="30">
        <v>0</v>
      </c>
      <c r="AV418" s="30">
        <v>1</v>
      </c>
      <c r="AW418" s="30">
        <v>290</v>
      </c>
      <c r="AX418" s="28">
        <v>393.6</v>
      </c>
      <c r="AY418" s="28">
        <v>328.9</v>
      </c>
      <c r="AZ418" s="28">
        <v>24</v>
      </c>
      <c r="BA418" s="28">
        <v>74.900000000000006</v>
      </c>
      <c r="BB418" s="30">
        <v>24</v>
      </c>
      <c r="BC418" s="28">
        <v>0.11</v>
      </c>
      <c r="BD418" s="28">
        <v>1.05</v>
      </c>
      <c r="BE418" s="28">
        <v>1.1599999999999999</v>
      </c>
      <c r="BF418" s="28">
        <v>32.69</v>
      </c>
      <c r="BG418" s="30">
        <v>149</v>
      </c>
      <c r="BH418" s="30">
        <v>63</v>
      </c>
      <c r="BI418" s="30">
        <v>99</v>
      </c>
      <c r="BJ418" s="30">
        <v>74</v>
      </c>
      <c r="BK418" s="30">
        <v>405</v>
      </c>
      <c r="BL418" s="30">
        <v>196</v>
      </c>
      <c r="BM418" s="30">
        <v>173</v>
      </c>
      <c r="BN418" s="30">
        <v>95</v>
      </c>
      <c r="BO418" s="28"/>
      <c r="BP418" s="28"/>
      <c r="BQ418" s="28"/>
      <c r="BR418" s="28"/>
      <c r="BS418" s="28"/>
      <c r="BT418" s="28"/>
      <c r="BU418" s="30">
        <v>0</v>
      </c>
      <c r="BV418" s="30">
        <v>0</v>
      </c>
      <c r="BW418" s="30">
        <v>0.04</v>
      </c>
      <c r="BX418" s="30">
        <v>0.04</v>
      </c>
      <c r="BY418" s="30">
        <v>1.36</v>
      </c>
      <c r="BZ418" s="30">
        <v>1.5</v>
      </c>
      <c r="CA418" s="30">
        <v>243</v>
      </c>
      <c r="CB418" s="30">
        <v>141</v>
      </c>
      <c r="CC418" s="30">
        <v>713</v>
      </c>
      <c r="CD418" s="30">
        <v>301</v>
      </c>
      <c r="CE418" s="30">
        <v>316</v>
      </c>
      <c r="CF418" s="30">
        <v>123</v>
      </c>
      <c r="CG418" s="30">
        <v>403</v>
      </c>
      <c r="CH418" s="30">
        <v>141</v>
      </c>
      <c r="CI418" s="30">
        <v>1</v>
      </c>
      <c r="CJ418" s="30">
        <v>0.21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7.25" thickBot="1">
      <c r="A419" s="30">
        <v>0</v>
      </c>
      <c r="B419" s="30">
        <v>0</v>
      </c>
      <c r="C419" s="30">
        <v>224995</v>
      </c>
      <c r="D419" s="30">
        <v>0</v>
      </c>
      <c r="E419" s="30">
        <v>0</v>
      </c>
      <c r="F419" s="30">
        <v>0</v>
      </c>
      <c r="G419" s="30">
        <v>0</v>
      </c>
      <c r="H419" s="30">
        <v>2</v>
      </c>
      <c r="I419" s="30">
        <v>3</v>
      </c>
      <c r="J419" s="28">
        <v>0</v>
      </c>
      <c r="K419" s="28">
        <v>0</v>
      </c>
      <c r="L419" s="30">
        <v>0</v>
      </c>
      <c r="M419" s="28" t="s">
        <v>3048</v>
      </c>
      <c r="N419" s="28">
        <v>3</v>
      </c>
      <c r="O419" s="30">
        <v>508</v>
      </c>
      <c r="P419" s="31" t="b">
        <v>0</v>
      </c>
      <c r="Q419" s="28" t="s">
        <v>4522</v>
      </c>
      <c r="R419" s="28" t="s">
        <v>4425</v>
      </c>
      <c r="S419" s="30">
        <v>65</v>
      </c>
      <c r="T419" s="28" t="s">
        <v>3049</v>
      </c>
      <c r="U419" s="28">
        <v>2.8</v>
      </c>
      <c r="V419" s="28" t="s">
        <v>3050</v>
      </c>
      <c r="W419" s="28">
        <v>0.3</v>
      </c>
      <c r="X419" s="31" t="b">
        <v>0</v>
      </c>
      <c r="Y419" s="28"/>
      <c r="Z419" s="28" t="s">
        <v>2117</v>
      </c>
      <c r="AA419" s="30">
        <v>11</v>
      </c>
      <c r="AB419" s="30">
        <v>2</v>
      </c>
      <c r="AC419" s="30">
        <v>53</v>
      </c>
      <c r="AD419" s="30">
        <v>177578</v>
      </c>
      <c r="AE419" s="30">
        <v>33</v>
      </c>
      <c r="AF419" s="30">
        <v>180912</v>
      </c>
      <c r="AG419" s="30">
        <v>1519</v>
      </c>
      <c r="AH419" s="28">
        <v>0.5</v>
      </c>
      <c r="AI419" s="28">
        <v>8.1999999999999993</v>
      </c>
      <c r="AJ419" s="28" t="s">
        <v>1665</v>
      </c>
      <c r="AK419" s="30">
        <v>863</v>
      </c>
      <c r="AL419" s="30">
        <v>5</v>
      </c>
      <c r="AM419" s="30">
        <v>0</v>
      </c>
      <c r="AN419" s="30">
        <v>0</v>
      </c>
      <c r="AO419" s="30">
        <v>23</v>
      </c>
      <c r="AP419" s="30">
        <v>0</v>
      </c>
      <c r="AQ419" s="30">
        <v>0</v>
      </c>
      <c r="AR419" s="30">
        <v>0</v>
      </c>
      <c r="AS419" s="30">
        <v>1</v>
      </c>
      <c r="AT419" s="30">
        <v>1</v>
      </c>
      <c r="AU419" s="30">
        <v>0</v>
      </c>
      <c r="AV419" s="30">
        <v>6</v>
      </c>
      <c r="AW419" s="30">
        <v>173</v>
      </c>
      <c r="AX419" s="28">
        <v>242.8</v>
      </c>
      <c r="AY419" s="28">
        <v>157.69999999999999</v>
      </c>
      <c r="AZ419" s="28">
        <v>305</v>
      </c>
      <c r="BA419" s="28">
        <v>70.599999999999994</v>
      </c>
      <c r="BB419" s="30">
        <v>13</v>
      </c>
      <c r="BC419" s="28">
        <v>3.81</v>
      </c>
      <c r="BD419" s="28">
        <v>0.88</v>
      </c>
      <c r="BE419" s="28">
        <v>4.6900000000000004</v>
      </c>
      <c r="BF419" s="28">
        <v>18.12</v>
      </c>
      <c r="BG419" s="30">
        <v>251</v>
      </c>
      <c r="BH419" s="30">
        <v>107</v>
      </c>
      <c r="BI419" s="30">
        <v>196</v>
      </c>
      <c r="BJ419" s="30">
        <v>123</v>
      </c>
      <c r="BK419" s="30">
        <v>108</v>
      </c>
      <c r="BL419" s="30">
        <v>71</v>
      </c>
      <c r="BM419" s="30">
        <v>189</v>
      </c>
      <c r="BN419" s="30">
        <v>100</v>
      </c>
      <c r="BO419" s="28"/>
      <c r="BP419" s="28"/>
      <c r="BQ419" s="28"/>
      <c r="BR419" s="28"/>
      <c r="BS419" s="28"/>
      <c r="BT419" s="28"/>
      <c r="BU419" s="30">
        <v>0.4</v>
      </c>
      <c r="BV419" s="30">
        <v>0</v>
      </c>
      <c r="BW419" s="30">
        <v>0.09</v>
      </c>
      <c r="BX419" s="30">
        <v>0.49</v>
      </c>
      <c r="BY419" s="30">
        <v>1.89</v>
      </c>
      <c r="BZ419" s="30">
        <v>2.4</v>
      </c>
      <c r="CA419" s="30">
        <v>56</v>
      </c>
      <c r="CB419" s="30">
        <v>28</v>
      </c>
      <c r="CC419" s="30">
        <v>95</v>
      </c>
      <c r="CD419" s="30">
        <v>44</v>
      </c>
      <c r="CE419" s="30">
        <v>189</v>
      </c>
      <c r="CF419" s="30">
        <v>78</v>
      </c>
      <c r="CG419" s="30">
        <v>337</v>
      </c>
      <c r="CH419" s="30">
        <v>114</v>
      </c>
      <c r="CI419" s="30">
        <v>1.36</v>
      </c>
      <c r="CJ419" s="30">
        <v>0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17.25" thickBot="1">
      <c r="A420" s="30">
        <v>0</v>
      </c>
      <c r="B420" s="30">
        <v>0</v>
      </c>
      <c r="C420" s="30">
        <v>433590</v>
      </c>
      <c r="D420" s="30">
        <v>0</v>
      </c>
      <c r="E420" s="30">
        <v>0</v>
      </c>
      <c r="F420" s="30">
        <v>0</v>
      </c>
      <c r="G420" s="30">
        <v>0</v>
      </c>
      <c r="H420" s="30">
        <v>0</v>
      </c>
      <c r="I420" s="30">
        <v>2</v>
      </c>
      <c r="J420" s="28">
        <v>0</v>
      </c>
      <c r="K420" s="28">
        <v>0</v>
      </c>
      <c r="L420" s="30">
        <v>0</v>
      </c>
      <c r="M420" s="28" t="s">
        <v>3051</v>
      </c>
      <c r="N420" s="28">
        <v>0</v>
      </c>
      <c r="O420" s="30">
        <v>547</v>
      </c>
      <c r="P420" s="31" t="b">
        <v>0</v>
      </c>
      <c r="Q420" s="28" t="s">
        <v>3893</v>
      </c>
      <c r="R420" s="28" t="s">
        <v>3894</v>
      </c>
      <c r="S420" s="30">
        <v>40</v>
      </c>
      <c r="T420" s="28" t="s">
        <v>3052</v>
      </c>
      <c r="U420" s="28">
        <v>1</v>
      </c>
      <c r="V420" s="28" t="s">
        <v>1757</v>
      </c>
      <c r="W420" s="28">
        <v>0.1</v>
      </c>
      <c r="X420" s="31" t="b">
        <v>0</v>
      </c>
      <c r="Y420" s="28"/>
      <c r="Z420" s="28" t="s">
        <v>2077</v>
      </c>
      <c r="AA420" s="30">
        <v>11</v>
      </c>
      <c r="AB420" s="30">
        <v>2</v>
      </c>
      <c r="AC420" s="30">
        <v>1</v>
      </c>
      <c r="AD420" s="30">
        <v>10934</v>
      </c>
      <c r="AE420" s="30">
        <v>0</v>
      </c>
      <c r="AF420" s="30">
        <v>16748</v>
      </c>
      <c r="AG420" s="30">
        <v>49</v>
      </c>
      <c r="AH420" s="28">
        <v>0</v>
      </c>
      <c r="AI420" s="28">
        <v>0.2</v>
      </c>
      <c r="AJ420" s="28" t="s">
        <v>1757</v>
      </c>
      <c r="AK420" s="30">
        <v>70</v>
      </c>
      <c r="AL420" s="30">
        <v>0</v>
      </c>
      <c r="AM420" s="30">
        <v>0</v>
      </c>
      <c r="AN420" s="30">
        <v>0</v>
      </c>
      <c r="AO420" s="30">
        <v>3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0</v>
      </c>
      <c r="AW420" s="30">
        <v>16</v>
      </c>
      <c r="AX420" s="28">
        <v>12.8</v>
      </c>
      <c r="AY420" s="28">
        <v>2.7</v>
      </c>
      <c r="AZ420" s="28">
        <v>0</v>
      </c>
      <c r="BA420" s="28">
        <v>1.6</v>
      </c>
      <c r="BB420" s="30">
        <v>1</v>
      </c>
      <c r="BC420" s="28">
        <v>0</v>
      </c>
      <c r="BD420" s="28">
        <v>0.01</v>
      </c>
      <c r="BE420" s="28">
        <v>0.01</v>
      </c>
      <c r="BF420" s="28">
        <v>1.4</v>
      </c>
      <c r="BG420" s="30">
        <v>475</v>
      </c>
      <c r="BH420" s="30">
        <v>169</v>
      </c>
      <c r="BI420" s="30">
        <v>462</v>
      </c>
      <c r="BJ420" s="30">
        <v>167</v>
      </c>
      <c r="BK420" s="30">
        <v>542</v>
      </c>
      <c r="BL420" s="30">
        <v>202</v>
      </c>
      <c r="BM420" s="30">
        <v>495</v>
      </c>
      <c r="BN420" s="30">
        <v>174</v>
      </c>
      <c r="BO420" s="28"/>
      <c r="BP420" s="28"/>
      <c r="BQ420" s="28"/>
      <c r="BR420" s="28"/>
      <c r="BS420" s="28"/>
      <c r="BT420" s="28"/>
      <c r="BU420" s="30">
        <v>0</v>
      </c>
      <c r="BV420" s="30">
        <v>0</v>
      </c>
      <c r="BW420" s="30">
        <v>0.01</v>
      </c>
      <c r="BX420" s="30">
        <v>0.01</v>
      </c>
      <c r="BY420" s="30">
        <v>1.8</v>
      </c>
      <c r="BZ420" s="30">
        <v>3.86</v>
      </c>
      <c r="CA420" s="30">
        <v>668</v>
      </c>
      <c r="CB420" s="30">
        <v>198</v>
      </c>
      <c r="CC420" s="30">
        <v>465</v>
      </c>
      <c r="CD420" s="30">
        <v>169</v>
      </c>
      <c r="CE420" s="30">
        <v>461</v>
      </c>
      <c r="CF420" s="30">
        <v>163</v>
      </c>
      <c r="CG420" s="30">
        <v>414</v>
      </c>
      <c r="CH420" s="30">
        <v>154</v>
      </c>
      <c r="CI420" s="30">
        <v>1.29</v>
      </c>
      <c r="CJ420" s="30">
        <v>0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7.25" thickBot="1">
      <c r="A421" s="30">
        <v>100</v>
      </c>
      <c r="B421" s="30">
        <v>100</v>
      </c>
      <c r="C421" s="30">
        <v>547701</v>
      </c>
      <c r="D421" s="30">
        <v>0</v>
      </c>
      <c r="E421" s="30">
        <v>0</v>
      </c>
      <c r="F421" s="30">
        <v>0</v>
      </c>
      <c r="G421" s="30">
        <v>0</v>
      </c>
      <c r="H421" s="30">
        <v>0</v>
      </c>
      <c r="I421" s="30">
        <v>3</v>
      </c>
      <c r="J421" s="28">
        <v>-1</v>
      </c>
      <c r="K421" s="28">
        <v>0.5</v>
      </c>
      <c r="L421" s="30">
        <v>0</v>
      </c>
      <c r="M421" s="28" t="s">
        <v>3053</v>
      </c>
      <c r="N421" s="28">
        <v>0</v>
      </c>
      <c r="O421" s="30">
        <v>565</v>
      </c>
      <c r="P421" s="31" t="b">
        <v>0</v>
      </c>
      <c r="Q421" s="28"/>
      <c r="R421" s="28" t="s">
        <v>3054</v>
      </c>
      <c r="S421" s="30">
        <v>45</v>
      </c>
      <c r="T421" s="28" t="s">
        <v>3055</v>
      </c>
      <c r="U421" s="28">
        <v>0</v>
      </c>
      <c r="V421" s="28" t="s">
        <v>1491</v>
      </c>
      <c r="W421" s="28">
        <v>0</v>
      </c>
      <c r="X421" s="31" t="b">
        <v>0</v>
      </c>
      <c r="Y421" s="28"/>
      <c r="Z421" s="28" t="s">
        <v>2061</v>
      </c>
      <c r="AA421" s="30">
        <v>11</v>
      </c>
      <c r="AB421" s="30">
        <v>2</v>
      </c>
      <c r="AC421" s="30">
        <v>0</v>
      </c>
      <c r="AD421" s="30">
        <v>8749</v>
      </c>
      <c r="AE421" s="30">
        <v>110</v>
      </c>
      <c r="AF421" s="30">
        <v>10264</v>
      </c>
      <c r="AG421" s="30">
        <v>48</v>
      </c>
      <c r="AH421" s="28">
        <v>0</v>
      </c>
      <c r="AI421" s="28">
        <v>0</v>
      </c>
      <c r="AJ421" s="28" t="s">
        <v>1491</v>
      </c>
      <c r="AK421" s="30">
        <v>0</v>
      </c>
      <c r="AL421" s="30">
        <v>0</v>
      </c>
      <c r="AM421" s="30">
        <v>0</v>
      </c>
      <c r="AN421" s="30">
        <v>0</v>
      </c>
      <c r="AO421" s="30">
        <v>0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0</v>
      </c>
      <c r="AX421" s="28">
        <v>0</v>
      </c>
      <c r="AY421" s="28">
        <v>0</v>
      </c>
      <c r="AZ421" s="28">
        <v>0</v>
      </c>
      <c r="BA421" s="28">
        <v>0</v>
      </c>
      <c r="BB421" s="30">
        <v>0</v>
      </c>
      <c r="BC421" s="28">
        <v>0</v>
      </c>
      <c r="BD421" s="28">
        <v>0</v>
      </c>
      <c r="BE421" s="28">
        <v>0</v>
      </c>
      <c r="BF421" s="28">
        <v>0</v>
      </c>
      <c r="BG421" s="30">
        <v>725</v>
      </c>
      <c r="BH421" s="30">
        <v>304</v>
      </c>
      <c r="BI421" s="30">
        <v>720</v>
      </c>
      <c r="BJ421" s="30">
        <v>305</v>
      </c>
      <c r="BK421" s="30">
        <v>709</v>
      </c>
      <c r="BL421" s="30">
        <v>300</v>
      </c>
      <c r="BM421" s="30">
        <v>726</v>
      </c>
      <c r="BN421" s="30">
        <v>304</v>
      </c>
      <c r="BO421" s="28"/>
      <c r="BP421" s="28"/>
      <c r="BQ421" s="28"/>
      <c r="BR421" s="28"/>
      <c r="BS421" s="28"/>
      <c r="BT421" s="28"/>
      <c r="BU421" s="30">
        <v>0</v>
      </c>
      <c r="BV421" s="30">
        <v>0</v>
      </c>
      <c r="BW421" s="30">
        <v>0</v>
      </c>
      <c r="BX421" s="30">
        <v>0</v>
      </c>
      <c r="BY421" s="30">
        <v>0</v>
      </c>
      <c r="BZ421" s="30">
        <v>0</v>
      </c>
      <c r="CA421" s="30">
        <v>454</v>
      </c>
      <c r="CB421" s="30">
        <v>261</v>
      </c>
      <c r="CC421" s="30">
        <v>671</v>
      </c>
      <c r="CD421" s="30">
        <v>273</v>
      </c>
      <c r="CE421" s="30">
        <v>729</v>
      </c>
      <c r="CF421" s="30">
        <v>307</v>
      </c>
      <c r="CG421" s="30">
        <v>542</v>
      </c>
      <c r="CH421" s="30">
        <v>211</v>
      </c>
      <c r="CI421" s="30">
        <v>0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7.25" thickBot="1">
      <c r="A422" s="28"/>
      <c r="B422" s="28"/>
      <c r="C422" s="30">
        <v>78315</v>
      </c>
      <c r="D422" s="30">
        <v>0</v>
      </c>
      <c r="E422" s="30">
        <v>0</v>
      </c>
      <c r="F422" s="30">
        <v>0</v>
      </c>
      <c r="G422" s="30">
        <v>0</v>
      </c>
      <c r="H422" s="30">
        <v>0</v>
      </c>
      <c r="I422" s="30">
        <v>1</v>
      </c>
      <c r="J422" s="28">
        <v>-1</v>
      </c>
      <c r="K422" s="28">
        <v>0.5</v>
      </c>
      <c r="L422" s="30">
        <v>0</v>
      </c>
      <c r="M422" s="28" t="s">
        <v>2649</v>
      </c>
      <c r="N422" s="28">
        <v>0</v>
      </c>
      <c r="O422" s="30">
        <v>578</v>
      </c>
      <c r="P422" s="31" t="b">
        <v>0</v>
      </c>
      <c r="Q422" s="28"/>
      <c r="R422" s="28"/>
      <c r="S422" s="30">
        <v>40</v>
      </c>
      <c r="T422" s="28" t="s">
        <v>3056</v>
      </c>
      <c r="U422" s="28">
        <v>0</v>
      </c>
      <c r="V422" s="28" t="s">
        <v>1765</v>
      </c>
      <c r="W422" s="28">
        <v>0.1</v>
      </c>
      <c r="X422" s="31" t="b">
        <v>0</v>
      </c>
      <c r="Y422" s="28"/>
      <c r="Z422" s="28" t="s">
        <v>2061</v>
      </c>
      <c r="AA422" s="30">
        <v>11</v>
      </c>
      <c r="AB422" s="30">
        <v>2</v>
      </c>
      <c r="AC422" s="30">
        <v>0</v>
      </c>
      <c r="AD422" s="30">
        <v>5946</v>
      </c>
      <c r="AE422" s="30">
        <v>75</v>
      </c>
      <c r="AF422" s="30">
        <v>5543</v>
      </c>
      <c r="AG422" s="30">
        <v>40</v>
      </c>
      <c r="AH422" s="28">
        <v>0</v>
      </c>
      <c r="AI422" s="28">
        <v>0</v>
      </c>
      <c r="AJ422" s="28" t="s">
        <v>1765</v>
      </c>
      <c r="AK422" s="30">
        <v>0</v>
      </c>
      <c r="AL422" s="30">
        <v>0</v>
      </c>
      <c r="AM422" s="30">
        <v>0</v>
      </c>
      <c r="AN422" s="30">
        <v>0</v>
      </c>
      <c r="AO422" s="30">
        <v>0</v>
      </c>
      <c r="AP422" s="30">
        <v>0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28">
        <v>0</v>
      </c>
      <c r="AY422" s="28">
        <v>0</v>
      </c>
      <c r="AZ422" s="28">
        <v>0</v>
      </c>
      <c r="BA422" s="28">
        <v>0</v>
      </c>
      <c r="BB422" s="30">
        <v>0</v>
      </c>
      <c r="BC422" s="28">
        <v>0</v>
      </c>
      <c r="BD422" s="28">
        <v>0</v>
      </c>
      <c r="BE422" s="28">
        <v>0</v>
      </c>
      <c r="BF422" s="28">
        <v>0</v>
      </c>
      <c r="BG422" s="30">
        <v>566</v>
      </c>
      <c r="BH422" s="30">
        <v>56</v>
      </c>
      <c r="BI422" s="30">
        <v>549</v>
      </c>
      <c r="BJ422" s="30">
        <v>39</v>
      </c>
      <c r="BK422" s="30">
        <v>516</v>
      </c>
      <c r="BL422" s="30">
        <v>30</v>
      </c>
      <c r="BM422" s="30">
        <v>568</v>
      </c>
      <c r="BN422" s="30">
        <v>56</v>
      </c>
      <c r="BO422" s="28"/>
      <c r="BP422" s="28"/>
      <c r="BQ422" s="28"/>
      <c r="BR422" s="28"/>
      <c r="BS422" s="28"/>
      <c r="BT422" s="28"/>
      <c r="BU422" s="30">
        <v>0</v>
      </c>
      <c r="BV422" s="30">
        <v>0</v>
      </c>
      <c r="BW422" s="30">
        <v>0</v>
      </c>
      <c r="BX422" s="30">
        <v>0</v>
      </c>
      <c r="BY422" s="30">
        <v>0</v>
      </c>
      <c r="BZ422" s="30">
        <v>0</v>
      </c>
      <c r="CA422" s="30">
        <v>639</v>
      </c>
      <c r="CB422" s="30">
        <v>36</v>
      </c>
      <c r="CC422" s="30">
        <v>437</v>
      </c>
      <c r="CD422" s="30">
        <v>48</v>
      </c>
      <c r="CE422" s="30">
        <v>576</v>
      </c>
      <c r="CF422" s="30">
        <v>56</v>
      </c>
      <c r="CG422" s="30">
        <v>500</v>
      </c>
      <c r="CH422" s="30">
        <v>56</v>
      </c>
      <c r="CI422" s="30">
        <v>0</v>
      </c>
      <c r="CJ422" s="30">
        <v>0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7.25" thickBot="1">
      <c r="A423" s="30">
        <v>100</v>
      </c>
      <c r="B423" s="30">
        <v>100</v>
      </c>
      <c r="C423" s="30">
        <v>492859</v>
      </c>
      <c r="D423" s="30">
        <v>0</v>
      </c>
      <c r="E423" s="30">
        <v>0</v>
      </c>
      <c r="F423" s="30">
        <v>-3</v>
      </c>
      <c r="G423" s="30">
        <v>3</v>
      </c>
      <c r="H423" s="30">
        <v>1</v>
      </c>
      <c r="I423" s="30">
        <v>4</v>
      </c>
      <c r="J423" s="28">
        <v>0.4</v>
      </c>
      <c r="K423" s="28">
        <v>1.9</v>
      </c>
      <c r="L423" s="30">
        <v>5</v>
      </c>
      <c r="M423" s="28" t="s">
        <v>2656</v>
      </c>
      <c r="N423" s="28">
        <v>1.4</v>
      </c>
      <c r="O423" s="30">
        <v>619</v>
      </c>
      <c r="P423" s="31" t="b">
        <v>0</v>
      </c>
      <c r="Q423" s="28"/>
      <c r="R423" s="28" t="s">
        <v>4268</v>
      </c>
      <c r="S423" s="30">
        <v>47</v>
      </c>
      <c r="T423" s="28" t="s">
        <v>3057</v>
      </c>
      <c r="U423" s="28">
        <v>2.6</v>
      </c>
      <c r="V423" s="28" t="s">
        <v>1611</v>
      </c>
      <c r="W423" s="28">
        <v>0.8</v>
      </c>
      <c r="X423" s="31" t="b">
        <v>0</v>
      </c>
      <c r="Y423" s="28"/>
      <c r="Z423" s="28" t="s">
        <v>2061</v>
      </c>
      <c r="AA423" s="30">
        <v>11</v>
      </c>
      <c r="AB423" s="30">
        <v>2</v>
      </c>
      <c r="AC423" s="30">
        <v>53</v>
      </c>
      <c r="AD423" s="30">
        <v>396005</v>
      </c>
      <c r="AE423" s="30">
        <v>2389</v>
      </c>
      <c r="AF423" s="30">
        <v>323103</v>
      </c>
      <c r="AG423" s="30">
        <v>2850</v>
      </c>
      <c r="AH423" s="28">
        <v>0.3</v>
      </c>
      <c r="AI423" s="28">
        <v>11.3</v>
      </c>
      <c r="AJ423" s="28" t="s">
        <v>1611</v>
      </c>
      <c r="AK423" s="30">
        <v>1205</v>
      </c>
      <c r="AL423" s="30">
        <v>2</v>
      </c>
      <c r="AM423" s="30">
        <v>4</v>
      </c>
      <c r="AN423" s="30">
        <v>4</v>
      </c>
      <c r="AO423" s="30">
        <v>22</v>
      </c>
      <c r="AP423" s="30">
        <v>0</v>
      </c>
      <c r="AQ423" s="30">
        <v>0</v>
      </c>
      <c r="AR423" s="30">
        <v>0</v>
      </c>
      <c r="AS423" s="30">
        <v>5</v>
      </c>
      <c r="AT423" s="30">
        <v>0</v>
      </c>
      <c r="AU423" s="30">
        <v>0</v>
      </c>
      <c r="AV423" s="30">
        <v>6</v>
      </c>
      <c r="AW423" s="30">
        <v>176</v>
      </c>
      <c r="AX423" s="28">
        <v>252</v>
      </c>
      <c r="AY423" s="28">
        <v>294.3</v>
      </c>
      <c r="AZ423" s="28">
        <v>249</v>
      </c>
      <c r="BA423" s="28">
        <v>79.7</v>
      </c>
      <c r="BB423" s="30">
        <v>13</v>
      </c>
      <c r="BC423" s="28">
        <v>1.79</v>
      </c>
      <c r="BD423" s="28">
        <v>2.04</v>
      </c>
      <c r="BE423" s="28">
        <v>3.83</v>
      </c>
      <c r="BF423" s="28">
        <v>21.1</v>
      </c>
      <c r="BG423" s="30">
        <v>244</v>
      </c>
      <c r="BH423" s="30">
        <v>25</v>
      </c>
      <c r="BI423" s="30">
        <v>112</v>
      </c>
      <c r="BJ423" s="30">
        <v>12</v>
      </c>
      <c r="BK423" s="30">
        <v>134</v>
      </c>
      <c r="BL423" s="30">
        <v>41</v>
      </c>
      <c r="BM423" s="30">
        <v>162</v>
      </c>
      <c r="BN423" s="30">
        <v>26</v>
      </c>
      <c r="BO423" s="28"/>
      <c r="BP423" s="28"/>
      <c r="BQ423" s="28"/>
      <c r="BR423" s="28"/>
      <c r="BS423" s="28"/>
      <c r="BT423" s="28"/>
      <c r="BU423" s="30">
        <v>0.13</v>
      </c>
      <c r="BV423" s="30">
        <v>0</v>
      </c>
      <c r="BW423" s="30">
        <v>0.15</v>
      </c>
      <c r="BX423" s="30">
        <v>0.28000000000000003</v>
      </c>
      <c r="BY423" s="30">
        <v>1.58</v>
      </c>
      <c r="BZ423" s="30">
        <v>1.64</v>
      </c>
      <c r="CA423" s="30">
        <v>324</v>
      </c>
      <c r="CB423" s="30">
        <v>62</v>
      </c>
      <c r="CC423" s="30">
        <v>223</v>
      </c>
      <c r="CD423" s="30">
        <v>28</v>
      </c>
      <c r="CE423" s="30">
        <v>211</v>
      </c>
      <c r="CF423" s="30">
        <v>26</v>
      </c>
      <c r="CG423" s="30">
        <v>210</v>
      </c>
      <c r="CH423" s="30">
        <v>34</v>
      </c>
      <c r="CI423" s="30">
        <v>0.97</v>
      </c>
      <c r="CJ423" s="30">
        <v>0.3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7.25" thickBot="1">
      <c r="A424" s="28"/>
      <c r="B424" s="28"/>
      <c r="C424" s="30">
        <v>565297</v>
      </c>
      <c r="D424" s="30">
        <v>0</v>
      </c>
      <c r="E424" s="30">
        <v>0</v>
      </c>
      <c r="F424" s="30">
        <v>0</v>
      </c>
      <c r="G424" s="30">
        <v>0</v>
      </c>
      <c r="H424" s="30">
        <v>0</v>
      </c>
      <c r="I424" s="30">
        <v>4</v>
      </c>
      <c r="J424" s="28">
        <v>-1</v>
      </c>
      <c r="K424" s="28">
        <v>0.5</v>
      </c>
      <c r="L424" s="30">
        <v>0</v>
      </c>
      <c r="M424" s="28" t="s">
        <v>3058</v>
      </c>
      <c r="N424" s="28">
        <v>0</v>
      </c>
      <c r="O424" s="30">
        <v>659</v>
      </c>
      <c r="P424" s="31" t="b">
        <v>0</v>
      </c>
      <c r="Q424" s="28"/>
      <c r="R424" s="28"/>
      <c r="S424" s="30">
        <v>45</v>
      </c>
      <c r="T424" s="28" t="s">
        <v>3059</v>
      </c>
      <c r="U424" s="28">
        <v>1</v>
      </c>
      <c r="V424" s="28" t="s">
        <v>1940</v>
      </c>
      <c r="W424" s="28">
        <v>0</v>
      </c>
      <c r="X424" s="31" t="b">
        <v>0</v>
      </c>
      <c r="Y424" s="28"/>
      <c r="Z424" s="28" t="s">
        <v>2061</v>
      </c>
      <c r="AA424" s="30">
        <v>11</v>
      </c>
      <c r="AB424" s="30">
        <v>2</v>
      </c>
      <c r="AC424" s="30">
        <v>3</v>
      </c>
      <c r="AD424" s="30">
        <v>6232</v>
      </c>
      <c r="AE424" s="30">
        <v>79</v>
      </c>
      <c r="AF424" s="30">
        <v>4799</v>
      </c>
      <c r="AG424" s="30">
        <v>91</v>
      </c>
      <c r="AH424" s="28">
        <v>0</v>
      </c>
      <c r="AI424" s="28">
        <v>0.7</v>
      </c>
      <c r="AJ424" s="28" t="s">
        <v>3058</v>
      </c>
      <c r="AK424" s="30">
        <v>24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5</v>
      </c>
      <c r="AX424" s="28">
        <v>3</v>
      </c>
      <c r="AY424" s="28">
        <v>0.2</v>
      </c>
      <c r="AZ424" s="28">
        <v>19</v>
      </c>
      <c r="BA424" s="28">
        <v>2.2000000000000002</v>
      </c>
      <c r="BB424" s="30">
        <v>0</v>
      </c>
      <c r="BC424" s="28">
        <v>0.06</v>
      </c>
      <c r="BD424" s="28">
        <v>0</v>
      </c>
      <c r="BE424" s="28">
        <v>0.06</v>
      </c>
      <c r="BF424" s="28">
        <v>0.3</v>
      </c>
      <c r="BG424" s="30">
        <v>508</v>
      </c>
      <c r="BH424" s="30">
        <v>64</v>
      </c>
      <c r="BI424" s="30">
        <v>500</v>
      </c>
      <c r="BJ424" s="30">
        <v>65</v>
      </c>
      <c r="BK424" s="30">
        <v>417</v>
      </c>
      <c r="BL424" s="30">
        <v>64</v>
      </c>
      <c r="BM424" s="30">
        <v>492</v>
      </c>
      <c r="BN424" s="30">
        <v>64</v>
      </c>
      <c r="BO424" s="28"/>
      <c r="BP424" s="28"/>
      <c r="BQ424" s="28"/>
      <c r="BR424" s="28"/>
      <c r="BS424" s="28"/>
      <c r="BT424" s="28"/>
      <c r="BU424" s="30">
        <v>0.22</v>
      </c>
      <c r="BV424" s="30">
        <v>0</v>
      </c>
      <c r="BW424" s="30">
        <v>0</v>
      </c>
      <c r="BX424" s="30">
        <v>0.22</v>
      </c>
      <c r="BY424" s="30">
        <v>1.1200000000000001</v>
      </c>
      <c r="BZ424" s="30">
        <v>0</v>
      </c>
      <c r="CA424" s="30">
        <v>458</v>
      </c>
      <c r="CB424" s="30">
        <v>87</v>
      </c>
      <c r="CC424" s="30">
        <v>675</v>
      </c>
      <c r="CD424" s="30">
        <v>76</v>
      </c>
      <c r="CE424" s="30">
        <v>504</v>
      </c>
      <c r="CF424" s="30">
        <v>64</v>
      </c>
      <c r="CG424" s="30">
        <v>565</v>
      </c>
      <c r="CH424" s="30">
        <v>75</v>
      </c>
      <c r="CI424" s="30">
        <v>0</v>
      </c>
      <c r="CJ424" s="30">
        <v>0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7.25" thickBot="1">
      <c r="A425" s="30">
        <v>100</v>
      </c>
      <c r="B425" s="30">
        <v>100</v>
      </c>
      <c r="C425" s="30">
        <v>496228</v>
      </c>
      <c r="D425" s="30">
        <v>0</v>
      </c>
      <c r="E425" s="30">
        <v>0</v>
      </c>
      <c r="F425" s="30">
        <v>0</v>
      </c>
      <c r="G425" s="30">
        <v>0</v>
      </c>
      <c r="H425" s="30">
        <v>0</v>
      </c>
      <c r="I425" s="30">
        <v>4</v>
      </c>
      <c r="J425" s="28">
        <v>-1</v>
      </c>
      <c r="K425" s="28">
        <v>0.5</v>
      </c>
      <c r="L425" s="30">
        <v>0</v>
      </c>
      <c r="M425" s="28" t="s">
        <v>3060</v>
      </c>
      <c r="N425" s="28">
        <v>0</v>
      </c>
      <c r="O425" s="30">
        <v>663</v>
      </c>
      <c r="P425" s="31" t="b">
        <v>0</v>
      </c>
      <c r="Q425" s="28"/>
      <c r="R425" s="28" t="s">
        <v>3895</v>
      </c>
      <c r="S425" s="30">
        <v>45</v>
      </c>
      <c r="T425" s="28" t="s">
        <v>3061</v>
      </c>
      <c r="U425" s="28">
        <v>0</v>
      </c>
      <c r="V425" s="28" t="s">
        <v>3062</v>
      </c>
      <c r="W425" s="28">
        <v>0</v>
      </c>
      <c r="X425" s="31" t="b">
        <v>0</v>
      </c>
      <c r="Y425" s="28"/>
      <c r="Z425" s="28" t="s">
        <v>2061</v>
      </c>
      <c r="AA425" s="30">
        <v>11</v>
      </c>
      <c r="AB425" s="30">
        <v>2</v>
      </c>
      <c r="AC425" s="30">
        <v>0</v>
      </c>
      <c r="AD425" s="30">
        <v>5652</v>
      </c>
      <c r="AE425" s="30">
        <v>186</v>
      </c>
      <c r="AF425" s="30">
        <v>4511</v>
      </c>
      <c r="AG425" s="30">
        <v>110</v>
      </c>
      <c r="AH425" s="28">
        <v>0</v>
      </c>
      <c r="AI425" s="28">
        <v>0</v>
      </c>
      <c r="AJ425" s="28" t="s">
        <v>3062</v>
      </c>
      <c r="AK425" s="30">
        <v>0</v>
      </c>
      <c r="AL425" s="30">
        <v>0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0</v>
      </c>
      <c r="AW425" s="30">
        <v>0</v>
      </c>
      <c r="AX425" s="28">
        <v>0</v>
      </c>
      <c r="AY425" s="28">
        <v>0</v>
      </c>
      <c r="AZ425" s="28">
        <v>0</v>
      </c>
      <c r="BA425" s="28">
        <v>0</v>
      </c>
      <c r="BB425" s="30">
        <v>0</v>
      </c>
      <c r="BC425" s="28">
        <v>0</v>
      </c>
      <c r="BD425" s="28">
        <v>0</v>
      </c>
      <c r="BE425" s="28">
        <v>0</v>
      </c>
      <c r="BF425" s="28">
        <v>0</v>
      </c>
      <c r="BG425" s="30">
        <v>705</v>
      </c>
      <c r="BH425" s="30">
        <v>82</v>
      </c>
      <c r="BI425" s="30">
        <v>701</v>
      </c>
      <c r="BJ425" s="30">
        <v>82</v>
      </c>
      <c r="BK425" s="30">
        <v>689</v>
      </c>
      <c r="BL425" s="30">
        <v>83</v>
      </c>
      <c r="BM425" s="30">
        <v>707</v>
      </c>
      <c r="BN425" s="30">
        <v>83</v>
      </c>
      <c r="BO425" s="28"/>
      <c r="BP425" s="28"/>
      <c r="BQ425" s="28"/>
      <c r="BR425" s="28"/>
      <c r="BS425" s="28"/>
      <c r="BT425" s="28"/>
      <c r="BU425" s="30">
        <v>0</v>
      </c>
      <c r="BV425" s="30">
        <v>0</v>
      </c>
      <c r="BW425" s="30">
        <v>0</v>
      </c>
      <c r="BX425" s="30">
        <v>0</v>
      </c>
      <c r="BY425" s="30">
        <v>0</v>
      </c>
      <c r="BZ425" s="30">
        <v>0</v>
      </c>
      <c r="CA425" s="30">
        <v>429</v>
      </c>
      <c r="CB425" s="30">
        <v>83</v>
      </c>
      <c r="CC425" s="30">
        <v>650</v>
      </c>
      <c r="CD425" s="30">
        <v>72</v>
      </c>
      <c r="CE425" s="30">
        <v>712</v>
      </c>
      <c r="CF425" s="30">
        <v>83</v>
      </c>
      <c r="CG425" s="30">
        <v>592</v>
      </c>
      <c r="CH425" s="30">
        <v>78</v>
      </c>
      <c r="CI425" s="30">
        <v>0</v>
      </c>
      <c r="CJ425" s="30">
        <v>0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7.25" thickBot="1">
      <c r="A426" s="30">
        <v>100</v>
      </c>
      <c r="B426" s="30">
        <v>50</v>
      </c>
      <c r="C426" s="30">
        <v>220087</v>
      </c>
      <c r="D426" s="30">
        <v>0</v>
      </c>
      <c r="E426" s="30">
        <v>0</v>
      </c>
      <c r="F426" s="30">
        <v>-1</v>
      </c>
      <c r="G426" s="30">
        <v>1</v>
      </c>
      <c r="H426" s="30">
        <v>0</v>
      </c>
      <c r="I426" s="30">
        <v>2</v>
      </c>
      <c r="J426" s="28">
        <v>-1</v>
      </c>
      <c r="K426" s="28">
        <v>0.2</v>
      </c>
      <c r="L426" s="30">
        <v>0</v>
      </c>
      <c r="M426" s="28" t="s">
        <v>3063</v>
      </c>
      <c r="N426" s="28">
        <v>0</v>
      </c>
      <c r="O426" s="30">
        <v>691</v>
      </c>
      <c r="P426" s="31" t="b">
        <v>0</v>
      </c>
      <c r="Q426" s="28"/>
      <c r="R426" s="28" t="s">
        <v>4426</v>
      </c>
      <c r="S426" s="30">
        <v>44</v>
      </c>
      <c r="T426" s="28" t="s">
        <v>3064</v>
      </c>
      <c r="U426" s="28">
        <v>1.9</v>
      </c>
      <c r="V426" s="28" t="s">
        <v>3065</v>
      </c>
      <c r="W426" s="28">
        <v>0</v>
      </c>
      <c r="X426" s="31" t="b">
        <v>0</v>
      </c>
      <c r="Y426" s="28"/>
      <c r="Z426" s="28" t="s">
        <v>2061</v>
      </c>
      <c r="AA426" s="30">
        <v>11</v>
      </c>
      <c r="AB426" s="30">
        <v>2</v>
      </c>
      <c r="AC426" s="30">
        <v>23</v>
      </c>
      <c r="AD426" s="30">
        <v>13396</v>
      </c>
      <c r="AE426" s="30">
        <v>59</v>
      </c>
      <c r="AF426" s="30">
        <v>11348</v>
      </c>
      <c r="AG426" s="30">
        <v>108</v>
      </c>
      <c r="AH426" s="28">
        <v>0</v>
      </c>
      <c r="AI426" s="28">
        <v>5.2</v>
      </c>
      <c r="AJ426" s="28" t="s">
        <v>3065</v>
      </c>
      <c r="AK426" s="30">
        <v>935</v>
      </c>
      <c r="AL426" s="30">
        <v>0</v>
      </c>
      <c r="AM426" s="30">
        <v>0</v>
      </c>
      <c r="AN426" s="30">
        <v>2</v>
      </c>
      <c r="AO426" s="30">
        <v>14</v>
      </c>
      <c r="AP426" s="30">
        <v>0</v>
      </c>
      <c r="AQ426" s="30">
        <v>0</v>
      </c>
      <c r="AR426" s="30">
        <v>0</v>
      </c>
      <c r="AS426" s="30">
        <v>2</v>
      </c>
      <c r="AT426" s="30">
        <v>0</v>
      </c>
      <c r="AU426" s="30">
        <v>0</v>
      </c>
      <c r="AV426" s="30">
        <v>2</v>
      </c>
      <c r="AW426" s="30">
        <v>164</v>
      </c>
      <c r="AX426" s="28">
        <v>215.6</v>
      </c>
      <c r="AY426" s="28">
        <v>65.3</v>
      </c>
      <c r="AZ426" s="28">
        <v>54</v>
      </c>
      <c r="BA426" s="28">
        <v>33.6</v>
      </c>
      <c r="BB426" s="30">
        <v>10</v>
      </c>
      <c r="BC426" s="28">
        <v>0.57999999999999996</v>
      </c>
      <c r="BD426" s="28">
        <v>0.33</v>
      </c>
      <c r="BE426" s="28">
        <v>0.91</v>
      </c>
      <c r="BF426" s="28">
        <v>14.88</v>
      </c>
      <c r="BG426" s="30">
        <v>268</v>
      </c>
      <c r="BH426" s="30">
        <v>105</v>
      </c>
      <c r="BI426" s="30">
        <v>330</v>
      </c>
      <c r="BJ426" s="30">
        <v>106</v>
      </c>
      <c r="BK426" s="30">
        <v>329</v>
      </c>
      <c r="BL426" s="30">
        <v>112</v>
      </c>
      <c r="BM426" s="30">
        <v>327</v>
      </c>
      <c r="BN426" s="30">
        <v>114</v>
      </c>
      <c r="BO426" s="28"/>
      <c r="BP426" s="28"/>
      <c r="BQ426" s="30">
        <v>4</v>
      </c>
      <c r="BR426" s="28"/>
      <c r="BS426" s="28"/>
      <c r="BT426" s="28"/>
      <c r="BU426" s="30">
        <v>0.06</v>
      </c>
      <c r="BV426" s="30">
        <v>0</v>
      </c>
      <c r="BW426" s="30">
        <v>0.03</v>
      </c>
      <c r="BX426" s="30">
        <v>0.09</v>
      </c>
      <c r="BY426" s="30">
        <v>1.43</v>
      </c>
      <c r="BZ426" s="30">
        <v>1.35</v>
      </c>
      <c r="CA426" s="30">
        <v>497</v>
      </c>
      <c r="CB426" s="30">
        <v>112</v>
      </c>
      <c r="CC426" s="30">
        <v>572</v>
      </c>
      <c r="CD426" s="30">
        <v>230</v>
      </c>
      <c r="CE426" s="30">
        <v>331</v>
      </c>
      <c r="CF426" s="30">
        <v>122</v>
      </c>
      <c r="CG426" s="30">
        <v>585</v>
      </c>
      <c r="CH426" s="30">
        <v>215</v>
      </c>
      <c r="CI426" s="30">
        <v>0.96</v>
      </c>
      <c r="CJ426" s="30">
        <v>0.19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7.25" thickBot="1">
      <c r="A427" s="28"/>
      <c r="B427" s="28"/>
      <c r="C427" s="30">
        <v>463067</v>
      </c>
      <c r="D427" s="30">
        <v>0</v>
      </c>
      <c r="E427" s="30">
        <v>0</v>
      </c>
      <c r="F427" s="30">
        <v>-4</v>
      </c>
      <c r="G427" s="30">
        <v>4</v>
      </c>
      <c r="H427" s="30">
        <v>0</v>
      </c>
      <c r="I427" s="30">
        <v>4</v>
      </c>
      <c r="J427" s="28">
        <v>-0.6</v>
      </c>
      <c r="K427" s="28">
        <v>0.9</v>
      </c>
      <c r="L427" s="30">
        <v>0</v>
      </c>
      <c r="M427" s="28" t="s">
        <v>3066</v>
      </c>
      <c r="N427" s="28">
        <v>0.4</v>
      </c>
      <c r="O427" s="30">
        <v>700</v>
      </c>
      <c r="P427" s="31" t="b">
        <v>0</v>
      </c>
      <c r="Q427" s="28"/>
      <c r="R427" s="28"/>
      <c r="S427" s="30">
        <v>51</v>
      </c>
      <c r="T427" s="28" t="s">
        <v>3067</v>
      </c>
      <c r="U427" s="28">
        <v>1.1000000000000001</v>
      </c>
      <c r="V427" s="28" t="s">
        <v>3068</v>
      </c>
      <c r="W427" s="28">
        <v>0</v>
      </c>
      <c r="X427" s="31" t="b">
        <v>0</v>
      </c>
      <c r="Y427" s="28"/>
      <c r="Z427" s="28" t="s">
        <v>2061</v>
      </c>
      <c r="AA427" s="30">
        <v>11</v>
      </c>
      <c r="AB427" s="30">
        <v>2</v>
      </c>
      <c r="AC427" s="30">
        <v>11</v>
      </c>
      <c r="AD427" s="30">
        <v>9033</v>
      </c>
      <c r="AE427" s="30">
        <v>56</v>
      </c>
      <c r="AF427" s="30">
        <v>7357</v>
      </c>
      <c r="AG427" s="30">
        <v>100</v>
      </c>
      <c r="AH427" s="28">
        <v>0.1</v>
      </c>
      <c r="AI427" s="28">
        <v>2.2000000000000002</v>
      </c>
      <c r="AJ427" s="28" t="s">
        <v>3068</v>
      </c>
      <c r="AK427" s="30">
        <v>233</v>
      </c>
      <c r="AL427" s="30">
        <v>0</v>
      </c>
      <c r="AM427" s="30">
        <v>0</v>
      </c>
      <c r="AN427" s="30">
        <v>0</v>
      </c>
      <c r="AO427" s="30">
        <v>7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32</v>
      </c>
      <c r="AX427" s="28">
        <v>36.200000000000003</v>
      </c>
      <c r="AY427" s="28">
        <v>38.299999999999997</v>
      </c>
      <c r="AZ427" s="28">
        <v>41</v>
      </c>
      <c r="BA427" s="28">
        <v>11.4</v>
      </c>
      <c r="BB427" s="30">
        <v>1</v>
      </c>
      <c r="BC427" s="28">
        <v>0.31</v>
      </c>
      <c r="BD427" s="28">
        <v>0.17</v>
      </c>
      <c r="BE427" s="28">
        <v>0.48</v>
      </c>
      <c r="BF427" s="28">
        <v>4.3600000000000003</v>
      </c>
      <c r="BG427" s="30">
        <v>443</v>
      </c>
      <c r="BH427" s="30">
        <v>57</v>
      </c>
      <c r="BI427" s="30">
        <v>377</v>
      </c>
      <c r="BJ427" s="30">
        <v>54</v>
      </c>
      <c r="BK427" s="30">
        <v>369</v>
      </c>
      <c r="BL427" s="30">
        <v>60</v>
      </c>
      <c r="BM427" s="30">
        <v>434</v>
      </c>
      <c r="BN427" s="30">
        <v>57</v>
      </c>
      <c r="BO427" s="28"/>
      <c r="BP427" s="28"/>
      <c r="BQ427" s="28"/>
      <c r="BR427" s="28"/>
      <c r="BS427" s="28"/>
      <c r="BT427" s="28"/>
      <c r="BU427" s="30">
        <v>0.12</v>
      </c>
      <c r="BV427" s="30">
        <v>0</v>
      </c>
      <c r="BW427" s="30">
        <v>7.0000000000000007E-2</v>
      </c>
      <c r="BX427" s="30">
        <v>0.19</v>
      </c>
      <c r="BY427" s="30">
        <v>1.68</v>
      </c>
      <c r="BZ427" s="30">
        <v>2.7</v>
      </c>
      <c r="CA427" s="30">
        <v>183</v>
      </c>
      <c r="CB427" s="30">
        <v>55</v>
      </c>
      <c r="CC427" s="30">
        <v>353</v>
      </c>
      <c r="CD427" s="30">
        <v>47</v>
      </c>
      <c r="CE427" s="30">
        <v>458</v>
      </c>
      <c r="CF427" s="30">
        <v>60</v>
      </c>
      <c r="CG427" s="30">
        <v>627</v>
      </c>
      <c r="CH427" s="30">
        <v>82</v>
      </c>
      <c r="CI427" s="30">
        <v>0.39</v>
      </c>
      <c r="CJ427" s="30">
        <v>0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7.25" thickBot="1">
      <c r="A428" s="28"/>
      <c r="B428" s="28"/>
      <c r="C428" s="30">
        <v>241519</v>
      </c>
      <c r="D428" s="30">
        <v>0</v>
      </c>
      <c r="E428" s="30">
        <v>0</v>
      </c>
      <c r="F428" s="30">
        <v>-4</v>
      </c>
      <c r="G428" s="30">
        <v>4</v>
      </c>
      <c r="H428" s="30">
        <v>0</v>
      </c>
      <c r="I428" s="30">
        <v>3</v>
      </c>
      <c r="J428" s="28">
        <v>0.6</v>
      </c>
      <c r="K428" s="28">
        <v>2.1</v>
      </c>
      <c r="L428" s="30">
        <v>2</v>
      </c>
      <c r="M428" s="28" t="s">
        <v>3896</v>
      </c>
      <c r="N428" s="28">
        <v>1.6</v>
      </c>
      <c r="O428" s="30">
        <v>720</v>
      </c>
      <c r="P428" s="31" t="b">
        <v>0</v>
      </c>
      <c r="Q428" s="28"/>
      <c r="R428" s="28"/>
      <c r="S428" s="30">
        <v>46</v>
      </c>
      <c r="T428" s="28" t="s">
        <v>3897</v>
      </c>
      <c r="U428" s="28">
        <v>1.5</v>
      </c>
      <c r="V428" s="28" t="s">
        <v>3898</v>
      </c>
      <c r="W428" s="28">
        <v>0</v>
      </c>
      <c r="X428" s="31" t="b">
        <v>0</v>
      </c>
      <c r="Y428" s="28"/>
      <c r="Z428" s="28" t="s">
        <v>2061</v>
      </c>
      <c r="AA428" s="30">
        <v>11</v>
      </c>
      <c r="AB428" s="30">
        <v>2</v>
      </c>
      <c r="AC428" s="30">
        <v>22</v>
      </c>
      <c r="AD428" s="30">
        <v>9536</v>
      </c>
      <c r="AE428" s="30">
        <v>223</v>
      </c>
      <c r="AF428" s="30">
        <v>7061</v>
      </c>
      <c r="AG428" s="30">
        <v>160</v>
      </c>
      <c r="AH428" s="28">
        <v>0.3</v>
      </c>
      <c r="AI428" s="28">
        <v>4.8</v>
      </c>
      <c r="AJ428" s="28" t="s">
        <v>3898</v>
      </c>
      <c r="AK428" s="30">
        <v>1112</v>
      </c>
      <c r="AL428" s="30">
        <v>0</v>
      </c>
      <c r="AM428" s="30">
        <v>0</v>
      </c>
      <c r="AN428" s="30">
        <v>1</v>
      </c>
      <c r="AO428" s="30">
        <v>27</v>
      </c>
      <c r="AP428" s="30">
        <v>0</v>
      </c>
      <c r="AQ428" s="30">
        <v>0</v>
      </c>
      <c r="AR428" s="30">
        <v>0</v>
      </c>
      <c r="AS428" s="30">
        <v>6</v>
      </c>
      <c r="AT428" s="30">
        <v>0</v>
      </c>
      <c r="AU428" s="30">
        <v>0</v>
      </c>
      <c r="AV428" s="30">
        <v>0</v>
      </c>
      <c r="AW428" s="30">
        <v>105</v>
      </c>
      <c r="AX428" s="28">
        <v>158</v>
      </c>
      <c r="AY428" s="28">
        <v>162.5</v>
      </c>
      <c r="AZ428" s="28">
        <v>54</v>
      </c>
      <c r="BA428" s="28">
        <v>37.5</v>
      </c>
      <c r="BB428" s="30">
        <v>12</v>
      </c>
      <c r="BC428" s="28">
        <v>0.48</v>
      </c>
      <c r="BD428" s="28">
        <v>0.44</v>
      </c>
      <c r="BE428" s="28">
        <v>0.92</v>
      </c>
      <c r="BF428" s="28">
        <v>21.08</v>
      </c>
      <c r="BG428" s="30">
        <v>314</v>
      </c>
      <c r="BH428" s="30">
        <v>129</v>
      </c>
      <c r="BI428" s="30">
        <v>190</v>
      </c>
      <c r="BJ428" s="30">
        <v>120</v>
      </c>
      <c r="BK428" s="30">
        <v>331</v>
      </c>
      <c r="BL428" s="30">
        <v>163</v>
      </c>
      <c r="BM428" s="30">
        <v>315</v>
      </c>
      <c r="BN428" s="30">
        <v>140</v>
      </c>
      <c r="BO428" s="28"/>
      <c r="BP428" s="28"/>
      <c r="BQ428" s="28"/>
      <c r="BR428" s="28"/>
      <c r="BS428" s="28"/>
      <c r="BT428" s="28"/>
      <c r="BU428" s="30">
        <v>0.04</v>
      </c>
      <c r="BV428" s="30">
        <v>0</v>
      </c>
      <c r="BW428" s="30">
        <v>0.04</v>
      </c>
      <c r="BX428" s="30">
        <v>0.08</v>
      </c>
      <c r="BY428" s="30">
        <v>1.71</v>
      </c>
      <c r="BZ428" s="30">
        <v>2.19</v>
      </c>
      <c r="CA428" s="30">
        <v>337</v>
      </c>
      <c r="CB428" s="30">
        <v>200</v>
      </c>
      <c r="CC428" s="30">
        <v>196</v>
      </c>
      <c r="CD428" s="30">
        <v>91</v>
      </c>
      <c r="CE428" s="30">
        <v>409</v>
      </c>
      <c r="CF428" s="30">
        <v>177</v>
      </c>
      <c r="CG428" s="30">
        <v>580</v>
      </c>
      <c r="CH428" s="30">
        <v>230</v>
      </c>
      <c r="CI428" s="30">
        <v>0.97</v>
      </c>
      <c r="CJ428" s="30">
        <v>0.08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7.25" thickBot="1">
      <c r="A429" s="28"/>
      <c r="B429" s="28"/>
      <c r="C429" s="30">
        <v>470296</v>
      </c>
      <c r="D429" s="30">
        <v>0</v>
      </c>
      <c r="E429" s="30">
        <v>0</v>
      </c>
      <c r="F429" s="30">
        <v>0</v>
      </c>
      <c r="G429" s="30">
        <v>0</v>
      </c>
      <c r="H429" s="30">
        <v>0</v>
      </c>
      <c r="I429" s="30">
        <v>2</v>
      </c>
      <c r="J429" s="28">
        <v>-1</v>
      </c>
      <c r="K429" s="28">
        <v>0.5</v>
      </c>
      <c r="L429" s="30">
        <v>0</v>
      </c>
      <c r="M429" s="28" t="s">
        <v>4082</v>
      </c>
      <c r="N429" s="28">
        <v>0</v>
      </c>
      <c r="O429" s="30">
        <v>742</v>
      </c>
      <c r="P429" s="31" t="b">
        <v>0</v>
      </c>
      <c r="Q429" s="28"/>
      <c r="R429" s="28"/>
      <c r="S429" s="30">
        <v>40</v>
      </c>
      <c r="T429" s="28" t="s">
        <v>4083</v>
      </c>
      <c r="U429" s="28">
        <v>0</v>
      </c>
      <c r="V429" s="28" t="s">
        <v>4084</v>
      </c>
      <c r="W429" s="28">
        <v>0</v>
      </c>
      <c r="X429" s="31" t="b">
        <v>0</v>
      </c>
      <c r="Y429" s="28"/>
      <c r="Z429" s="28" t="s">
        <v>2061</v>
      </c>
      <c r="AA429" s="30">
        <v>11</v>
      </c>
      <c r="AB429" s="30">
        <v>2</v>
      </c>
      <c r="AC429" s="30">
        <v>0</v>
      </c>
      <c r="AD429" s="30">
        <v>1012</v>
      </c>
      <c r="AE429" s="30">
        <v>271</v>
      </c>
      <c r="AF429" s="30">
        <v>614</v>
      </c>
      <c r="AG429" s="30">
        <v>57</v>
      </c>
      <c r="AH429" s="28">
        <v>0</v>
      </c>
      <c r="AI429" s="28">
        <v>0</v>
      </c>
      <c r="AJ429" s="28" t="s">
        <v>4084</v>
      </c>
      <c r="AK429" s="30">
        <v>0</v>
      </c>
      <c r="AL429" s="30">
        <v>0</v>
      </c>
      <c r="AM429" s="30">
        <v>0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28">
        <v>0</v>
      </c>
      <c r="AY429" s="28">
        <v>0</v>
      </c>
      <c r="AZ429" s="28">
        <v>0</v>
      </c>
      <c r="BA429" s="28">
        <v>0</v>
      </c>
      <c r="BB429" s="30">
        <v>0</v>
      </c>
      <c r="BC429" s="28">
        <v>0</v>
      </c>
      <c r="BD429" s="28">
        <v>0</v>
      </c>
      <c r="BE429" s="28">
        <v>0</v>
      </c>
      <c r="BF429" s="28">
        <v>0</v>
      </c>
      <c r="BG429" s="30">
        <v>602</v>
      </c>
      <c r="BH429" s="30">
        <v>218</v>
      </c>
      <c r="BI429" s="30">
        <v>585</v>
      </c>
      <c r="BJ429" s="30">
        <v>214</v>
      </c>
      <c r="BK429" s="30">
        <v>555</v>
      </c>
      <c r="BL429" s="30">
        <v>209</v>
      </c>
      <c r="BM429" s="30">
        <v>604</v>
      </c>
      <c r="BN429" s="30">
        <v>216</v>
      </c>
      <c r="BO429" s="28"/>
      <c r="BP429" s="28"/>
      <c r="BQ429" s="28"/>
      <c r="BR429" s="28"/>
      <c r="BS429" s="28"/>
      <c r="BT429" s="28"/>
      <c r="BU429" s="30">
        <v>0</v>
      </c>
      <c r="BV429" s="30">
        <v>0</v>
      </c>
      <c r="BW429" s="30">
        <v>0</v>
      </c>
      <c r="BX429" s="30">
        <v>0</v>
      </c>
      <c r="BY429" s="30">
        <v>0</v>
      </c>
      <c r="BZ429" s="30">
        <v>0</v>
      </c>
      <c r="CA429" s="30">
        <v>683</v>
      </c>
      <c r="CB429" s="30">
        <v>207</v>
      </c>
      <c r="CC429" s="30">
        <v>477</v>
      </c>
      <c r="CD429" s="30">
        <v>175</v>
      </c>
      <c r="CE429" s="30">
        <v>613</v>
      </c>
      <c r="CF429" s="30">
        <v>219</v>
      </c>
      <c r="CG429" s="30">
        <v>667</v>
      </c>
      <c r="CH429" s="30">
        <v>239</v>
      </c>
      <c r="CI429" s="30">
        <v>0</v>
      </c>
      <c r="CJ429" s="30">
        <v>0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7.25" thickBot="1">
      <c r="A430" s="28"/>
      <c r="B430" s="28"/>
      <c r="C430" s="30">
        <v>491008</v>
      </c>
      <c r="D430" s="30">
        <v>0</v>
      </c>
      <c r="E430" s="30">
        <v>0</v>
      </c>
      <c r="F430" s="30">
        <v>0</v>
      </c>
      <c r="G430" s="30">
        <v>0</v>
      </c>
      <c r="H430" s="30">
        <v>0</v>
      </c>
      <c r="I430" s="30">
        <v>2</v>
      </c>
      <c r="J430" s="28">
        <v>-1</v>
      </c>
      <c r="K430" s="28">
        <v>0.5</v>
      </c>
      <c r="L430" s="30">
        <v>0</v>
      </c>
      <c r="M430" s="28" t="s">
        <v>3097</v>
      </c>
      <c r="N430" s="28">
        <v>0</v>
      </c>
      <c r="O430" s="30">
        <v>743</v>
      </c>
      <c r="P430" s="31" t="b">
        <v>0</v>
      </c>
      <c r="Q430" s="28"/>
      <c r="R430" s="28"/>
      <c r="S430" s="30">
        <v>40</v>
      </c>
      <c r="T430" s="28" t="s">
        <v>4085</v>
      </c>
      <c r="U430" s="28">
        <v>0</v>
      </c>
      <c r="V430" s="28" t="s">
        <v>4086</v>
      </c>
      <c r="W430" s="28">
        <v>0</v>
      </c>
      <c r="X430" s="31" t="b">
        <v>0</v>
      </c>
      <c r="Y430" s="28"/>
      <c r="Z430" s="28" t="s">
        <v>2061</v>
      </c>
      <c r="AA430" s="30">
        <v>11</v>
      </c>
      <c r="AB430" s="30">
        <v>2</v>
      </c>
      <c r="AC430" s="30">
        <v>0</v>
      </c>
      <c r="AD430" s="30">
        <v>1584</v>
      </c>
      <c r="AE430" s="30">
        <v>377</v>
      </c>
      <c r="AF430" s="30">
        <v>906</v>
      </c>
      <c r="AG430" s="30">
        <v>75</v>
      </c>
      <c r="AH430" s="28">
        <v>0</v>
      </c>
      <c r="AI430" s="28">
        <v>0</v>
      </c>
      <c r="AJ430" s="28" t="s">
        <v>4087</v>
      </c>
      <c r="AK430" s="30">
        <v>0</v>
      </c>
      <c r="AL430" s="30">
        <v>0</v>
      </c>
      <c r="AM430" s="30">
        <v>0</v>
      </c>
      <c r="AN430" s="30">
        <v>0</v>
      </c>
      <c r="AO430" s="30">
        <v>0</v>
      </c>
      <c r="AP430" s="30">
        <v>0</v>
      </c>
      <c r="AQ430" s="30">
        <v>0</v>
      </c>
      <c r="AR430" s="30">
        <v>0</v>
      </c>
      <c r="AS430" s="30">
        <v>0</v>
      </c>
      <c r="AT430" s="30">
        <v>0</v>
      </c>
      <c r="AU430" s="30">
        <v>0</v>
      </c>
      <c r="AV430" s="30">
        <v>0</v>
      </c>
      <c r="AW430" s="30">
        <v>0</v>
      </c>
      <c r="AX430" s="28">
        <v>0</v>
      </c>
      <c r="AY430" s="28">
        <v>0</v>
      </c>
      <c r="AZ430" s="28">
        <v>0</v>
      </c>
      <c r="BA430" s="28">
        <v>0</v>
      </c>
      <c r="BB430" s="30">
        <v>0</v>
      </c>
      <c r="BC430" s="28">
        <v>0</v>
      </c>
      <c r="BD430" s="28">
        <v>0</v>
      </c>
      <c r="BE430" s="28">
        <v>0</v>
      </c>
      <c r="BF430" s="28">
        <v>0</v>
      </c>
      <c r="BG430" s="30">
        <v>609</v>
      </c>
      <c r="BH430" s="30">
        <v>224</v>
      </c>
      <c r="BI430" s="30">
        <v>593</v>
      </c>
      <c r="BJ430" s="30">
        <v>220</v>
      </c>
      <c r="BK430" s="30">
        <v>563</v>
      </c>
      <c r="BL430" s="30">
        <v>215</v>
      </c>
      <c r="BM430" s="30">
        <v>611</v>
      </c>
      <c r="BN430" s="30">
        <v>222</v>
      </c>
      <c r="BO430" s="28"/>
      <c r="BP430" s="28"/>
      <c r="BQ430" s="28"/>
      <c r="BR430" s="28"/>
      <c r="BS430" s="28"/>
      <c r="BT430" s="28"/>
      <c r="BU430" s="30">
        <v>0</v>
      </c>
      <c r="BV430" s="30">
        <v>0</v>
      </c>
      <c r="BW430" s="30">
        <v>0</v>
      </c>
      <c r="BX430" s="30">
        <v>0</v>
      </c>
      <c r="BY430" s="30">
        <v>0</v>
      </c>
      <c r="BZ430" s="30">
        <v>0</v>
      </c>
      <c r="CA430" s="30">
        <v>691</v>
      </c>
      <c r="CB430" s="30">
        <v>213</v>
      </c>
      <c r="CC430" s="30">
        <v>485</v>
      </c>
      <c r="CD430" s="30">
        <v>181</v>
      </c>
      <c r="CE430" s="30">
        <v>620</v>
      </c>
      <c r="CF430" s="30">
        <v>225</v>
      </c>
      <c r="CG430" s="30">
        <v>645</v>
      </c>
      <c r="CH430" s="30">
        <v>232</v>
      </c>
      <c r="CI430" s="30">
        <v>0</v>
      </c>
      <c r="CJ430" s="30">
        <v>0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7.25" thickBot="1">
      <c r="A431" s="30">
        <v>100</v>
      </c>
      <c r="B431" s="30">
        <v>100</v>
      </c>
      <c r="C431" s="30">
        <v>15157</v>
      </c>
      <c r="D431" s="30">
        <v>0</v>
      </c>
      <c r="E431" s="30">
        <v>0</v>
      </c>
      <c r="F431" s="30">
        <v>-1</v>
      </c>
      <c r="G431" s="30">
        <v>1</v>
      </c>
      <c r="H431" s="30">
        <v>0</v>
      </c>
      <c r="I431" s="30">
        <v>3</v>
      </c>
      <c r="J431" s="28">
        <v>1.2</v>
      </c>
      <c r="K431" s="28">
        <v>2.4</v>
      </c>
      <c r="L431" s="30">
        <v>1</v>
      </c>
      <c r="M431" s="28" t="s">
        <v>1521</v>
      </c>
      <c r="N431" s="28">
        <v>0.7</v>
      </c>
      <c r="O431" s="30">
        <v>274</v>
      </c>
      <c r="P431" s="31" t="b">
        <v>0</v>
      </c>
      <c r="Q431" s="28"/>
      <c r="R431" s="28" t="s">
        <v>3069</v>
      </c>
      <c r="S431" s="30">
        <v>44</v>
      </c>
      <c r="T431" s="28" t="s">
        <v>3070</v>
      </c>
      <c r="U431" s="28">
        <v>1.4</v>
      </c>
      <c r="V431" s="28" t="s">
        <v>1699</v>
      </c>
      <c r="W431" s="28">
        <v>0.6</v>
      </c>
      <c r="X431" s="31" t="b">
        <v>0</v>
      </c>
      <c r="Y431" s="28"/>
      <c r="Z431" s="28" t="s">
        <v>2061</v>
      </c>
      <c r="AA431" s="30">
        <v>12</v>
      </c>
      <c r="AB431" s="30">
        <v>14</v>
      </c>
      <c r="AC431" s="30">
        <v>37</v>
      </c>
      <c r="AD431" s="30">
        <v>154508</v>
      </c>
      <c r="AE431" s="30">
        <v>325</v>
      </c>
      <c r="AF431" s="30">
        <v>202902</v>
      </c>
      <c r="AG431" s="30">
        <v>260</v>
      </c>
      <c r="AH431" s="28">
        <v>0.2</v>
      </c>
      <c r="AI431" s="28">
        <v>8.4</v>
      </c>
      <c r="AJ431" s="28" t="s">
        <v>1699</v>
      </c>
      <c r="AK431" s="30">
        <v>757</v>
      </c>
      <c r="AL431" s="30">
        <v>0</v>
      </c>
      <c r="AM431" s="30">
        <v>1</v>
      </c>
      <c r="AN431" s="30">
        <v>3</v>
      </c>
      <c r="AO431" s="30">
        <v>8</v>
      </c>
      <c r="AP431" s="30">
        <v>0</v>
      </c>
      <c r="AQ431" s="30">
        <v>0</v>
      </c>
      <c r="AR431" s="30">
        <v>0</v>
      </c>
      <c r="AS431" s="30">
        <v>2</v>
      </c>
      <c r="AT431" s="30">
        <v>0</v>
      </c>
      <c r="AU431" s="30">
        <v>0</v>
      </c>
      <c r="AV431" s="30">
        <v>0</v>
      </c>
      <c r="AW431" s="30">
        <v>164</v>
      </c>
      <c r="AX431" s="28">
        <v>161.6</v>
      </c>
      <c r="AY431" s="28">
        <v>187.8</v>
      </c>
      <c r="AZ431" s="28">
        <v>88</v>
      </c>
      <c r="BA431" s="28">
        <v>43.8</v>
      </c>
      <c r="BB431" s="30">
        <v>6</v>
      </c>
      <c r="BC431" s="28">
        <v>0.38</v>
      </c>
      <c r="BD431" s="28">
        <v>1.55</v>
      </c>
      <c r="BE431" s="28">
        <v>1.93</v>
      </c>
      <c r="BF431" s="28">
        <v>11.67</v>
      </c>
      <c r="BG431" s="30">
        <v>311</v>
      </c>
      <c r="BH431" s="30">
        <v>128</v>
      </c>
      <c r="BI431" s="30">
        <v>172</v>
      </c>
      <c r="BJ431" s="30">
        <v>109</v>
      </c>
      <c r="BK431" s="30">
        <v>277</v>
      </c>
      <c r="BL431" s="30">
        <v>144</v>
      </c>
      <c r="BM431" s="30">
        <v>286</v>
      </c>
      <c r="BN431" s="30">
        <v>127</v>
      </c>
      <c r="BO431" s="30">
        <v>4</v>
      </c>
      <c r="BP431" s="28"/>
      <c r="BQ431" s="28"/>
      <c r="BR431" s="28"/>
      <c r="BS431" s="30">
        <v>1</v>
      </c>
      <c r="BT431" s="28"/>
      <c r="BU431" s="30">
        <v>0.05</v>
      </c>
      <c r="BV431" s="30">
        <v>0</v>
      </c>
      <c r="BW431" s="30">
        <v>0.18</v>
      </c>
      <c r="BX431" s="30">
        <v>0.23</v>
      </c>
      <c r="BY431" s="30">
        <v>1.39</v>
      </c>
      <c r="BZ431" s="30">
        <v>0.95</v>
      </c>
      <c r="CA431" s="30">
        <v>462</v>
      </c>
      <c r="CB431" s="30">
        <v>266</v>
      </c>
      <c r="CC431" s="30">
        <v>300</v>
      </c>
      <c r="CD431" s="30">
        <v>147</v>
      </c>
      <c r="CE431" s="30">
        <v>419</v>
      </c>
      <c r="CF431" s="30">
        <v>181</v>
      </c>
      <c r="CG431" s="30">
        <v>246</v>
      </c>
      <c r="CH431" s="30">
        <v>79</v>
      </c>
      <c r="CI431" s="30">
        <v>0.71</v>
      </c>
      <c r="CJ431" s="30">
        <v>0.36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7.25" thickBot="1">
      <c r="A432" s="30">
        <v>100</v>
      </c>
      <c r="B432" s="30">
        <v>100</v>
      </c>
      <c r="C432" s="30">
        <v>56979</v>
      </c>
      <c r="D432" s="30">
        <v>0</v>
      </c>
      <c r="E432" s="30">
        <v>0</v>
      </c>
      <c r="F432" s="30">
        <v>-2</v>
      </c>
      <c r="G432" s="30">
        <v>2</v>
      </c>
      <c r="H432" s="30">
        <v>0</v>
      </c>
      <c r="I432" s="30">
        <v>3</v>
      </c>
      <c r="J432" s="28">
        <v>3.3</v>
      </c>
      <c r="K432" s="28">
        <v>6.6</v>
      </c>
      <c r="L432" s="30">
        <v>4</v>
      </c>
      <c r="M432" s="28" t="s">
        <v>2302</v>
      </c>
      <c r="N432" s="28">
        <v>2.8</v>
      </c>
      <c r="O432" s="30">
        <v>275</v>
      </c>
      <c r="P432" s="31" t="b">
        <v>0</v>
      </c>
      <c r="Q432" s="28"/>
      <c r="R432" s="28" t="s">
        <v>3071</v>
      </c>
      <c r="S432" s="30">
        <v>53</v>
      </c>
      <c r="T432" s="28" t="s">
        <v>3072</v>
      </c>
      <c r="U432" s="28">
        <v>2</v>
      </c>
      <c r="V432" s="28" t="s">
        <v>1461</v>
      </c>
      <c r="W432" s="28">
        <v>0.5</v>
      </c>
      <c r="X432" s="31" t="b">
        <v>0</v>
      </c>
      <c r="Y432" s="28"/>
      <c r="Z432" s="28" t="s">
        <v>2061</v>
      </c>
      <c r="AA432" s="30">
        <v>12</v>
      </c>
      <c r="AB432" s="30">
        <v>14</v>
      </c>
      <c r="AC432" s="30">
        <v>62</v>
      </c>
      <c r="AD432" s="30">
        <v>68155</v>
      </c>
      <c r="AE432" s="30">
        <v>321</v>
      </c>
      <c r="AF432" s="30">
        <v>145550</v>
      </c>
      <c r="AG432" s="30">
        <v>998</v>
      </c>
      <c r="AH432" s="28">
        <v>0.5</v>
      </c>
      <c r="AI432" s="28">
        <v>11.7</v>
      </c>
      <c r="AJ432" s="28" t="s">
        <v>1461</v>
      </c>
      <c r="AK432" s="30">
        <v>1866</v>
      </c>
      <c r="AL432" s="30">
        <v>0</v>
      </c>
      <c r="AM432" s="30">
        <v>3</v>
      </c>
      <c r="AN432" s="30">
        <v>7</v>
      </c>
      <c r="AO432" s="30">
        <v>28</v>
      </c>
      <c r="AP432" s="30">
        <v>0</v>
      </c>
      <c r="AQ432" s="30">
        <v>0</v>
      </c>
      <c r="AR432" s="30">
        <v>0</v>
      </c>
      <c r="AS432" s="30">
        <v>2</v>
      </c>
      <c r="AT432" s="30">
        <v>0</v>
      </c>
      <c r="AU432" s="30">
        <v>0</v>
      </c>
      <c r="AV432" s="30">
        <v>0</v>
      </c>
      <c r="AW432" s="30">
        <v>364</v>
      </c>
      <c r="AX432" s="28">
        <v>286</v>
      </c>
      <c r="AY432" s="28">
        <v>444.9</v>
      </c>
      <c r="AZ432" s="28">
        <v>166</v>
      </c>
      <c r="BA432" s="28">
        <v>90.1</v>
      </c>
      <c r="BB432" s="30">
        <v>21</v>
      </c>
      <c r="BC432" s="28">
        <v>1.31</v>
      </c>
      <c r="BD432" s="28">
        <v>3.21</v>
      </c>
      <c r="BE432" s="28">
        <v>4.51</v>
      </c>
      <c r="BF432" s="28">
        <v>29.92</v>
      </c>
      <c r="BG432" s="30">
        <v>218</v>
      </c>
      <c r="BH432" s="30">
        <v>92</v>
      </c>
      <c r="BI432" s="30">
        <v>60</v>
      </c>
      <c r="BJ432" s="30">
        <v>49</v>
      </c>
      <c r="BK432" s="30">
        <v>195</v>
      </c>
      <c r="BL432" s="30">
        <v>113</v>
      </c>
      <c r="BM432" s="30">
        <v>138</v>
      </c>
      <c r="BN432" s="30">
        <v>83</v>
      </c>
      <c r="BO432" s="28"/>
      <c r="BP432" s="28"/>
      <c r="BQ432" s="28"/>
      <c r="BR432" s="28"/>
      <c r="BS432" s="28"/>
      <c r="BT432" s="28"/>
      <c r="BU432" s="30">
        <v>0.06</v>
      </c>
      <c r="BV432" s="30">
        <v>0</v>
      </c>
      <c r="BW432" s="30">
        <v>0.15</v>
      </c>
      <c r="BX432" s="30">
        <v>0.21</v>
      </c>
      <c r="BY432" s="30">
        <v>1.44</v>
      </c>
      <c r="BZ432" s="30">
        <v>1.35</v>
      </c>
      <c r="CA432" s="30">
        <v>135</v>
      </c>
      <c r="CB432" s="30">
        <v>70</v>
      </c>
      <c r="CC432" s="30">
        <v>105</v>
      </c>
      <c r="CD432" s="30">
        <v>49</v>
      </c>
      <c r="CE432" s="30">
        <v>323</v>
      </c>
      <c r="CF432" s="30">
        <v>129</v>
      </c>
      <c r="CG432" s="30">
        <v>254</v>
      </c>
      <c r="CH432" s="30">
        <v>84</v>
      </c>
      <c r="CI432" s="30">
        <v>1.01</v>
      </c>
      <c r="CJ432" s="30">
        <v>0.34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7.25" thickBot="1">
      <c r="A433" s="30">
        <v>100</v>
      </c>
      <c r="B433" s="30">
        <v>100</v>
      </c>
      <c r="C433" s="30">
        <v>60914</v>
      </c>
      <c r="D433" s="30">
        <v>0</v>
      </c>
      <c r="E433" s="30">
        <v>0</v>
      </c>
      <c r="F433" s="30">
        <v>-1</v>
      </c>
      <c r="G433" s="30">
        <v>1</v>
      </c>
      <c r="H433" s="30">
        <v>1</v>
      </c>
      <c r="I433" s="30">
        <v>2</v>
      </c>
      <c r="J433" s="28">
        <v>2.2000000000000002</v>
      </c>
      <c r="K433" s="28">
        <v>4.4000000000000004</v>
      </c>
      <c r="L433" s="30">
        <v>0</v>
      </c>
      <c r="M433" s="28" t="s">
        <v>2649</v>
      </c>
      <c r="N433" s="28">
        <v>1.7</v>
      </c>
      <c r="O433" s="30">
        <v>276</v>
      </c>
      <c r="P433" s="31" t="b">
        <v>0</v>
      </c>
      <c r="Q433" s="28"/>
      <c r="R433" s="28" t="s">
        <v>3073</v>
      </c>
      <c r="S433" s="30">
        <v>59</v>
      </c>
      <c r="T433" s="28" t="s">
        <v>3074</v>
      </c>
      <c r="U433" s="28">
        <v>2.8</v>
      </c>
      <c r="V433" s="28" t="s">
        <v>1691</v>
      </c>
      <c r="W433" s="28">
        <v>0.9</v>
      </c>
      <c r="X433" s="31" t="b">
        <v>0</v>
      </c>
      <c r="Y433" s="28"/>
      <c r="Z433" s="28" t="s">
        <v>2061</v>
      </c>
      <c r="AA433" s="30">
        <v>12</v>
      </c>
      <c r="AB433" s="30">
        <v>14</v>
      </c>
      <c r="AC433" s="30">
        <v>36</v>
      </c>
      <c r="AD433" s="30">
        <v>131205</v>
      </c>
      <c r="AE433" s="30">
        <v>790</v>
      </c>
      <c r="AF433" s="30">
        <v>293330</v>
      </c>
      <c r="AG433" s="30">
        <v>2764</v>
      </c>
      <c r="AH433" s="28">
        <v>0.3</v>
      </c>
      <c r="AI433" s="28">
        <v>6.1</v>
      </c>
      <c r="AJ433" s="28" t="s">
        <v>1691</v>
      </c>
      <c r="AK433" s="30">
        <v>1001</v>
      </c>
      <c r="AL433" s="30">
        <v>1</v>
      </c>
      <c r="AM433" s="30">
        <v>0</v>
      </c>
      <c r="AN433" s="30">
        <v>3</v>
      </c>
      <c r="AO433" s="30">
        <v>16</v>
      </c>
      <c r="AP433" s="30">
        <v>1</v>
      </c>
      <c r="AQ433" s="30">
        <v>0</v>
      </c>
      <c r="AR433" s="30">
        <v>0</v>
      </c>
      <c r="AS433" s="30">
        <v>3</v>
      </c>
      <c r="AT433" s="30">
        <v>0</v>
      </c>
      <c r="AU433" s="30">
        <v>0</v>
      </c>
      <c r="AV433" s="30">
        <v>4</v>
      </c>
      <c r="AW433" s="30">
        <v>206</v>
      </c>
      <c r="AX433" s="28">
        <v>223.4</v>
      </c>
      <c r="AY433" s="28">
        <v>49.5</v>
      </c>
      <c r="AZ433" s="28">
        <v>90</v>
      </c>
      <c r="BA433" s="28">
        <v>36.200000000000003</v>
      </c>
      <c r="BB433" s="30">
        <v>11</v>
      </c>
      <c r="BC433" s="28">
        <v>0.83</v>
      </c>
      <c r="BD433" s="28">
        <v>0.91</v>
      </c>
      <c r="BE433" s="28">
        <v>1.74</v>
      </c>
      <c r="BF433" s="28">
        <v>14.69</v>
      </c>
      <c r="BG433" s="30">
        <v>261</v>
      </c>
      <c r="BH433" s="30">
        <v>98</v>
      </c>
      <c r="BI433" s="30">
        <v>359</v>
      </c>
      <c r="BJ433" s="30">
        <v>121</v>
      </c>
      <c r="BK433" s="30">
        <v>274</v>
      </c>
      <c r="BL433" s="30">
        <v>78</v>
      </c>
      <c r="BM433" s="30">
        <v>320</v>
      </c>
      <c r="BN433" s="30">
        <v>111</v>
      </c>
      <c r="BO433" s="28"/>
      <c r="BP433" s="28"/>
      <c r="BQ433" s="28"/>
      <c r="BR433" s="28"/>
      <c r="BS433" s="28"/>
      <c r="BT433" s="28"/>
      <c r="BU433" s="30">
        <v>7.0000000000000007E-2</v>
      </c>
      <c r="BV433" s="30">
        <v>0</v>
      </c>
      <c r="BW433" s="30">
        <v>0.08</v>
      </c>
      <c r="BX433" s="30">
        <v>0.15</v>
      </c>
      <c r="BY433" s="30">
        <v>1.32</v>
      </c>
      <c r="BZ433" s="30">
        <v>1.44</v>
      </c>
      <c r="CA433" s="30">
        <v>72</v>
      </c>
      <c r="CB433" s="30">
        <v>7</v>
      </c>
      <c r="CC433" s="30">
        <v>190</v>
      </c>
      <c r="CD433" s="30">
        <v>60</v>
      </c>
      <c r="CE433" s="30">
        <v>188</v>
      </c>
      <c r="CF433" s="30">
        <v>63</v>
      </c>
      <c r="CG433" s="30">
        <v>187</v>
      </c>
      <c r="CH433" s="30">
        <v>66</v>
      </c>
      <c r="CI433" s="30">
        <v>0.99</v>
      </c>
      <c r="CJ433" s="30">
        <v>0.27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7.25" thickBot="1">
      <c r="A434" s="30">
        <v>25</v>
      </c>
      <c r="B434" s="30">
        <v>100</v>
      </c>
      <c r="C434" s="30">
        <v>61558</v>
      </c>
      <c r="D434" s="30">
        <v>0</v>
      </c>
      <c r="E434" s="30">
        <v>0</v>
      </c>
      <c r="F434" s="30">
        <v>-4</v>
      </c>
      <c r="G434" s="30">
        <v>4</v>
      </c>
      <c r="H434" s="30">
        <v>0</v>
      </c>
      <c r="I434" s="30">
        <v>3</v>
      </c>
      <c r="J434" s="28">
        <v>0.3</v>
      </c>
      <c r="K434" s="28">
        <v>2.4</v>
      </c>
      <c r="L434" s="30">
        <v>0</v>
      </c>
      <c r="M434" s="28" t="s">
        <v>1698</v>
      </c>
      <c r="N434" s="28">
        <v>0.7</v>
      </c>
      <c r="O434" s="30">
        <v>277</v>
      </c>
      <c r="P434" s="31" t="b">
        <v>0</v>
      </c>
      <c r="Q434" s="28" t="s">
        <v>4527</v>
      </c>
      <c r="R434" s="28" t="s">
        <v>4528</v>
      </c>
      <c r="S434" s="30">
        <v>51</v>
      </c>
      <c r="T434" s="28" t="s">
        <v>3075</v>
      </c>
      <c r="U434" s="28">
        <v>1.7</v>
      </c>
      <c r="V434" s="28" t="s">
        <v>3076</v>
      </c>
      <c r="W434" s="28">
        <v>0.6</v>
      </c>
      <c r="X434" s="31" t="b">
        <v>0</v>
      </c>
      <c r="Y434" s="28"/>
      <c r="Z434" s="28" t="s">
        <v>2176</v>
      </c>
      <c r="AA434" s="30">
        <v>12</v>
      </c>
      <c r="AB434" s="30">
        <v>14</v>
      </c>
      <c r="AC434" s="30">
        <v>30</v>
      </c>
      <c r="AD434" s="30">
        <v>113532</v>
      </c>
      <c r="AE434" s="30">
        <v>201</v>
      </c>
      <c r="AF434" s="30">
        <v>265801</v>
      </c>
      <c r="AG434" s="30">
        <v>617</v>
      </c>
      <c r="AH434" s="28">
        <v>0.1</v>
      </c>
      <c r="AI434" s="28">
        <v>5.9</v>
      </c>
      <c r="AJ434" s="28" t="s">
        <v>1698</v>
      </c>
      <c r="AK434" s="30">
        <v>1252</v>
      </c>
      <c r="AL434" s="30">
        <v>0</v>
      </c>
      <c r="AM434" s="30">
        <v>0</v>
      </c>
      <c r="AN434" s="30">
        <v>2</v>
      </c>
      <c r="AO434" s="30">
        <v>23</v>
      </c>
      <c r="AP434" s="30">
        <v>0</v>
      </c>
      <c r="AQ434" s="30">
        <v>0</v>
      </c>
      <c r="AR434" s="30">
        <v>0</v>
      </c>
      <c r="AS434" s="30">
        <v>2</v>
      </c>
      <c r="AT434" s="30">
        <v>0</v>
      </c>
      <c r="AU434" s="30">
        <v>0</v>
      </c>
      <c r="AV434" s="30">
        <v>0</v>
      </c>
      <c r="AW434" s="30">
        <v>194</v>
      </c>
      <c r="AX434" s="28">
        <v>244.4</v>
      </c>
      <c r="AY434" s="28">
        <v>265.8</v>
      </c>
      <c r="AZ434" s="28">
        <v>86</v>
      </c>
      <c r="BA434" s="28">
        <v>59.8</v>
      </c>
      <c r="BB434" s="30">
        <v>14</v>
      </c>
      <c r="BC434" s="28">
        <v>0.46</v>
      </c>
      <c r="BD434" s="28">
        <v>1.18</v>
      </c>
      <c r="BE434" s="28">
        <v>1.64</v>
      </c>
      <c r="BF434" s="28">
        <v>21.41</v>
      </c>
      <c r="BG434" s="30">
        <v>248</v>
      </c>
      <c r="BH434" s="30">
        <v>105</v>
      </c>
      <c r="BI434" s="30">
        <v>122</v>
      </c>
      <c r="BJ434" s="30">
        <v>87</v>
      </c>
      <c r="BK434" s="30">
        <v>281</v>
      </c>
      <c r="BL434" s="30">
        <v>145</v>
      </c>
      <c r="BM434" s="30">
        <v>227</v>
      </c>
      <c r="BN434" s="30">
        <v>110</v>
      </c>
      <c r="BO434" s="28"/>
      <c r="BP434" s="28"/>
      <c r="BQ434" s="28"/>
      <c r="BR434" s="28"/>
      <c r="BS434" s="28"/>
      <c r="BT434" s="28"/>
      <c r="BU434" s="30">
        <v>0.03</v>
      </c>
      <c r="BV434" s="30">
        <v>0</v>
      </c>
      <c r="BW434" s="30">
        <v>0.08</v>
      </c>
      <c r="BX434" s="30">
        <v>0.11</v>
      </c>
      <c r="BY434" s="30">
        <v>1.54</v>
      </c>
      <c r="BZ434" s="30">
        <v>1.65</v>
      </c>
      <c r="CA434" s="30">
        <v>169</v>
      </c>
      <c r="CB434" s="30">
        <v>97</v>
      </c>
      <c r="CC434" s="30">
        <v>301</v>
      </c>
      <c r="CD434" s="30">
        <v>148</v>
      </c>
      <c r="CE434" s="30">
        <v>379</v>
      </c>
      <c r="CF434" s="30">
        <v>162</v>
      </c>
      <c r="CG434" s="30">
        <v>238</v>
      </c>
      <c r="CH434" s="30">
        <v>75</v>
      </c>
      <c r="CI434" s="30">
        <v>1.01</v>
      </c>
      <c r="CJ434" s="30">
        <v>0.14000000000000001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7.25" thickBot="1">
      <c r="A435" s="30">
        <v>100</v>
      </c>
      <c r="B435" s="30">
        <v>100</v>
      </c>
      <c r="C435" s="30">
        <v>81880</v>
      </c>
      <c r="D435" s="30">
        <v>0</v>
      </c>
      <c r="E435" s="30">
        <v>0</v>
      </c>
      <c r="F435" s="30">
        <v>-1</v>
      </c>
      <c r="G435" s="30">
        <v>1</v>
      </c>
      <c r="H435" s="30">
        <v>0</v>
      </c>
      <c r="I435" s="30">
        <v>3</v>
      </c>
      <c r="J435" s="28">
        <v>0.5</v>
      </c>
      <c r="K435" s="28">
        <v>1</v>
      </c>
      <c r="L435" s="30">
        <v>0</v>
      </c>
      <c r="M435" s="28" t="s">
        <v>2755</v>
      </c>
      <c r="N435" s="28">
        <v>0</v>
      </c>
      <c r="O435" s="30">
        <v>278</v>
      </c>
      <c r="P435" s="31" t="b">
        <v>0</v>
      </c>
      <c r="Q435" s="28"/>
      <c r="R435" s="28" t="s">
        <v>3077</v>
      </c>
      <c r="S435" s="30">
        <v>49</v>
      </c>
      <c r="T435" s="28" t="s">
        <v>3078</v>
      </c>
      <c r="U435" s="28">
        <v>2.2000000000000002</v>
      </c>
      <c r="V435" s="28" t="s">
        <v>1470</v>
      </c>
      <c r="W435" s="28">
        <v>0</v>
      </c>
      <c r="X435" s="31" t="b">
        <v>0</v>
      </c>
      <c r="Y435" s="28"/>
      <c r="Z435" s="28" t="s">
        <v>2061</v>
      </c>
      <c r="AA435" s="30">
        <v>12</v>
      </c>
      <c r="AB435" s="30">
        <v>14</v>
      </c>
      <c r="AC435" s="30">
        <v>20</v>
      </c>
      <c r="AD435" s="30">
        <v>4880</v>
      </c>
      <c r="AE435" s="30">
        <v>8</v>
      </c>
      <c r="AF435" s="30">
        <v>5327</v>
      </c>
      <c r="AG435" s="30">
        <v>24</v>
      </c>
      <c r="AH435" s="28">
        <v>0</v>
      </c>
      <c r="AI435" s="28">
        <v>4.0999999999999996</v>
      </c>
      <c r="AJ435" s="28" t="s">
        <v>1471</v>
      </c>
      <c r="AK435" s="30">
        <v>332</v>
      </c>
      <c r="AL435" s="30">
        <v>1</v>
      </c>
      <c r="AM435" s="30">
        <v>0</v>
      </c>
      <c r="AN435" s="30">
        <v>0</v>
      </c>
      <c r="AO435" s="30">
        <v>7</v>
      </c>
      <c r="AP435" s="30">
        <v>0</v>
      </c>
      <c r="AQ435" s="30">
        <v>0</v>
      </c>
      <c r="AR435" s="30">
        <v>0</v>
      </c>
      <c r="AS435" s="30">
        <v>0</v>
      </c>
      <c r="AT435" s="30">
        <v>0</v>
      </c>
      <c r="AU435" s="30">
        <v>0</v>
      </c>
      <c r="AV435" s="30">
        <v>2</v>
      </c>
      <c r="AW435" s="30">
        <v>57</v>
      </c>
      <c r="AX435" s="28">
        <v>72.400000000000006</v>
      </c>
      <c r="AY435" s="28">
        <v>66.3</v>
      </c>
      <c r="AZ435" s="28">
        <v>84</v>
      </c>
      <c r="BA435" s="28">
        <v>22.3</v>
      </c>
      <c r="BB435" s="30">
        <v>4</v>
      </c>
      <c r="BC435" s="28">
        <v>1.27</v>
      </c>
      <c r="BD435" s="28">
        <v>0.18</v>
      </c>
      <c r="BE435" s="28">
        <v>1.45</v>
      </c>
      <c r="BF435" s="28">
        <v>6.64</v>
      </c>
      <c r="BG435" s="30">
        <v>403</v>
      </c>
      <c r="BH435" s="30">
        <v>173</v>
      </c>
      <c r="BI435" s="30">
        <v>326</v>
      </c>
      <c r="BJ435" s="30">
        <v>172</v>
      </c>
      <c r="BK435" s="30">
        <v>284</v>
      </c>
      <c r="BL435" s="30">
        <v>146</v>
      </c>
      <c r="BM435" s="30">
        <v>382</v>
      </c>
      <c r="BN435" s="30">
        <v>171</v>
      </c>
      <c r="BO435" s="28"/>
      <c r="BP435" s="28"/>
      <c r="BQ435" s="28"/>
      <c r="BR435" s="28"/>
      <c r="BS435" s="28"/>
      <c r="BT435" s="28"/>
      <c r="BU435" s="30">
        <v>0.34</v>
      </c>
      <c r="BV435" s="30">
        <v>0</v>
      </c>
      <c r="BW435" s="30">
        <v>0.05</v>
      </c>
      <c r="BX435" s="30">
        <v>0.39</v>
      </c>
      <c r="BY435" s="30">
        <v>1.8</v>
      </c>
      <c r="BZ435" s="30">
        <v>1.9</v>
      </c>
      <c r="CA435" s="30">
        <v>226</v>
      </c>
      <c r="CB435" s="30">
        <v>128</v>
      </c>
      <c r="CC435" s="30">
        <v>709</v>
      </c>
      <c r="CD435" s="30">
        <v>298</v>
      </c>
      <c r="CE435" s="30">
        <v>276</v>
      </c>
      <c r="CF435" s="30">
        <v>106</v>
      </c>
      <c r="CG435" s="30">
        <v>636</v>
      </c>
      <c r="CH435" s="30">
        <v>255</v>
      </c>
      <c r="CI435" s="30">
        <v>1.08</v>
      </c>
      <c r="CJ435" s="30">
        <v>0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7.25" thickBot="1">
      <c r="A436" s="30">
        <v>25</v>
      </c>
      <c r="B436" s="30">
        <v>25</v>
      </c>
      <c r="C436" s="30">
        <v>92217</v>
      </c>
      <c r="D436" s="30">
        <v>0</v>
      </c>
      <c r="E436" s="30">
        <v>0</v>
      </c>
      <c r="F436" s="30">
        <v>0</v>
      </c>
      <c r="G436" s="30">
        <v>0</v>
      </c>
      <c r="H436" s="30">
        <v>2</v>
      </c>
      <c r="I436" s="30">
        <v>4</v>
      </c>
      <c r="J436" s="28">
        <v>0.4</v>
      </c>
      <c r="K436" s="28">
        <v>0.8</v>
      </c>
      <c r="L436" s="30">
        <v>0</v>
      </c>
      <c r="M436" s="28" t="s">
        <v>3079</v>
      </c>
      <c r="N436" s="28">
        <v>1.2</v>
      </c>
      <c r="O436" s="30">
        <v>279</v>
      </c>
      <c r="P436" s="31" t="b">
        <v>0</v>
      </c>
      <c r="Q436" s="28" t="s">
        <v>4529</v>
      </c>
      <c r="R436" s="28" t="s">
        <v>4387</v>
      </c>
      <c r="S436" s="30">
        <v>80</v>
      </c>
      <c r="T436" s="28" t="s">
        <v>3080</v>
      </c>
      <c r="U436" s="28">
        <v>4</v>
      </c>
      <c r="V436" s="28" t="s">
        <v>1507</v>
      </c>
      <c r="W436" s="28">
        <v>2.6</v>
      </c>
      <c r="X436" s="31" t="b">
        <v>0</v>
      </c>
      <c r="Y436" s="28"/>
      <c r="Z436" s="28" t="s">
        <v>2176</v>
      </c>
      <c r="AA436" s="30">
        <v>12</v>
      </c>
      <c r="AB436" s="30">
        <v>14</v>
      </c>
      <c r="AC436" s="30">
        <v>92</v>
      </c>
      <c r="AD436" s="30">
        <v>1866521</v>
      </c>
      <c r="AE436" s="30">
        <v>57</v>
      </c>
      <c r="AF436" s="30">
        <v>1858547</v>
      </c>
      <c r="AG436" s="30">
        <v>1988</v>
      </c>
      <c r="AH436" s="28">
        <v>0.2</v>
      </c>
      <c r="AI436" s="28">
        <v>11.5</v>
      </c>
      <c r="AJ436" s="28" t="s">
        <v>1507</v>
      </c>
      <c r="AK436" s="30">
        <v>1128</v>
      </c>
      <c r="AL436" s="30">
        <v>9</v>
      </c>
      <c r="AM436" s="30">
        <v>4</v>
      </c>
      <c r="AN436" s="30">
        <v>4</v>
      </c>
      <c r="AO436" s="30">
        <v>14</v>
      </c>
      <c r="AP436" s="30">
        <v>0</v>
      </c>
      <c r="AQ436" s="30">
        <v>0</v>
      </c>
      <c r="AR436" s="30">
        <v>0</v>
      </c>
      <c r="AS436" s="30">
        <v>0</v>
      </c>
      <c r="AT436" s="30">
        <v>0</v>
      </c>
      <c r="AU436" s="30">
        <v>0</v>
      </c>
      <c r="AV436" s="30">
        <v>10</v>
      </c>
      <c r="AW436" s="30">
        <v>396</v>
      </c>
      <c r="AX436" s="28">
        <v>508.6</v>
      </c>
      <c r="AY436" s="28">
        <v>292.89999999999998</v>
      </c>
      <c r="AZ436" s="28">
        <v>755</v>
      </c>
      <c r="BA436" s="28">
        <v>155.69999999999999</v>
      </c>
      <c r="BB436" s="30">
        <v>12</v>
      </c>
      <c r="BC436" s="28">
        <v>4.87</v>
      </c>
      <c r="BD436" s="28">
        <v>1.94</v>
      </c>
      <c r="BE436" s="28">
        <v>6.81</v>
      </c>
      <c r="BF436" s="28">
        <v>18.34</v>
      </c>
      <c r="BG436" s="30">
        <v>95</v>
      </c>
      <c r="BH436" s="30">
        <v>8</v>
      </c>
      <c r="BI436" s="30">
        <v>113</v>
      </c>
      <c r="BJ436" s="30">
        <v>13</v>
      </c>
      <c r="BK436" s="30">
        <v>25</v>
      </c>
      <c r="BL436" s="30">
        <v>11</v>
      </c>
      <c r="BM436" s="30">
        <v>48</v>
      </c>
      <c r="BN436" s="30">
        <v>12</v>
      </c>
      <c r="BO436" s="28"/>
      <c r="BP436" s="28"/>
      <c r="BQ436" s="28"/>
      <c r="BR436" s="28"/>
      <c r="BS436" s="28"/>
      <c r="BT436" s="28"/>
      <c r="BU436" s="30">
        <v>0.39</v>
      </c>
      <c r="BV436" s="30">
        <v>0</v>
      </c>
      <c r="BW436" s="30">
        <v>0.15</v>
      </c>
      <c r="BX436" s="30">
        <v>0.54</v>
      </c>
      <c r="BY436" s="30">
        <v>1.46</v>
      </c>
      <c r="BZ436" s="30">
        <v>1.1200000000000001</v>
      </c>
      <c r="CA436" s="30">
        <v>16</v>
      </c>
      <c r="CB436" s="30">
        <v>10</v>
      </c>
      <c r="CC436" s="30">
        <v>254</v>
      </c>
      <c r="CD436" s="30">
        <v>32</v>
      </c>
      <c r="CE436" s="30">
        <v>59</v>
      </c>
      <c r="CF436" s="30">
        <v>11</v>
      </c>
      <c r="CG436" s="30">
        <v>116</v>
      </c>
      <c r="CH436" s="30">
        <v>16</v>
      </c>
      <c r="CI436" s="30">
        <v>0.96</v>
      </c>
      <c r="CJ436" s="30">
        <v>0.32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7.25" thickBot="1">
      <c r="A437" s="30">
        <v>100</v>
      </c>
      <c r="B437" s="30">
        <v>100</v>
      </c>
      <c r="C437" s="30">
        <v>97032</v>
      </c>
      <c r="D437" s="30">
        <v>0</v>
      </c>
      <c r="E437" s="30">
        <v>0</v>
      </c>
      <c r="F437" s="30">
        <v>1</v>
      </c>
      <c r="G437" s="30">
        <v>-1</v>
      </c>
      <c r="H437" s="30">
        <v>2</v>
      </c>
      <c r="I437" s="30">
        <v>2</v>
      </c>
      <c r="J437" s="28">
        <v>2.5</v>
      </c>
      <c r="K437" s="28">
        <v>5</v>
      </c>
      <c r="L437" s="30">
        <v>7</v>
      </c>
      <c r="M437" s="28" t="s">
        <v>3081</v>
      </c>
      <c r="N437" s="28">
        <v>2</v>
      </c>
      <c r="O437" s="30">
        <v>280</v>
      </c>
      <c r="P437" s="31" t="b">
        <v>0</v>
      </c>
      <c r="Q437" s="28"/>
      <c r="R437" s="28" t="s">
        <v>3082</v>
      </c>
      <c r="S437" s="30">
        <v>66</v>
      </c>
      <c r="T437" s="28" t="s">
        <v>3083</v>
      </c>
      <c r="U437" s="28">
        <v>3.7</v>
      </c>
      <c r="V437" s="28" t="s">
        <v>3084</v>
      </c>
      <c r="W437" s="28">
        <v>11.7</v>
      </c>
      <c r="X437" s="31" t="b">
        <v>0</v>
      </c>
      <c r="Y437" s="28"/>
      <c r="Z437" s="28" t="s">
        <v>2061</v>
      </c>
      <c r="AA437" s="30">
        <v>12</v>
      </c>
      <c r="AB437" s="30">
        <v>14</v>
      </c>
      <c r="AC437" s="30">
        <v>108</v>
      </c>
      <c r="AD437" s="30">
        <v>1656858</v>
      </c>
      <c r="AE437" s="30">
        <v>5665</v>
      </c>
      <c r="AF437" s="30">
        <v>2249481</v>
      </c>
      <c r="AG437" s="30">
        <v>13019</v>
      </c>
      <c r="AH437" s="28">
        <v>0.3</v>
      </c>
      <c r="AI437" s="28">
        <v>16.399999999999999</v>
      </c>
      <c r="AJ437" s="28" t="s">
        <v>1527</v>
      </c>
      <c r="AK437" s="30">
        <v>2565</v>
      </c>
      <c r="AL437" s="30">
        <v>3</v>
      </c>
      <c r="AM437" s="30">
        <v>0</v>
      </c>
      <c r="AN437" s="30">
        <v>9</v>
      </c>
      <c r="AO437" s="30">
        <v>35</v>
      </c>
      <c r="AP437" s="30">
        <v>0</v>
      </c>
      <c r="AQ437" s="30">
        <v>0</v>
      </c>
      <c r="AR437" s="30">
        <v>0</v>
      </c>
      <c r="AS437" s="30">
        <v>2</v>
      </c>
      <c r="AT437" s="30">
        <v>0</v>
      </c>
      <c r="AU437" s="30">
        <v>0</v>
      </c>
      <c r="AV437" s="30">
        <v>10</v>
      </c>
      <c r="AW437" s="30">
        <v>551</v>
      </c>
      <c r="AX437" s="28">
        <v>663</v>
      </c>
      <c r="AY437" s="28">
        <v>96.1</v>
      </c>
      <c r="AZ437" s="28">
        <v>374</v>
      </c>
      <c r="BA437" s="28">
        <v>113.4</v>
      </c>
      <c r="BB437" s="30">
        <v>29</v>
      </c>
      <c r="BC437" s="28">
        <v>2.48</v>
      </c>
      <c r="BD437" s="28">
        <v>0.62</v>
      </c>
      <c r="BE437" s="28">
        <v>3.1</v>
      </c>
      <c r="BF437" s="28">
        <v>39.049999999999997</v>
      </c>
      <c r="BG437" s="30">
        <v>38</v>
      </c>
      <c r="BH437" s="30">
        <v>8</v>
      </c>
      <c r="BI437" s="30">
        <v>276</v>
      </c>
      <c r="BJ437" s="30">
        <v>85</v>
      </c>
      <c r="BK437" s="30">
        <v>86</v>
      </c>
      <c r="BL437" s="30">
        <v>5</v>
      </c>
      <c r="BM437" s="30">
        <v>92</v>
      </c>
      <c r="BN437" s="30">
        <v>12</v>
      </c>
      <c r="BO437" s="28"/>
      <c r="BP437" s="28"/>
      <c r="BQ437" s="28"/>
      <c r="BR437" s="28"/>
      <c r="BS437" s="28"/>
      <c r="BT437" s="28"/>
      <c r="BU437" s="30">
        <v>0.09</v>
      </c>
      <c r="BV437" s="30">
        <v>0</v>
      </c>
      <c r="BW437" s="30">
        <v>0.02</v>
      </c>
      <c r="BX437" s="30">
        <v>0.11</v>
      </c>
      <c r="BY437" s="30">
        <v>1.37</v>
      </c>
      <c r="BZ437" s="30">
        <v>1.23</v>
      </c>
      <c r="CA437" s="30">
        <v>49</v>
      </c>
      <c r="CB437" s="30">
        <v>4</v>
      </c>
      <c r="CC437" s="30">
        <v>168</v>
      </c>
      <c r="CD437" s="30">
        <v>48</v>
      </c>
      <c r="CE437" s="30">
        <v>78</v>
      </c>
      <c r="CF437" s="30">
        <v>18</v>
      </c>
      <c r="CG437" s="30">
        <v>37</v>
      </c>
      <c r="CH437" s="30">
        <v>14</v>
      </c>
      <c r="CI437" s="30">
        <v>1.02</v>
      </c>
      <c r="CJ437" s="30">
        <v>0.32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17.25" thickBot="1">
      <c r="A438" s="30">
        <v>100</v>
      </c>
      <c r="B438" s="30">
        <v>100</v>
      </c>
      <c r="C438" s="30">
        <v>116535</v>
      </c>
      <c r="D438" s="30">
        <v>0</v>
      </c>
      <c r="E438" s="30">
        <v>0</v>
      </c>
      <c r="F438" s="30">
        <v>-1</v>
      </c>
      <c r="G438" s="30">
        <v>1</v>
      </c>
      <c r="H438" s="30">
        <v>1</v>
      </c>
      <c r="I438" s="30">
        <v>1</v>
      </c>
      <c r="J438" s="28">
        <v>3.8</v>
      </c>
      <c r="K438" s="28">
        <v>7.6</v>
      </c>
      <c r="L438" s="30">
        <v>12</v>
      </c>
      <c r="M438" s="28" t="s">
        <v>82</v>
      </c>
      <c r="N438" s="28">
        <v>3.3</v>
      </c>
      <c r="O438" s="30">
        <v>281</v>
      </c>
      <c r="P438" s="31" t="b">
        <v>0</v>
      </c>
      <c r="Q438" s="28"/>
      <c r="R438" s="28" t="s">
        <v>4340</v>
      </c>
      <c r="S438" s="30">
        <v>54</v>
      </c>
      <c r="T438" s="28" t="s">
        <v>3085</v>
      </c>
      <c r="U438" s="28">
        <v>4.3</v>
      </c>
      <c r="V438" s="28" t="s">
        <v>3086</v>
      </c>
      <c r="W438" s="28">
        <v>15.3</v>
      </c>
      <c r="X438" s="31" t="b">
        <v>0</v>
      </c>
      <c r="Y438" s="28"/>
      <c r="Z438" s="28" t="s">
        <v>2061</v>
      </c>
      <c r="AA438" s="30">
        <v>12</v>
      </c>
      <c r="AB438" s="30">
        <v>14</v>
      </c>
      <c r="AC438" s="30">
        <v>146</v>
      </c>
      <c r="AD438" s="30">
        <v>1894387</v>
      </c>
      <c r="AE438" s="30">
        <v>12905</v>
      </c>
      <c r="AF438" s="30">
        <v>2326773</v>
      </c>
      <c r="AG438" s="30">
        <v>12301</v>
      </c>
      <c r="AH438" s="28">
        <v>0.6</v>
      </c>
      <c r="AI438" s="28">
        <v>27</v>
      </c>
      <c r="AJ438" s="28" t="s">
        <v>82</v>
      </c>
      <c r="AK438" s="30">
        <v>3060</v>
      </c>
      <c r="AL438" s="30">
        <v>0</v>
      </c>
      <c r="AM438" s="30">
        <v>1</v>
      </c>
      <c r="AN438" s="30">
        <v>12</v>
      </c>
      <c r="AO438" s="30">
        <v>42</v>
      </c>
      <c r="AP438" s="30">
        <v>0</v>
      </c>
      <c r="AQ438" s="30">
        <v>1</v>
      </c>
      <c r="AR438" s="30">
        <v>0</v>
      </c>
      <c r="AS438" s="30">
        <v>0</v>
      </c>
      <c r="AT438" s="30">
        <v>0</v>
      </c>
      <c r="AU438" s="30">
        <v>99</v>
      </c>
      <c r="AV438" s="30">
        <v>13</v>
      </c>
      <c r="AW438" s="30">
        <v>752</v>
      </c>
      <c r="AX438" s="28">
        <v>894.8</v>
      </c>
      <c r="AY438" s="28">
        <v>10.1</v>
      </c>
      <c r="AZ438" s="28">
        <v>0</v>
      </c>
      <c r="BA438" s="28">
        <v>90.5</v>
      </c>
      <c r="BB438" s="30">
        <v>34</v>
      </c>
      <c r="BC438" s="28">
        <v>0</v>
      </c>
      <c r="BD438" s="28">
        <v>0.01</v>
      </c>
      <c r="BE438" s="28">
        <v>0.01</v>
      </c>
      <c r="BF438" s="28">
        <v>47.9</v>
      </c>
      <c r="BG438" s="30">
        <v>11</v>
      </c>
      <c r="BH438" s="30">
        <v>4</v>
      </c>
      <c r="BI438" s="30">
        <v>443</v>
      </c>
      <c r="BJ438" s="30">
        <v>8</v>
      </c>
      <c r="BK438" s="30">
        <v>754</v>
      </c>
      <c r="BL438" s="30">
        <v>82</v>
      </c>
      <c r="BM438" s="30">
        <v>136</v>
      </c>
      <c r="BN438" s="30">
        <v>4</v>
      </c>
      <c r="BO438" s="28"/>
      <c r="BP438" s="28"/>
      <c r="BQ438" s="28"/>
      <c r="BR438" s="28"/>
      <c r="BS438" s="28"/>
      <c r="BT438" s="28"/>
      <c r="BU438" s="30">
        <v>0</v>
      </c>
      <c r="BV438" s="30">
        <v>2.91</v>
      </c>
      <c r="BW438" s="30">
        <v>0</v>
      </c>
      <c r="BX438" s="30">
        <v>0</v>
      </c>
      <c r="BY438" s="30">
        <v>1.41</v>
      </c>
      <c r="BZ438" s="30">
        <v>1.24</v>
      </c>
      <c r="CA438" s="30">
        <v>123</v>
      </c>
      <c r="CB438" s="30">
        <v>3</v>
      </c>
      <c r="CC438" s="30">
        <v>79</v>
      </c>
      <c r="CD438" s="30">
        <v>10</v>
      </c>
      <c r="CE438" s="30">
        <v>37</v>
      </c>
      <c r="CF438" s="30">
        <v>9</v>
      </c>
      <c r="CG438" s="30">
        <v>23</v>
      </c>
      <c r="CH438" s="30">
        <v>4</v>
      </c>
      <c r="CI438" s="30">
        <v>1</v>
      </c>
      <c r="CJ438" s="30">
        <v>0.35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7.25" thickBot="1">
      <c r="A439" s="30">
        <v>100</v>
      </c>
      <c r="B439" s="30">
        <v>100</v>
      </c>
      <c r="C439" s="30">
        <v>116643</v>
      </c>
      <c r="D439" s="30">
        <v>0</v>
      </c>
      <c r="E439" s="30">
        <v>0</v>
      </c>
      <c r="F439" s="30">
        <v>-3</v>
      </c>
      <c r="G439" s="30">
        <v>3</v>
      </c>
      <c r="H439" s="30">
        <v>0</v>
      </c>
      <c r="I439" s="30">
        <v>3</v>
      </c>
      <c r="J439" s="28">
        <v>2.7</v>
      </c>
      <c r="K439" s="28">
        <v>5.4</v>
      </c>
      <c r="L439" s="30">
        <v>5</v>
      </c>
      <c r="M439" s="28" t="s">
        <v>3087</v>
      </c>
      <c r="N439" s="28">
        <v>2.2000000000000002</v>
      </c>
      <c r="O439" s="30">
        <v>282</v>
      </c>
      <c r="P439" s="31" t="b">
        <v>0</v>
      </c>
      <c r="Q439" s="28"/>
      <c r="R439" s="28" t="s">
        <v>3899</v>
      </c>
      <c r="S439" s="30">
        <v>52</v>
      </c>
      <c r="T439" s="28" t="s">
        <v>3088</v>
      </c>
      <c r="U439" s="28">
        <v>1.9</v>
      </c>
      <c r="V439" s="28" t="s">
        <v>1922</v>
      </c>
      <c r="W439" s="28">
        <v>0.8</v>
      </c>
      <c r="X439" s="31" t="b">
        <v>0</v>
      </c>
      <c r="Y439" s="28"/>
      <c r="Z439" s="28" t="s">
        <v>2061</v>
      </c>
      <c r="AA439" s="30">
        <v>12</v>
      </c>
      <c r="AB439" s="30">
        <v>14</v>
      </c>
      <c r="AC439" s="30">
        <v>60</v>
      </c>
      <c r="AD439" s="30">
        <v>103570</v>
      </c>
      <c r="AE439" s="30">
        <v>267</v>
      </c>
      <c r="AF439" s="30">
        <v>167044</v>
      </c>
      <c r="AG439" s="30">
        <v>459</v>
      </c>
      <c r="AH439" s="28">
        <v>0.4</v>
      </c>
      <c r="AI439" s="28">
        <v>11.5</v>
      </c>
      <c r="AJ439" s="28" t="s">
        <v>440</v>
      </c>
      <c r="AK439" s="30">
        <v>2350</v>
      </c>
      <c r="AL439" s="30">
        <v>0</v>
      </c>
      <c r="AM439" s="30">
        <v>1</v>
      </c>
      <c r="AN439" s="30">
        <v>9</v>
      </c>
      <c r="AO439" s="30">
        <v>30</v>
      </c>
      <c r="AP439" s="30">
        <v>0</v>
      </c>
      <c r="AQ439" s="30">
        <v>0</v>
      </c>
      <c r="AR439" s="30">
        <v>0</v>
      </c>
      <c r="AS439" s="30">
        <v>9</v>
      </c>
      <c r="AT439" s="30">
        <v>0</v>
      </c>
      <c r="AU439" s="30">
        <v>0</v>
      </c>
      <c r="AV439" s="30">
        <v>0</v>
      </c>
      <c r="AW439" s="30">
        <v>349</v>
      </c>
      <c r="AX439" s="28">
        <v>342.2</v>
      </c>
      <c r="AY439" s="28">
        <v>276.5</v>
      </c>
      <c r="AZ439" s="28">
        <v>105</v>
      </c>
      <c r="BA439" s="28">
        <v>72.400000000000006</v>
      </c>
      <c r="BB439" s="30">
        <v>27</v>
      </c>
      <c r="BC439" s="28">
        <v>0.64</v>
      </c>
      <c r="BD439" s="28">
        <v>1.37</v>
      </c>
      <c r="BE439" s="28">
        <v>2.0099999999999998</v>
      </c>
      <c r="BF439" s="28">
        <v>35.549999999999997</v>
      </c>
      <c r="BG439" s="30">
        <v>184</v>
      </c>
      <c r="BH439" s="30">
        <v>74</v>
      </c>
      <c r="BI439" s="30">
        <v>118</v>
      </c>
      <c r="BJ439" s="30">
        <v>85</v>
      </c>
      <c r="BK439" s="30">
        <v>250</v>
      </c>
      <c r="BL439" s="30">
        <v>134</v>
      </c>
      <c r="BM439" s="30">
        <v>182</v>
      </c>
      <c r="BN439" s="30">
        <v>98</v>
      </c>
      <c r="BO439" s="28"/>
      <c r="BP439" s="28"/>
      <c r="BQ439" s="28"/>
      <c r="BR439" s="28"/>
      <c r="BS439" s="30">
        <v>3</v>
      </c>
      <c r="BT439" s="28"/>
      <c r="BU439" s="30">
        <v>0.02</v>
      </c>
      <c r="BV439" s="30">
        <v>0</v>
      </c>
      <c r="BW439" s="30">
        <v>0.05</v>
      </c>
      <c r="BX439" s="30">
        <v>7.0000000000000007E-2</v>
      </c>
      <c r="BY439" s="30">
        <v>1.36</v>
      </c>
      <c r="BZ439" s="30">
        <v>1.1499999999999999</v>
      </c>
      <c r="CA439" s="30">
        <v>158</v>
      </c>
      <c r="CB439" s="30">
        <v>88</v>
      </c>
      <c r="CC439" s="30">
        <v>150</v>
      </c>
      <c r="CD439" s="30">
        <v>70</v>
      </c>
      <c r="CE439" s="30">
        <v>345</v>
      </c>
      <c r="CF439" s="30">
        <v>139</v>
      </c>
      <c r="CG439" s="30">
        <v>209</v>
      </c>
      <c r="CH439" s="30">
        <v>69</v>
      </c>
      <c r="CI439" s="30">
        <v>1.03</v>
      </c>
      <c r="CJ439" s="30">
        <v>0.34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7.25" thickBot="1">
      <c r="A440" s="28"/>
      <c r="B440" s="28"/>
      <c r="C440" s="30">
        <v>118748</v>
      </c>
      <c r="D440" s="30">
        <v>0</v>
      </c>
      <c r="E440" s="30">
        <v>0</v>
      </c>
      <c r="F440" s="30">
        <v>0</v>
      </c>
      <c r="G440" s="30">
        <v>0</v>
      </c>
      <c r="H440" s="30">
        <v>6</v>
      </c>
      <c r="I440" s="30">
        <v>3</v>
      </c>
      <c r="J440" s="28">
        <v>8.1999999999999993</v>
      </c>
      <c r="K440" s="28">
        <v>16.399999999999999</v>
      </c>
      <c r="L440" s="30">
        <v>18</v>
      </c>
      <c r="M440" s="28" t="s">
        <v>2064</v>
      </c>
      <c r="N440" s="28">
        <v>7.7</v>
      </c>
      <c r="O440" s="30">
        <v>283</v>
      </c>
      <c r="P440" s="31" t="b">
        <v>1</v>
      </c>
      <c r="Q440" s="28"/>
      <c r="R440" s="28"/>
      <c r="S440" s="30">
        <v>130</v>
      </c>
      <c r="T440" s="28" t="s">
        <v>3089</v>
      </c>
      <c r="U440" s="28">
        <v>6.1</v>
      </c>
      <c r="V440" s="28" t="s">
        <v>1414</v>
      </c>
      <c r="W440" s="28">
        <v>34.4</v>
      </c>
      <c r="X440" s="31" t="b">
        <v>0</v>
      </c>
      <c r="Y440" s="28"/>
      <c r="Z440" s="28" t="s">
        <v>2061</v>
      </c>
      <c r="AA440" s="30">
        <v>12</v>
      </c>
      <c r="AB440" s="30">
        <v>14</v>
      </c>
      <c r="AC440" s="30">
        <v>207</v>
      </c>
      <c r="AD440" s="30">
        <v>6433484</v>
      </c>
      <c r="AE440" s="30">
        <v>62210</v>
      </c>
      <c r="AF440" s="30">
        <v>8640017</v>
      </c>
      <c r="AG440" s="30">
        <v>21594</v>
      </c>
      <c r="AH440" s="28">
        <v>0.6</v>
      </c>
      <c r="AI440" s="28">
        <v>15.9</v>
      </c>
      <c r="AJ440" s="28" t="s">
        <v>1414</v>
      </c>
      <c r="AK440" s="30">
        <v>2933</v>
      </c>
      <c r="AL440" s="30">
        <v>18</v>
      </c>
      <c r="AM440" s="30">
        <v>8</v>
      </c>
      <c r="AN440" s="30">
        <v>11</v>
      </c>
      <c r="AO440" s="30">
        <v>40</v>
      </c>
      <c r="AP440" s="30">
        <v>0</v>
      </c>
      <c r="AQ440" s="30">
        <v>0</v>
      </c>
      <c r="AR440" s="30">
        <v>2</v>
      </c>
      <c r="AS440" s="30">
        <v>2</v>
      </c>
      <c r="AT440" s="30">
        <v>0</v>
      </c>
      <c r="AU440" s="30">
        <v>0</v>
      </c>
      <c r="AV440" s="30">
        <v>21</v>
      </c>
      <c r="AW440" s="30">
        <v>566</v>
      </c>
      <c r="AX440" s="28">
        <v>918.6</v>
      </c>
      <c r="AY440" s="28">
        <v>755.8</v>
      </c>
      <c r="AZ440" s="28">
        <v>1454</v>
      </c>
      <c r="BA440" s="28">
        <v>312.89999999999998</v>
      </c>
      <c r="BB440" s="30">
        <v>33</v>
      </c>
      <c r="BC440" s="28">
        <v>18.059999999999999</v>
      </c>
      <c r="BD440" s="28">
        <v>5.77</v>
      </c>
      <c r="BE440" s="28">
        <v>23.83</v>
      </c>
      <c r="BF440" s="28">
        <v>43.67</v>
      </c>
      <c r="BG440" s="30">
        <v>8</v>
      </c>
      <c r="BH440" s="30">
        <v>2</v>
      </c>
      <c r="BI440" s="30">
        <v>19</v>
      </c>
      <c r="BJ440" s="30">
        <v>16</v>
      </c>
      <c r="BK440" s="30">
        <v>3</v>
      </c>
      <c r="BL440" s="30">
        <v>1</v>
      </c>
      <c r="BM440" s="30">
        <v>3</v>
      </c>
      <c r="BN440" s="30">
        <v>1</v>
      </c>
      <c r="BO440" s="28"/>
      <c r="BP440" s="28"/>
      <c r="BQ440" s="30">
        <v>2</v>
      </c>
      <c r="BR440" s="28"/>
      <c r="BS440" s="30">
        <v>2</v>
      </c>
      <c r="BT440" s="28"/>
      <c r="BU440" s="30">
        <v>0.55000000000000004</v>
      </c>
      <c r="BV440" s="30">
        <v>0</v>
      </c>
      <c r="BW440" s="30">
        <v>0.18</v>
      </c>
      <c r="BX440" s="30">
        <v>0.73</v>
      </c>
      <c r="BY440" s="30">
        <v>1.34</v>
      </c>
      <c r="BZ440" s="30">
        <v>1.23</v>
      </c>
      <c r="CA440" s="30">
        <v>1</v>
      </c>
      <c r="CB440" s="30">
        <v>1</v>
      </c>
      <c r="CC440" s="30">
        <v>3</v>
      </c>
      <c r="CD440" s="30">
        <v>1</v>
      </c>
      <c r="CE440" s="30">
        <v>8</v>
      </c>
      <c r="CF440" s="30">
        <v>3</v>
      </c>
      <c r="CG440" s="30">
        <v>5</v>
      </c>
      <c r="CH440" s="30">
        <v>3</v>
      </c>
      <c r="CI440" s="30">
        <v>1.01</v>
      </c>
      <c r="CJ440" s="30">
        <v>0.34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17.25" thickBot="1">
      <c r="A441" s="30">
        <v>100</v>
      </c>
      <c r="B441" s="30">
        <v>100</v>
      </c>
      <c r="C441" s="30">
        <v>122798</v>
      </c>
      <c r="D441" s="30">
        <v>0</v>
      </c>
      <c r="E441" s="30">
        <v>0</v>
      </c>
      <c r="F441" s="30">
        <v>-2</v>
      </c>
      <c r="G441" s="30">
        <v>2</v>
      </c>
      <c r="H441" s="30">
        <v>1</v>
      </c>
      <c r="I441" s="30">
        <v>2</v>
      </c>
      <c r="J441" s="28">
        <v>2.8</v>
      </c>
      <c r="K441" s="28">
        <v>5.6</v>
      </c>
      <c r="L441" s="30">
        <v>2</v>
      </c>
      <c r="M441" s="28" t="s">
        <v>2514</v>
      </c>
      <c r="N441" s="28">
        <v>2.2999999999999998</v>
      </c>
      <c r="O441" s="30">
        <v>284</v>
      </c>
      <c r="P441" s="31" t="b">
        <v>0</v>
      </c>
      <c r="Q441" s="28"/>
      <c r="R441" s="28" t="s">
        <v>3090</v>
      </c>
      <c r="S441" s="30">
        <v>68</v>
      </c>
      <c r="T441" s="28" t="s">
        <v>3091</v>
      </c>
      <c r="U441" s="28">
        <v>3.5</v>
      </c>
      <c r="V441" s="28" t="s">
        <v>1441</v>
      </c>
      <c r="W441" s="28">
        <v>6.8</v>
      </c>
      <c r="X441" s="31" t="b">
        <v>0</v>
      </c>
      <c r="Y441" s="28"/>
      <c r="Z441" s="28" t="s">
        <v>2061</v>
      </c>
      <c r="AA441" s="30">
        <v>12</v>
      </c>
      <c r="AB441" s="30">
        <v>14</v>
      </c>
      <c r="AC441" s="30">
        <v>107</v>
      </c>
      <c r="AD441" s="30">
        <v>1734008</v>
      </c>
      <c r="AE441" s="30">
        <v>6606</v>
      </c>
      <c r="AF441" s="30">
        <v>2215508</v>
      </c>
      <c r="AG441" s="30">
        <v>19677</v>
      </c>
      <c r="AH441" s="28">
        <v>0.3</v>
      </c>
      <c r="AI441" s="28">
        <v>15.7</v>
      </c>
      <c r="AJ441" s="28" t="s">
        <v>1441</v>
      </c>
      <c r="AK441" s="30">
        <v>2337</v>
      </c>
      <c r="AL441" s="30">
        <v>0</v>
      </c>
      <c r="AM441" s="30">
        <v>8</v>
      </c>
      <c r="AN441" s="30">
        <v>7</v>
      </c>
      <c r="AO441" s="30">
        <v>33</v>
      </c>
      <c r="AP441" s="30">
        <v>0</v>
      </c>
      <c r="AQ441" s="30">
        <v>0</v>
      </c>
      <c r="AR441" s="30">
        <v>0</v>
      </c>
      <c r="AS441" s="30">
        <v>3</v>
      </c>
      <c r="AT441" s="30">
        <v>0</v>
      </c>
      <c r="AU441" s="30">
        <v>0</v>
      </c>
      <c r="AV441" s="30">
        <v>10</v>
      </c>
      <c r="AW441" s="30">
        <v>576</v>
      </c>
      <c r="AX441" s="28">
        <v>525.4</v>
      </c>
      <c r="AY441" s="28">
        <v>820</v>
      </c>
      <c r="AZ441" s="28">
        <v>205</v>
      </c>
      <c r="BA441" s="28">
        <v>155.1</v>
      </c>
      <c r="BB441" s="30">
        <v>26</v>
      </c>
      <c r="BC441" s="28">
        <v>1.24</v>
      </c>
      <c r="BD441" s="28">
        <v>6.53</v>
      </c>
      <c r="BE441" s="28">
        <v>7.77</v>
      </c>
      <c r="BF441" s="28">
        <v>34.5</v>
      </c>
      <c r="BG441" s="30">
        <v>85</v>
      </c>
      <c r="BH441" s="30">
        <v>27</v>
      </c>
      <c r="BI441" s="30">
        <v>15</v>
      </c>
      <c r="BJ441" s="30">
        <v>3</v>
      </c>
      <c r="BK441" s="30">
        <v>167</v>
      </c>
      <c r="BL441" s="30">
        <v>24</v>
      </c>
      <c r="BM441" s="30">
        <v>49</v>
      </c>
      <c r="BN441" s="30">
        <v>4</v>
      </c>
      <c r="BO441" s="30">
        <v>2</v>
      </c>
      <c r="BP441" s="28"/>
      <c r="BQ441" s="28"/>
      <c r="BR441" s="28"/>
      <c r="BS441" s="28"/>
      <c r="BT441" s="28"/>
      <c r="BU441" s="30">
        <v>0.05</v>
      </c>
      <c r="BV441" s="30">
        <v>0</v>
      </c>
      <c r="BW441" s="30">
        <v>0.25</v>
      </c>
      <c r="BX441" s="30">
        <v>0.3</v>
      </c>
      <c r="BY441" s="30">
        <v>1.33</v>
      </c>
      <c r="BZ441" s="30">
        <v>1.27</v>
      </c>
      <c r="CA441" s="30">
        <v>44</v>
      </c>
      <c r="CB441" s="30">
        <v>3</v>
      </c>
      <c r="CC441" s="30">
        <v>143</v>
      </c>
      <c r="CD441" s="30">
        <v>39</v>
      </c>
      <c r="CE441" s="30">
        <v>105</v>
      </c>
      <c r="CF441" s="30">
        <v>25</v>
      </c>
      <c r="CG441" s="30">
        <v>54</v>
      </c>
      <c r="CH441" s="30">
        <v>20</v>
      </c>
      <c r="CI441" s="30">
        <v>1</v>
      </c>
      <c r="CJ441" s="30">
        <v>0.27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7.25" thickBot="1">
      <c r="A442" s="30">
        <v>100</v>
      </c>
      <c r="B442" s="30">
        <v>100</v>
      </c>
      <c r="C442" s="30">
        <v>169187</v>
      </c>
      <c r="D442" s="30">
        <v>0</v>
      </c>
      <c r="E442" s="30">
        <v>0</v>
      </c>
      <c r="F442" s="30">
        <v>1</v>
      </c>
      <c r="G442" s="30">
        <v>-1</v>
      </c>
      <c r="H442" s="30">
        <v>3</v>
      </c>
      <c r="I442" s="30">
        <v>2</v>
      </c>
      <c r="J442" s="28">
        <v>6.3</v>
      </c>
      <c r="K442" s="28">
        <v>12.6</v>
      </c>
      <c r="L442" s="30">
        <v>11</v>
      </c>
      <c r="M442" s="28" t="s">
        <v>1457</v>
      </c>
      <c r="N442" s="28">
        <v>5.8</v>
      </c>
      <c r="O442" s="30">
        <v>285</v>
      </c>
      <c r="P442" s="31" t="b">
        <v>0</v>
      </c>
      <c r="Q442" s="28"/>
      <c r="R442" s="28" t="s">
        <v>3092</v>
      </c>
      <c r="S442" s="30">
        <v>76</v>
      </c>
      <c r="T442" s="28" t="s">
        <v>3093</v>
      </c>
      <c r="U442" s="28">
        <v>4</v>
      </c>
      <c r="V442" s="28" t="s">
        <v>1456</v>
      </c>
      <c r="W442" s="28">
        <v>26.8</v>
      </c>
      <c r="X442" s="31" t="b">
        <v>0</v>
      </c>
      <c r="Y442" s="28"/>
      <c r="Z442" s="28" t="s">
        <v>2061</v>
      </c>
      <c r="AA442" s="30">
        <v>12</v>
      </c>
      <c r="AB442" s="30">
        <v>14</v>
      </c>
      <c r="AC442" s="30">
        <v>131</v>
      </c>
      <c r="AD442" s="30">
        <v>3703540</v>
      </c>
      <c r="AE442" s="30">
        <v>71279</v>
      </c>
      <c r="AF442" s="30">
        <v>6346865</v>
      </c>
      <c r="AG442" s="30">
        <v>10959</v>
      </c>
      <c r="AH442" s="28">
        <v>0.8</v>
      </c>
      <c r="AI442" s="28">
        <v>17.2</v>
      </c>
      <c r="AJ442" s="28" t="s">
        <v>1456</v>
      </c>
      <c r="AK442" s="30">
        <v>2562</v>
      </c>
      <c r="AL442" s="30">
        <v>1</v>
      </c>
      <c r="AM442" s="30">
        <v>10</v>
      </c>
      <c r="AN442" s="30">
        <v>8</v>
      </c>
      <c r="AO442" s="30">
        <v>39</v>
      </c>
      <c r="AP442" s="30">
        <v>0</v>
      </c>
      <c r="AQ442" s="30">
        <v>0</v>
      </c>
      <c r="AR442" s="30">
        <v>0</v>
      </c>
      <c r="AS442" s="30">
        <v>4</v>
      </c>
      <c r="AT442" s="30">
        <v>0</v>
      </c>
      <c r="AU442" s="30">
        <v>0</v>
      </c>
      <c r="AV442" s="30">
        <v>18</v>
      </c>
      <c r="AW442" s="30">
        <v>711</v>
      </c>
      <c r="AX442" s="28">
        <v>696</v>
      </c>
      <c r="AY442" s="28">
        <v>1077.7</v>
      </c>
      <c r="AZ442" s="28">
        <v>213</v>
      </c>
      <c r="BA442" s="28">
        <v>198.8</v>
      </c>
      <c r="BB442" s="30">
        <v>30</v>
      </c>
      <c r="BC442" s="28">
        <v>1.95</v>
      </c>
      <c r="BD442" s="28">
        <v>7.99</v>
      </c>
      <c r="BE442" s="28">
        <v>9.94</v>
      </c>
      <c r="BF442" s="28">
        <v>39.21</v>
      </c>
      <c r="BG442" s="30">
        <v>32</v>
      </c>
      <c r="BH442" s="30">
        <v>6</v>
      </c>
      <c r="BI442" s="30">
        <v>4</v>
      </c>
      <c r="BJ442" s="30">
        <v>2</v>
      </c>
      <c r="BK442" s="30">
        <v>161</v>
      </c>
      <c r="BL442" s="30">
        <v>21</v>
      </c>
      <c r="BM442" s="30">
        <v>21</v>
      </c>
      <c r="BN442" s="30">
        <v>2</v>
      </c>
      <c r="BO442" s="30">
        <v>1</v>
      </c>
      <c r="BP442" s="28"/>
      <c r="BQ442" s="30">
        <v>1</v>
      </c>
      <c r="BR442" s="28"/>
      <c r="BS442" s="28"/>
      <c r="BT442" s="28"/>
      <c r="BU442" s="30">
        <v>7.0000000000000007E-2</v>
      </c>
      <c r="BV442" s="30">
        <v>0</v>
      </c>
      <c r="BW442" s="30">
        <v>0.28000000000000003</v>
      </c>
      <c r="BX442" s="30">
        <v>0.35</v>
      </c>
      <c r="BY442" s="30">
        <v>1.38</v>
      </c>
      <c r="BZ442" s="30">
        <v>1.37</v>
      </c>
      <c r="CA442" s="30">
        <v>25</v>
      </c>
      <c r="CB442" s="30">
        <v>1</v>
      </c>
      <c r="CC442" s="30">
        <v>15</v>
      </c>
      <c r="CD442" s="30">
        <v>2</v>
      </c>
      <c r="CE442" s="30">
        <v>58</v>
      </c>
      <c r="CF442" s="30">
        <v>12</v>
      </c>
      <c r="CG442" s="30">
        <v>13</v>
      </c>
      <c r="CH442" s="30">
        <v>2</v>
      </c>
      <c r="CI442" s="30">
        <v>1.05</v>
      </c>
      <c r="CJ442" s="30">
        <v>0.28000000000000003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7.25" thickBot="1">
      <c r="A443" s="30">
        <v>100</v>
      </c>
      <c r="B443" s="30">
        <v>100</v>
      </c>
      <c r="C443" s="30">
        <v>171287</v>
      </c>
      <c r="D443" s="30">
        <v>0</v>
      </c>
      <c r="E443" s="30">
        <v>0</v>
      </c>
      <c r="F443" s="30">
        <v>-2</v>
      </c>
      <c r="G443" s="30">
        <v>2</v>
      </c>
      <c r="H443" s="30">
        <v>1</v>
      </c>
      <c r="I443" s="30">
        <v>2</v>
      </c>
      <c r="J443" s="28">
        <v>0.5</v>
      </c>
      <c r="K443" s="28">
        <v>1</v>
      </c>
      <c r="L443" s="30">
        <v>0</v>
      </c>
      <c r="M443" s="28" t="s">
        <v>2701</v>
      </c>
      <c r="N443" s="28">
        <v>0</v>
      </c>
      <c r="O443" s="30">
        <v>286</v>
      </c>
      <c r="P443" s="31" t="b">
        <v>0</v>
      </c>
      <c r="Q443" s="28"/>
      <c r="R443" s="28" t="s">
        <v>4146</v>
      </c>
      <c r="S443" s="30">
        <v>43</v>
      </c>
      <c r="T443" s="28" t="s">
        <v>3094</v>
      </c>
      <c r="U443" s="28">
        <v>3.4</v>
      </c>
      <c r="V443" s="28" t="s">
        <v>1502</v>
      </c>
      <c r="W443" s="28">
        <v>0.8</v>
      </c>
      <c r="X443" s="31" t="b">
        <v>0</v>
      </c>
      <c r="Y443" s="28"/>
      <c r="Z443" s="28" t="s">
        <v>2061</v>
      </c>
      <c r="AA443" s="30">
        <v>12</v>
      </c>
      <c r="AB443" s="30">
        <v>14</v>
      </c>
      <c r="AC443" s="30">
        <v>68</v>
      </c>
      <c r="AD443" s="30">
        <v>586495</v>
      </c>
      <c r="AE443" s="30">
        <v>282</v>
      </c>
      <c r="AF443" s="30">
        <v>564502</v>
      </c>
      <c r="AG443" s="30">
        <v>1109</v>
      </c>
      <c r="AH443" s="28">
        <v>0</v>
      </c>
      <c r="AI443" s="28">
        <v>15.8</v>
      </c>
      <c r="AJ443" s="28" t="s">
        <v>1502</v>
      </c>
      <c r="AK443" s="30">
        <v>1371</v>
      </c>
      <c r="AL443" s="30">
        <v>0</v>
      </c>
      <c r="AM443" s="30">
        <v>0</v>
      </c>
      <c r="AN443" s="30">
        <v>8</v>
      </c>
      <c r="AO443" s="30">
        <v>12</v>
      </c>
      <c r="AP443" s="30">
        <v>0</v>
      </c>
      <c r="AQ443" s="30">
        <v>0</v>
      </c>
      <c r="AR443" s="30">
        <v>0</v>
      </c>
      <c r="AS443" s="30">
        <v>3</v>
      </c>
      <c r="AT443" s="30">
        <v>0</v>
      </c>
      <c r="AU443" s="30">
        <v>0</v>
      </c>
      <c r="AV443" s="30">
        <v>8</v>
      </c>
      <c r="AW443" s="30">
        <v>324</v>
      </c>
      <c r="AX443" s="28">
        <v>297.8</v>
      </c>
      <c r="AY443" s="28">
        <v>43.7</v>
      </c>
      <c r="AZ443" s="28">
        <v>27</v>
      </c>
      <c r="BA443" s="28">
        <v>36.9</v>
      </c>
      <c r="BB443" s="30">
        <v>14</v>
      </c>
      <c r="BC443" s="28">
        <v>0.17</v>
      </c>
      <c r="BD443" s="28">
        <v>0.64</v>
      </c>
      <c r="BE443" s="28">
        <v>0.81</v>
      </c>
      <c r="BF443" s="28">
        <v>23.51</v>
      </c>
      <c r="BG443" s="30">
        <v>212</v>
      </c>
      <c r="BH443" s="30">
        <v>82</v>
      </c>
      <c r="BI443" s="30">
        <v>366</v>
      </c>
      <c r="BJ443" s="30">
        <v>125</v>
      </c>
      <c r="BK443" s="30">
        <v>394</v>
      </c>
      <c r="BL443" s="30">
        <v>142</v>
      </c>
      <c r="BM443" s="30">
        <v>318</v>
      </c>
      <c r="BN443" s="30">
        <v>110</v>
      </c>
      <c r="BO443" s="28"/>
      <c r="BP443" s="28"/>
      <c r="BQ443" s="28"/>
      <c r="BR443" s="28"/>
      <c r="BS443" s="28"/>
      <c r="BT443" s="28"/>
      <c r="BU443" s="30">
        <v>0.01</v>
      </c>
      <c r="BV443" s="30">
        <v>0</v>
      </c>
      <c r="BW443" s="30">
        <v>0.04</v>
      </c>
      <c r="BX443" s="30">
        <v>0.05</v>
      </c>
      <c r="BY443" s="30">
        <v>1.54</v>
      </c>
      <c r="BZ443" s="30">
        <v>0.79</v>
      </c>
      <c r="CA443" s="30">
        <v>547</v>
      </c>
      <c r="CB443" s="30">
        <v>137</v>
      </c>
      <c r="CC443" s="30">
        <v>543</v>
      </c>
      <c r="CD443" s="30">
        <v>217</v>
      </c>
      <c r="CE443" s="30">
        <v>109</v>
      </c>
      <c r="CF443" s="30">
        <v>26</v>
      </c>
      <c r="CG443" s="30">
        <v>204</v>
      </c>
      <c r="CH443" s="30">
        <v>74</v>
      </c>
      <c r="CI443" s="30">
        <v>0.92</v>
      </c>
      <c r="CJ443" s="30">
        <v>0.53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27.75" thickBot="1">
      <c r="A444" s="30">
        <v>25</v>
      </c>
      <c r="B444" s="30">
        <v>50</v>
      </c>
      <c r="C444" s="30">
        <v>175592</v>
      </c>
      <c r="D444" s="30">
        <v>0</v>
      </c>
      <c r="E444" s="30">
        <v>0</v>
      </c>
      <c r="F444" s="30">
        <v>-3</v>
      </c>
      <c r="G444" s="30">
        <v>3</v>
      </c>
      <c r="H444" s="30">
        <v>0</v>
      </c>
      <c r="I444" s="30">
        <v>3</v>
      </c>
      <c r="J444" s="28">
        <v>0.1</v>
      </c>
      <c r="K444" s="28">
        <v>0.5</v>
      </c>
      <c r="L444" s="30">
        <v>0</v>
      </c>
      <c r="M444" s="28" t="s">
        <v>3095</v>
      </c>
      <c r="N444" s="28">
        <v>0</v>
      </c>
      <c r="O444" s="30">
        <v>287</v>
      </c>
      <c r="P444" s="31" t="b">
        <v>0</v>
      </c>
      <c r="Q444" s="28" t="s">
        <v>2684</v>
      </c>
      <c r="R444" s="28" t="s">
        <v>4269</v>
      </c>
      <c r="S444" s="30">
        <v>47</v>
      </c>
      <c r="T444" s="28" t="s">
        <v>3096</v>
      </c>
      <c r="U444" s="28">
        <v>1.2</v>
      </c>
      <c r="V444" s="28" t="s">
        <v>1745</v>
      </c>
      <c r="W444" s="28">
        <v>0</v>
      </c>
      <c r="X444" s="31" t="b">
        <v>0</v>
      </c>
      <c r="Y444" s="28"/>
      <c r="Z444" s="28" t="s">
        <v>2176</v>
      </c>
      <c r="AA444" s="30">
        <v>12</v>
      </c>
      <c r="AB444" s="30">
        <v>14</v>
      </c>
      <c r="AC444" s="30">
        <v>10</v>
      </c>
      <c r="AD444" s="30">
        <v>10082</v>
      </c>
      <c r="AE444" s="30">
        <v>1</v>
      </c>
      <c r="AF444" s="30">
        <v>18945</v>
      </c>
      <c r="AG444" s="30">
        <v>24</v>
      </c>
      <c r="AH444" s="28">
        <v>0</v>
      </c>
      <c r="AI444" s="28">
        <v>2.1</v>
      </c>
      <c r="AJ444" s="28" t="s">
        <v>1745</v>
      </c>
      <c r="AK444" s="30">
        <v>290</v>
      </c>
      <c r="AL444" s="30">
        <v>0</v>
      </c>
      <c r="AM444" s="30">
        <v>0</v>
      </c>
      <c r="AN444" s="30">
        <v>1</v>
      </c>
      <c r="AO444" s="30">
        <v>4</v>
      </c>
      <c r="AP444" s="30">
        <v>0</v>
      </c>
      <c r="AQ444" s="30">
        <v>0</v>
      </c>
      <c r="AR444" s="30">
        <v>0</v>
      </c>
      <c r="AS444" s="30">
        <v>1</v>
      </c>
      <c r="AT444" s="30">
        <v>0</v>
      </c>
      <c r="AU444" s="30">
        <v>0</v>
      </c>
      <c r="AV444" s="30">
        <v>0</v>
      </c>
      <c r="AW444" s="30">
        <v>34</v>
      </c>
      <c r="AX444" s="28">
        <v>23.8</v>
      </c>
      <c r="AY444" s="28">
        <v>92.6</v>
      </c>
      <c r="AZ444" s="28">
        <v>54</v>
      </c>
      <c r="BA444" s="28">
        <v>16.899999999999999</v>
      </c>
      <c r="BB444" s="30">
        <v>3</v>
      </c>
      <c r="BC444" s="28">
        <v>0.67</v>
      </c>
      <c r="BD444" s="28">
        <v>0.2</v>
      </c>
      <c r="BE444" s="28">
        <v>0.87</v>
      </c>
      <c r="BF444" s="28">
        <v>4.0599999999999996</v>
      </c>
      <c r="BG444" s="30">
        <v>463</v>
      </c>
      <c r="BH444" s="30">
        <v>208</v>
      </c>
      <c r="BI444" s="30">
        <v>283</v>
      </c>
      <c r="BJ444" s="30">
        <v>155</v>
      </c>
      <c r="BK444" s="30">
        <v>332</v>
      </c>
      <c r="BL444" s="30">
        <v>164</v>
      </c>
      <c r="BM444" s="30">
        <v>409</v>
      </c>
      <c r="BN444" s="30">
        <v>183</v>
      </c>
      <c r="BO444" s="28"/>
      <c r="BP444" s="28"/>
      <c r="BQ444" s="28"/>
      <c r="BR444" s="28"/>
      <c r="BS444" s="28"/>
      <c r="BT444" s="28"/>
      <c r="BU444" s="30">
        <v>0.21</v>
      </c>
      <c r="BV444" s="30">
        <v>0</v>
      </c>
      <c r="BW444" s="30">
        <v>0.06</v>
      </c>
      <c r="BX444" s="30">
        <v>0.27</v>
      </c>
      <c r="BY444" s="30">
        <v>1.26</v>
      </c>
      <c r="BZ444" s="30">
        <v>1.24</v>
      </c>
      <c r="CA444" s="30">
        <v>313</v>
      </c>
      <c r="CB444" s="30">
        <v>188</v>
      </c>
      <c r="CC444" s="30">
        <v>693</v>
      </c>
      <c r="CD444" s="30">
        <v>286</v>
      </c>
      <c r="CE444" s="30">
        <v>446</v>
      </c>
      <c r="CF444" s="30">
        <v>195</v>
      </c>
      <c r="CG444" s="30">
        <v>530</v>
      </c>
      <c r="CH444" s="30">
        <v>202</v>
      </c>
      <c r="CI444" s="30">
        <v>0.93</v>
      </c>
      <c r="CJ444" s="30">
        <v>0.31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17.25" thickBot="1">
      <c r="A445" s="30">
        <v>100</v>
      </c>
      <c r="B445" s="30">
        <v>75</v>
      </c>
      <c r="C445" s="30">
        <v>194634</v>
      </c>
      <c r="D445" s="30">
        <v>0</v>
      </c>
      <c r="E445" s="30">
        <v>0</v>
      </c>
      <c r="F445" s="30">
        <v>-1</v>
      </c>
      <c r="G445" s="30">
        <v>1</v>
      </c>
      <c r="H445" s="30">
        <v>2</v>
      </c>
      <c r="I445" s="30">
        <v>4</v>
      </c>
      <c r="J445" s="28">
        <v>6.7</v>
      </c>
      <c r="K445" s="28">
        <v>10.1</v>
      </c>
      <c r="L445" s="30">
        <v>5</v>
      </c>
      <c r="M445" s="28" t="s">
        <v>3097</v>
      </c>
      <c r="N445" s="28">
        <v>6.2</v>
      </c>
      <c r="O445" s="30">
        <v>288</v>
      </c>
      <c r="P445" s="31" t="b">
        <v>0</v>
      </c>
      <c r="Q445" s="28"/>
      <c r="R445" s="28" t="s">
        <v>4530</v>
      </c>
      <c r="S445" s="30">
        <v>89</v>
      </c>
      <c r="T445" s="28" t="s">
        <v>3098</v>
      </c>
      <c r="U445" s="28">
        <v>3.5</v>
      </c>
      <c r="V445" s="28" t="s">
        <v>3099</v>
      </c>
      <c r="W445" s="28">
        <v>5.0999999999999996</v>
      </c>
      <c r="X445" s="31" t="b">
        <v>0</v>
      </c>
      <c r="Y445" s="28"/>
      <c r="Z445" s="28" t="s">
        <v>2061</v>
      </c>
      <c r="AA445" s="30">
        <v>12</v>
      </c>
      <c r="AB445" s="30">
        <v>14</v>
      </c>
      <c r="AC445" s="30">
        <v>63</v>
      </c>
      <c r="AD445" s="30">
        <v>783834</v>
      </c>
      <c r="AE445" s="30">
        <v>14468</v>
      </c>
      <c r="AF445" s="30">
        <v>277215</v>
      </c>
      <c r="AG445" s="30">
        <v>55723</v>
      </c>
      <c r="AH445" s="28">
        <v>0.7</v>
      </c>
      <c r="AI445" s="28">
        <v>7.1</v>
      </c>
      <c r="AJ445" s="28" t="s">
        <v>601</v>
      </c>
      <c r="AK445" s="30">
        <v>920</v>
      </c>
      <c r="AL445" s="30">
        <v>5</v>
      </c>
      <c r="AM445" s="30">
        <v>4</v>
      </c>
      <c r="AN445" s="30">
        <v>4</v>
      </c>
      <c r="AO445" s="30">
        <v>15</v>
      </c>
      <c r="AP445" s="30">
        <v>0</v>
      </c>
      <c r="AQ445" s="30">
        <v>0</v>
      </c>
      <c r="AR445" s="30">
        <v>0</v>
      </c>
      <c r="AS445" s="30">
        <v>2</v>
      </c>
      <c r="AT445" s="30">
        <v>0</v>
      </c>
      <c r="AU445" s="30">
        <v>0</v>
      </c>
      <c r="AV445" s="30">
        <v>6</v>
      </c>
      <c r="AW445" s="30">
        <v>212</v>
      </c>
      <c r="AX445" s="28">
        <v>297</v>
      </c>
      <c r="AY445" s="28">
        <v>196.9</v>
      </c>
      <c r="AZ445" s="28">
        <v>312</v>
      </c>
      <c r="BA445" s="28">
        <v>80.2</v>
      </c>
      <c r="BB445" s="30">
        <v>10</v>
      </c>
      <c r="BC445" s="28">
        <v>5.29</v>
      </c>
      <c r="BD445" s="28">
        <v>1.53</v>
      </c>
      <c r="BE445" s="28">
        <v>6.82</v>
      </c>
      <c r="BF445" s="28">
        <v>15.68</v>
      </c>
      <c r="BG445" s="30">
        <v>214</v>
      </c>
      <c r="BH445" s="30">
        <v>22</v>
      </c>
      <c r="BI445" s="30">
        <v>168</v>
      </c>
      <c r="BJ445" s="30">
        <v>24</v>
      </c>
      <c r="BK445" s="30">
        <v>107</v>
      </c>
      <c r="BL445" s="30">
        <v>32</v>
      </c>
      <c r="BM445" s="30">
        <v>159</v>
      </c>
      <c r="BN445" s="30">
        <v>25</v>
      </c>
      <c r="BO445" s="28"/>
      <c r="BP445" s="28"/>
      <c r="BQ445" s="28"/>
      <c r="BR445" s="28"/>
      <c r="BS445" s="28"/>
      <c r="BT445" s="28"/>
      <c r="BU445" s="30">
        <v>0.52</v>
      </c>
      <c r="BV445" s="30">
        <v>0</v>
      </c>
      <c r="BW445" s="30">
        <v>0.15</v>
      </c>
      <c r="BX445" s="30">
        <v>0.67</v>
      </c>
      <c r="BY445" s="30">
        <v>1.53</v>
      </c>
      <c r="BZ445" s="30">
        <v>1.47</v>
      </c>
      <c r="CA445" s="30">
        <v>10</v>
      </c>
      <c r="CB445" s="30">
        <v>5</v>
      </c>
      <c r="CC445" s="30">
        <v>12</v>
      </c>
      <c r="CD445" s="30">
        <v>5</v>
      </c>
      <c r="CE445" s="30">
        <v>108</v>
      </c>
      <c r="CF445" s="30">
        <v>15</v>
      </c>
      <c r="CG445" s="30">
        <v>74</v>
      </c>
      <c r="CH445" s="30">
        <v>11</v>
      </c>
      <c r="CI445" s="30">
        <v>0.98</v>
      </c>
      <c r="CJ445" s="30">
        <v>0.39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17.25" thickBot="1">
      <c r="A446" s="30">
        <v>100</v>
      </c>
      <c r="B446" s="30">
        <v>100</v>
      </c>
      <c r="C446" s="30">
        <v>200720</v>
      </c>
      <c r="D446" s="30">
        <v>0</v>
      </c>
      <c r="E446" s="30">
        <v>0</v>
      </c>
      <c r="F446" s="30">
        <v>0</v>
      </c>
      <c r="G446" s="30">
        <v>0</v>
      </c>
      <c r="H446" s="30">
        <v>0</v>
      </c>
      <c r="I446" s="30">
        <v>1</v>
      </c>
      <c r="J446" s="28">
        <v>0.5</v>
      </c>
      <c r="K446" s="28">
        <v>1</v>
      </c>
      <c r="L446" s="30">
        <v>0</v>
      </c>
      <c r="M446" s="28" t="s">
        <v>3100</v>
      </c>
      <c r="N446" s="28">
        <v>0</v>
      </c>
      <c r="O446" s="30">
        <v>289</v>
      </c>
      <c r="P446" s="31" t="b">
        <v>0</v>
      </c>
      <c r="Q446" s="28"/>
      <c r="R446" s="28" t="s">
        <v>3101</v>
      </c>
      <c r="S446" s="30">
        <v>40</v>
      </c>
      <c r="T446" s="28" t="s">
        <v>3102</v>
      </c>
      <c r="U446" s="28">
        <v>0</v>
      </c>
      <c r="V446" s="28" t="s">
        <v>1825</v>
      </c>
      <c r="W446" s="28">
        <v>0.2</v>
      </c>
      <c r="X446" s="31" t="b">
        <v>0</v>
      </c>
      <c r="Y446" s="28"/>
      <c r="Z446" s="28" t="s">
        <v>2061</v>
      </c>
      <c r="AA446" s="30">
        <v>12</v>
      </c>
      <c r="AB446" s="30">
        <v>14</v>
      </c>
      <c r="AC446" s="30">
        <v>0</v>
      </c>
      <c r="AD446" s="30">
        <v>13582</v>
      </c>
      <c r="AE446" s="30">
        <v>47</v>
      </c>
      <c r="AF446" s="30">
        <v>20884</v>
      </c>
      <c r="AG446" s="30">
        <v>129</v>
      </c>
      <c r="AH446" s="28">
        <v>0</v>
      </c>
      <c r="AI446" s="28">
        <v>0</v>
      </c>
      <c r="AJ446" s="28" t="s">
        <v>1825</v>
      </c>
      <c r="AK446" s="30">
        <v>0</v>
      </c>
      <c r="AL446" s="30">
        <v>0</v>
      </c>
      <c r="AM446" s="30">
        <v>0</v>
      </c>
      <c r="AN446" s="30">
        <v>0</v>
      </c>
      <c r="AO446" s="30">
        <v>0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0</v>
      </c>
      <c r="AX446" s="28">
        <v>0</v>
      </c>
      <c r="AY446" s="28">
        <v>0</v>
      </c>
      <c r="AZ446" s="28">
        <v>0</v>
      </c>
      <c r="BA446" s="28">
        <v>0</v>
      </c>
      <c r="BB446" s="30">
        <v>0</v>
      </c>
      <c r="BC446" s="28">
        <v>0</v>
      </c>
      <c r="BD446" s="28">
        <v>0</v>
      </c>
      <c r="BE446" s="28">
        <v>0</v>
      </c>
      <c r="BF446" s="28">
        <v>0</v>
      </c>
      <c r="BG446" s="30">
        <v>578</v>
      </c>
      <c r="BH446" s="30">
        <v>64</v>
      </c>
      <c r="BI446" s="30">
        <v>561</v>
      </c>
      <c r="BJ446" s="30">
        <v>47</v>
      </c>
      <c r="BK446" s="30">
        <v>528</v>
      </c>
      <c r="BL446" s="30">
        <v>38</v>
      </c>
      <c r="BM446" s="30">
        <v>580</v>
      </c>
      <c r="BN446" s="30">
        <v>64</v>
      </c>
      <c r="BO446" s="28"/>
      <c r="BP446" s="28"/>
      <c r="BQ446" s="28"/>
      <c r="BR446" s="28"/>
      <c r="BS446" s="28"/>
      <c r="BT446" s="28"/>
      <c r="BU446" s="30">
        <v>0</v>
      </c>
      <c r="BV446" s="30">
        <v>0</v>
      </c>
      <c r="BW446" s="30">
        <v>0</v>
      </c>
      <c r="BX446" s="30">
        <v>0</v>
      </c>
      <c r="BY446" s="30">
        <v>0</v>
      </c>
      <c r="BZ446" s="30">
        <v>0</v>
      </c>
      <c r="CA446" s="30">
        <v>653</v>
      </c>
      <c r="CB446" s="30">
        <v>44</v>
      </c>
      <c r="CC446" s="30">
        <v>450</v>
      </c>
      <c r="CD446" s="30">
        <v>56</v>
      </c>
      <c r="CE446" s="30">
        <v>588</v>
      </c>
      <c r="CF446" s="30">
        <v>64</v>
      </c>
      <c r="CG446" s="30">
        <v>382</v>
      </c>
      <c r="CH446" s="30">
        <v>46</v>
      </c>
      <c r="CI446" s="30">
        <v>0</v>
      </c>
      <c r="CJ446" s="30">
        <v>0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7.25" thickBot="1">
      <c r="A447" s="30">
        <v>100</v>
      </c>
      <c r="B447" s="30">
        <v>100</v>
      </c>
      <c r="C447" s="30">
        <v>204716</v>
      </c>
      <c r="D447" s="30">
        <v>0</v>
      </c>
      <c r="E447" s="30">
        <v>0</v>
      </c>
      <c r="F447" s="30">
        <v>-2</v>
      </c>
      <c r="G447" s="30">
        <v>2</v>
      </c>
      <c r="H447" s="30">
        <v>0</v>
      </c>
      <c r="I447" s="30">
        <v>2</v>
      </c>
      <c r="J447" s="28">
        <v>2.2000000000000002</v>
      </c>
      <c r="K447" s="28">
        <v>4.4000000000000004</v>
      </c>
      <c r="L447" s="30">
        <v>6</v>
      </c>
      <c r="M447" s="28" t="s">
        <v>3103</v>
      </c>
      <c r="N447" s="28">
        <v>1.7</v>
      </c>
      <c r="O447" s="30">
        <v>290</v>
      </c>
      <c r="P447" s="31" t="b">
        <v>0</v>
      </c>
      <c r="Q447" s="28"/>
      <c r="R447" s="28" t="s">
        <v>4427</v>
      </c>
      <c r="S447" s="30">
        <v>48</v>
      </c>
      <c r="T447" s="28" t="s">
        <v>3104</v>
      </c>
      <c r="U447" s="28">
        <v>2.5</v>
      </c>
      <c r="V447" s="28" t="s">
        <v>1625</v>
      </c>
      <c r="W447" s="28">
        <v>1.3</v>
      </c>
      <c r="X447" s="31" t="b">
        <v>0</v>
      </c>
      <c r="Y447" s="28"/>
      <c r="Z447" s="28" t="s">
        <v>2061</v>
      </c>
      <c r="AA447" s="30">
        <v>12</v>
      </c>
      <c r="AB447" s="30">
        <v>14</v>
      </c>
      <c r="AC447" s="30">
        <v>38</v>
      </c>
      <c r="AD447" s="30">
        <v>276410</v>
      </c>
      <c r="AE447" s="30">
        <v>4362</v>
      </c>
      <c r="AF447" s="30">
        <v>210326</v>
      </c>
      <c r="AG447" s="30">
        <v>3848</v>
      </c>
      <c r="AH447" s="28">
        <v>0.4</v>
      </c>
      <c r="AI447" s="28">
        <v>7.9</v>
      </c>
      <c r="AJ447" s="28" t="s">
        <v>1625</v>
      </c>
      <c r="AK447" s="30">
        <v>1281</v>
      </c>
      <c r="AL447" s="30">
        <v>0</v>
      </c>
      <c r="AM447" s="30">
        <v>0</v>
      </c>
      <c r="AN447" s="30">
        <v>5</v>
      </c>
      <c r="AO447" s="30">
        <v>21</v>
      </c>
      <c r="AP447" s="30">
        <v>1</v>
      </c>
      <c r="AQ447" s="30">
        <v>0</v>
      </c>
      <c r="AR447" s="30">
        <v>0</v>
      </c>
      <c r="AS447" s="30">
        <v>2</v>
      </c>
      <c r="AT447" s="30">
        <v>0</v>
      </c>
      <c r="AU447" s="30">
        <v>0</v>
      </c>
      <c r="AV447" s="30">
        <v>0</v>
      </c>
      <c r="AW447" s="30">
        <v>254</v>
      </c>
      <c r="AX447" s="28">
        <v>261</v>
      </c>
      <c r="AY447" s="28">
        <v>36.1</v>
      </c>
      <c r="AZ447" s="28">
        <v>113</v>
      </c>
      <c r="BA447" s="28">
        <v>40.9</v>
      </c>
      <c r="BB447" s="30">
        <v>14</v>
      </c>
      <c r="BC447" s="28">
        <v>1.08</v>
      </c>
      <c r="BD447" s="28">
        <v>0.47</v>
      </c>
      <c r="BE447" s="28">
        <v>1.55</v>
      </c>
      <c r="BF447" s="28">
        <v>22.22</v>
      </c>
      <c r="BG447" s="30">
        <v>240</v>
      </c>
      <c r="BH447" s="30">
        <v>94</v>
      </c>
      <c r="BI447" s="30">
        <v>384</v>
      </c>
      <c r="BJ447" s="30">
        <v>134</v>
      </c>
      <c r="BK447" s="30">
        <v>243</v>
      </c>
      <c r="BL447" s="30">
        <v>61</v>
      </c>
      <c r="BM447" s="30">
        <v>295</v>
      </c>
      <c r="BN447" s="30">
        <v>101</v>
      </c>
      <c r="BO447" s="28"/>
      <c r="BP447" s="28"/>
      <c r="BQ447" s="28"/>
      <c r="BR447" s="28"/>
      <c r="BS447" s="28"/>
      <c r="BT447" s="28"/>
      <c r="BU447" s="30">
        <v>0.08</v>
      </c>
      <c r="BV447" s="30">
        <v>0</v>
      </c>
      <c r="BW447" s="30">
        <v>0.03</v>
      </c>
      <c r="BX447" s="30">
        <v>0.11</v>
      </c>
      <c r="BY447" s="30">
        <v>1.56</v>
      </c>
      <c r="BZ447" s="30">
        <v>1.48</v>
      </c>
      <c r="CA447" s="30">
        <v>279</v>
      </c>
      <c r="CB447" s="30">
        <v>40</v>
      </c>
      <c r="CC447" s="30">
        <v>187</v>
      </c>
      <c r="CD447" s="30">
        <v>58</v>
      </c>
      <c r="CE447" s="30">
        <v>232</v>
      </c>
      <c r="CF447" s="30">
        <v>86</v>
      </c>
      <c r="CG447" s="30">
        <v>166</v>
      </c>
      <c r="CH447" s="30">
        <v>59</v>
      </c>
      <c r="CI447" s="30">
        <v>0.98</v>
      </c>
      <c r="CJ447" s="30">
        <v>0.35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7.25" thickBot="1">
      <c r="A448" s="30">
        <v>100</v>
      </c>
      <c r="B448" s="30">
        <v>100</v>
      </c>
      <c r="C448" s="30">
        <v>206915</v>
      </c>
      <c r="D448" s="30">
        <v>0</v>
      </c>
      <c r="E448" s="30">
        <v>0</v>
      </c>
      <c r="F448" s="30">
        <v>-1</v>
      </c>
      <c r="G448" s="30">
        <v>1</v>
      </c>
      <c r="H448" s="30">
        <v>0</v>
      </c>
      <c r="I448" s="30">
        <v>3</v>
      </c>
      <c r="J448" s="28">
        <v>4</v>
      </c>
      <c r="K448" s="28">
        <v>8</v>
      </c>
      <c r="L448" s="30">
        <v>11</v>
      </c>
      <c r="M448" s="28" t="s">
        <v>3105</v>
      </c>
      <c r="N448" s="28">
        <v>3.5</v>
      </c>
      <c r="O448" s="30">
        <v>291</v>
      </c>
      <c r="P448" s="31" t="b">
        <v>0</v>
      </c>
      <c r="Q448" s="28"/>
      <c r="R448" s="28" t="s">
        <v>3106</v>
      </c>
      <c r="S448" s="30">
        <v>49</v>
      </c>
      <c r="T448" s="28" t="s">
        <v>3107</v>
      </c>
      <c r="U448" s="28">
        <v>2.1</v>
      </c>
      <c r="V448" s="28" t="s">
        <v>1723</v>
      </c>
      <c r="W448" s="28">
        <v>0</v>
      </c>
      <c r="X448" s="31" t="b">
        <v>0</v>
      </c>
      <c r="Y448" s="28"/>
      <c r="Z448" s="28" t="s">
        <v>2061</v>
      </c>
      <c r="AA448" s="30">
        <v>12</v>
      </c>
      <c r="AB448" s="30">
        <v>14</v>
      </c>
      <c r="AC448" s="30">
        <v>30</v>
      </c>
      <c r="AD448" s="30">
        <v>5160</v>
      </c>
      <c r="AE448" s="30">
        <v>1108</v>
      </c>
      <c r="AF448" s="30">
        <v>3032</v>
      </c>
      <c r="AG448" s="30">
        <v>150</v>
      </c>
      <c r="AH448" s="28">
        <v>0.7</v>
      </c>
      <c r="AI448" s="28">
        <v>6.1</v>
      </c>
      <c r="AJ448" s="28" t="s">
        <v>1723</v>
      </c>
      <c r="AK448" s="30">
        <v>747</v>
      </c>
      <c r="AL448" s="30">
        <v>1</v>
      </c>
      <c r="AM448" s="30">
        <v>1</v>
      </c>
      <c r="AN448" s="30">
        <v>2</v>
      </c>
      <c r="AO448" s="30">
        <v>11</v>
      </c>
      <c r="AP448" s="30">
        <v>0</v>
      </c>
      <c r="AQ448" s="30">
        <v>0</v>
      </c>
      <c r="AR448" s="30">
        <v>0</v>
      </c>
      <c r="AS448" s="30">
        <v>2</v>
      </c>
      <c r="AT448" s="30">
        <v>0</v>
      </c>
      <c r="AU448" s="30">
        <v>0</v>
      </c>
      <c r="AV448" s="30">
        <v>1</v>
      </c>
      <c r="AW448" s="30">
        <v>125</v>
      </c>
      <c r="AX448" s="28">
        <v>163</v>
      </c>
      <c r="AY448" s="28">
        <v>174.6</v>
      </c>
      <c r="AZ448" s="28">
        <v>159</v>
      </c>
      <c r="BA448" s="28">
        <v>49.6</v>
      </c>
      <c r="BB448" s="30">
        <v>8</v>
      </c>
      <c r="BC448" s="28">
        <v>0.56000000000000005</v>
      </c>
      <c r="BD448" s="28">
        <v>1.0900000000000001</v>
      </c>
      <c r="BE448" s="28">
        <v>1.65</v>
      </c>
      <c r="BF448" s="28">
        <v>12.06</v>
      </c>
      <c r="BG448" s="30">
        <v>310</v>
      </c>
      <c r="BH448" s="30">
        <v>127</v>
      </c>
      <c r="BI448" s="30">
        <v>182</v>
      </c>
      <c r="BJ448" s="30">
        <v>116</v>
      </c>
      <c r="BK448" s="30">
        <v>198</v>
      </c>
      <c r="BL448" s="30">
        <v>115</v>
      </c>
      <c r="BM448" s="30">
        <v>261</v>
      </c>
      <c r="BN448" s="30">
        <v>117</v>
      </c>
      <c r="BO448" s="28"/>
      <c r="BP448" s="28"/>
      <c r="BQ448" s="28"/>
      <c r="BR448" s="28"/>
      <c r="BS448" s="28"/>
      <c r="BT448" s="28"/>
      <c r="BU448" s="30">
        <v>7.0000000000000007E-2</v>
      </c>
      <c r="BV448" s="30">
        <v>0</v>
      </c>
      <c r="BW448" s="30">
        <v>0.13</v>
      </c>
      <c r="BX448" s="30">
        <v>0.2</v>
      </c>
      <c r="BY448" s="30">
        <v>1.45</v>
      </c>
      <c r="BZ448" s="30">
        <v>1.33</v>
      </c>
      <c r="CA448" s="30">
        <v>245</v>
      </c>
      <c r="CB448" s="30">
        <v>142</v>
      </c>
      <c r="CC448" s="30">
        <v>71</v>
      </c>
      <c r="CD448" s="30">
        <v>35</v>
      </c>
      <c r="CE448" s="30">
        <v>293</v>
      </c>
      <c r="CF448" s="30">
        <v>115</v>
      </c>
      <c r="CG448" s="30">
        <v>543</v>
      </c>
      <c r="CH448" s="30">
        <v>212</v>
      </c>
      <c r="CI448" s="30">
        <v>0.96</v>
      </c>
      <c r="CJ448" s="30">
        <v>0.24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7.25" thickBot="1">
      <c r="A449" s="30">
        <v>100</v>
      </c>
      <c r="B449" s="30">
        <v>100</v>
      </c>
      <c r="C449" s="30">
        <v>214285</v>
      </c>
      <c r="D449" s="30">
        <v>0</v>
      </c>
      <c r="E449" s="30">
        <v>0</v>
      </c>
      <c r="F449" s="30">
        <v>-2</v>
      </c>
      <c r="G449" s="30">
        <v>2</v>
      </c>
      <c r="H449" s="30">
        <v>1</v>
      </c>
      <c r="I449" s="30">
        <v>2</v>
      </c>
      <c r="J449" s="28">
        <v>1.5</v>
      </c>
      <c r="K449" s="28">
        <v>3</v>
      </c>
      <c r="L449" s="30">
        <v>6</v>
      </c>
      <c r="M449" s="28" t="s">
        <v>3108</v>
      </c>
      <c r="N449" s="28">
        <v>1</v>
      </c>
      <c r="O449" s="30">
        <v>292</v>
      </c>
      <c r="P449" s="31" t="b">
        <v>0</v>
      </c>
      <c r="Q449" s="28"/>
      <c r="R449" s="28" t="s">
        <v>4270</v>
      </c>
      <c r="S449" s="30">
        <v>43</v>
      </c>
      <c r="T449" s="28" t="s">
        <v>3109</v>
      </c>
      <c r="U449" s="28">
        <v>2.8</v>
      </c>
      <c r="V449" s="28" t="s">
        <v>1592</v>
      </c>
      <c r="W449" s="28">
        <v>0.2</v>
      </c>
      <c r="X449" s="31" t="b">
        <v>0</v>
      </c>
      <c r="Y449" s="28"/>
      <c r="Z449" s="28" t="s">
        <v>2061</v>
      </c>
      <c r="AA449" s="30">
        <v>12</v>
      </c>
      <c r="AB449" s="30">
        <v>14</v>
      </c>
      <c r="AC449" s="30">
        <v>47</v>
      </c>
      <c r="AD449" s="30">
        <v>123378</v>
      </c>
      <c r="AE449" s="30">
        <v>188</v>
      </c>
      <c r="AF449" s="30">
        <v>123163</v>
      </c>
      <c r="AG449" s="30">
        <v>202</v>
      </c>
      <c r="AH449" s="28">
        <v>0.2</v>
      </c>
      <c r="AI449" s="28">
        <v>10.9</v>
      </c>
      <c r="AJ449" s="28" t="s">
        <v>1592</v>
      </c>
      <c r="AK449" s="30">
        <v>680</v>
      </c>
      <c r="AL449" s="30">
        <v>0</v>
      </c>
      <c r="AM449" s="30">
        <v>4</v>
      </c>
      <c r="AN449" s="30">
        <v>4</v>
      </c>
      <c r="AO449" s="30">
        <v>8</v>
      </c>
      <c r="AP449" s="30">
        <v>0</v>
      </c>
      <c r="AQ449" s="30">
        <v>0</v>
      </c>
      <c r="AR449" s="30">
        <v>0</v>
      </c>
      <c r="AS449" s="30">
        <v>2</v>
      </c>
      <c r="AT449" s="30">
        <v>0</v>
      </c>
      <c r="AU449" s="30">
        <v>0</v>
      </c>
      <c r="AV449" s="30">
        <v>2</v>
      </c>
      <c r="AW449" s="30">
        <v>197</v>
      </c>
      <c r="AX449" s="28">
        <v>171</v>
      </c>
      <c r="AY449" s="28">
        <v>269.7</v>
      </c>
      <c r="AZ449" s="28">
        <v>124</v>
      </c>
      <c r="BA449" s="28">
        <v>56.6</v>
      </c>
      <c r="BB449" s="30">
        <v>8</v>
      </c>
      <c r="BC449" s="28">
        <v>0.68</v>
      </c>
      <c r="BD449" s="28">
        <v>1.1100000000000001</v>
      </c>
      <c r="BE449" s="28">
        <v>1.79</v>
      </c>
      <c r="BF449" s="28">
        <v>12.88</v>
      </c>
      <c r="BG449" s="30">
        <v>302</v>
      </c>
      <c r="BH449" s="30">
        <v>122</v>
      </c>
      <c r="BI449" s="30">
        <v>119</v>
      </c>
      <c r="BJ449" s="30">
        <v>21</v>
      </c>
      <c r="BK449" s="30">
        <v>229</v>
      </c>
      <c r="BL449" s="30">
        <v>52</v>
      </c>
      <c r="BM449" s="30">
        <v>237</v>
      </c>
      <c r="BN449" s="30">
        <v>75</v>
      </c>
      <c r="BO449" s="30">
        <v>3</v>
      </c>
      <c r="BP449" s="28"/>
      <c r="BQ449" s="28"/>
      <c r="BR449" s="28"/>
      <c r="BS449" s="28"/>
      <c r="BT449" s="28"/>
      <c r="BU449" s="30">
        <v>0.09</v>
      </c>
      <c r="BV449" s="30">
        <v>0</v>
      </c>
      <c r="BW449" s="30">
        <v>0.15</v>
      </c>
      <c r="BX449" s="30">
        <v>0.24</v>
      </c>
      <c r="BY449" s="30">
        <v>1.7</v>
      </c>
      <c r="BZ449" s="30">
        <v>1.06</v>
      </c>
      <c r="CA449" s="30">
        <v>555</v>
      </c>
      <c r="CB449" s="30">
        <v>142</v>
      </c>
      <c r="CC449" s="30">
        <v>258</v>
      </c>
      <c r="CD449" s="30">
        <v>79</v>
      </c>
      <c r="CE449" s="30">
        <v>177</v>
      </c>
      <c r="CF449" s="30">
        <v>59</v>
      </c>
      <c r="CG449" s="30">
        <v>349</v>
      </c>
      <c r="CH449" s="30">
        <v>129</v>
      </c>
      <c r="CI449" s="30">
        <v>1.06</v>
      </c>
      <c r="CJ449" s="30">
        <v>0.53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17.25" thickBot="1">
      <c r="A450" s="30">
        <v>100</v>
      </c>
      <c r="B450" s="30">
        <v>100</v>
      </c>
      <c r="C450" s="30">
        <v>244731</v>
      </c>
      <c r="D450" s="30">
        <v>0</v>
      </c>
      <c r="E450" s="30">
        <v>0</v>
      </c>
      <c r="F450" s="30">
        <v>-2</v>
      </c>
      <c r="G450" s="30">
        <v>2</v>
      </c>
      <c r="H450" s="30">
        <v>1</v>
      </c>
      <c r="I450" s="30">
        <v>3</v>
      </c>
      <c r="J450" s="28">
        <v>3.2</v>
      </c>
      <c r="K450" s="28">
        <v>6.4</v>
      </c>
      <c r="L450" s="30">
        <v>13</v>
      </c>
      <c r="M450" s="28" t="s">
        <v>3048</v>
      </c>
      <c r="N450" s="28">
        <v>2.7</v>
      </c>
      <c r="O450" s="30">
        <v>293</v>
      </c>
      <c r="P450" s="31" t="b">
        <v>0</v>
      </c>
      <c r="Q450" s="28"/>
      <c r="R450" s="28" t="s">
        <v>4271</v>
      </c>
      <c r="S450" s="30">
        <v>78</v>
      </c>
      <c r="T450" s="28" t="s">
        <v>3110</v>
      </c>
      <c r="U450" s="28">
        <v>4.2</v>
      </c>
      <c r="V450" s="28" t="s">
        <v>3111</v>
      </c>
      <c r="W450" s="28">
        <v>6.2</v>
      </c>
      <c r="X450" s="31" t="b">
        <v>0</v>
      </c>
      <c r="Y450" s="28"/>
      <c r="Z450" s="28" t="s">
        <v>2061</v>
      </c>
      <c r="AA450" s="30">
        <v>12</v>
      </c>
      <c r="AB450" s="30">
        <v>14</v>
      </c>
      <c r="AC450" s="30">
        <v>55</v>
      </c>
      <c r="AD450" s="30">
        <v>2403115</v>
      </c>
      <c r="AE450" s="30">
        <v>20748</v>
      </c>
      <c r="AF450" s="30">
        <v>3976831</v>
      </c>
      <c r="AG450" s="30">
        <v>1725</v>
      </c>
      <c r="AH450" s="28">
        <v>0.3</v>
      </c>
      <c r="AI450" s="28">
        <v>7.1</v>
      </c>
      <c r="AJ450" s="28" t="s">
        <v>382</v>
      </c>
      <c r="AK450" s="30">
        <v>789</v>
      </c>
      <c r="AL450" s="30">
        <v>4</v>
      </c>
      <c r="AM450" s="30">
        <v>2</v>
      </c>
      <c r="AN450" s="30">
        <v>3</v>
      </c>
      <c r="AO450" s="30">
        <v>9</v>
      </c>
      <c r="AP450" s="30">
        <v>0</v>
      </c>
      <c r="AQ450" s="30">
        <v>0</v>
      </c>
      <c r="AR450" s="30">
        <v>0</v>
      </c>
      <c r="AS450" s="30">
        <v>2</v>
      </c>
      <c r="AT450" s="30">
        <v>0</v>
      </c>
      <c r="AU450" s="30">
        <v>0</v>
      </c>
      <c r="AV450" s="30">
        <v>7</v>
      </c>
      <c r="AW450" s="30">
        <v>153</v>
      </c>
      <c r="AX450" s="28">
        <v>231.4</v>
      </c>
      <c r="AY450" s="28">
        <v>154.6</v>
      </c>
      <c r="AZ450" s="28">
        <v>347</v>
      </c>
      <c r="BA450" s="28">
        <v>73.2</v>
      </c>
      <c r="BB450" s="30">
        <v>9</v>
      </c>
      <c r="BC450" s="28">
        <v>2.21</v>
      </c>
      <c r="BD450" s="28">
        <v>1.07</v>
      </c>
      <c r="BE450" s="28">
        <v>3.28</v>
      </c>
      <c r="BF450" s="28">
        <v>9.9499999999999993</v>
      </c>
      <c r="BG450" s="30">
        <v>258</v>
      </c>
      <c r="BH450" s="30">
        <v>113</v>
      </c>
      <c r="BI450" s="30">
        <v>202</v>
      </c>
      <c r="BJ450" s="30">
        <v>125</v>
      </c>
      <c r="BK450" s="30">
        <v>94</v>
      </c>
      <c r="BL450" s="30">
        <v>61</v>
      </c>
      <c r="BM450" s="30">
        <v>179</v>
      </c>
      <c r="BN450" s="30">
        <v>97</v>
      </c>
      <c r="BO450" s="28"/>
      <c r="BP450" s="28"/>
      <c r="BQ450" s="28"/>
      <c r="BR450" s="28"/>
      <c r="BS450" s="28"/>
      <c r="BT450" s="28"/>
      <c r="BU450" s="30">
        <v>0.25</v>
      </c>
      <c r="BV450" s="30">
        <v>0</v>
      </c>
      <c r="BW450" s="30">
        <v>0.12</v>
      </c>
      <c r="BX450" s="30">
        <v>0.37</v>
      </c>
      <c r="BY450" s="30">
        <v>1.1299999999999999</v>
      </c>
      <c r="BZ450" s="30">
        <v>1.03</v>
      </c>
      <c r="CA450" s="30">
        <v>22</v>
      </c>
      <c r="CB450" s="30">
        <v>10</v>
      </c>
      <c r="CC450" s="30">
        <v>114</v>
      </c>
      <c r="CD450" s="30">
        <v>53</v>
      </c>
      <c r="CE450" s="30">
        <v>46</v>
      </c>
      <c r="CF450" s="30">
        <v>20</v>
      </c>
      <c r="CG450" s="30">
        <v>60</v>
      </c>
      <c r="CH450" s="30">
        <v>19</v>
      </c>
      <c r="CI450" s="30">
        <v>1.03</v>
      </c>
      <c r="CJ450" s="30">
        <v>0.34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17.25" thickBot="1">
      <c r="A451" s="30">
        <v>100</v>
      </c>
      <c r="B451" s="30">
        <v>100</v>
      </c>
      <c r="C451" s="30">
        <v>444884</v>
      </c>
      <c r="D451" s="30">
        <v>0</v>
      </c>
      <c r="E451" s="30">
        <v>0</v>
      </c>
      <c r="F451" s="30">
        <v>-2</v>
      </c>
      <c r="G451" s="30">
        <v>2</v>
      </c>
      <c r="H451" s="30">
        <v>0</v>
      </c>
      <c r="I451" s="30">
        <v>3</v>
      </c>
      <c r="J451" s="28">
        <v>1</v>
      </c>
      <c r="K451" s="28">
        <v>2</v>
      </c>
      <c r="L451" s="30">
        <v>3</v>
      </c>
      <c r="M451" s="28" t="s">
        <v>2601</v>
      </c>
      <c r="N451" s="28">
        <v>0.5</v>
      </c>
      <c r="O451" s="30">
        <v>294</v>
      </c>
      <c r="P451" s="31" t="b">
        <v>0</v>
      </c>
      <c r="Q451" s="28"/>
      <c r="R451" s="28" t="s">
        <v>3112</v>
      </c>
      <c r="S451" s="30">
        <v>48</v>
      </c>
      <c r="T451" s="28" t="s">
        <v>3113</v>
      </c>
      <c r="U451" s="28">
        <v>2.1</v>
      </c>
      <c r="V451" s="28" t="s">
        <v>1644</v>
      </c>
      <c r="W451" s="28">
        <v>0.6</v>
      </c>
      <c r="X451" s="31" t="b">
        <v>0</v>
      </c>
      <c r="Y451" s="28"/>
      <c r="Z451" s="28" t="s">
        <v>2061</v>
      </c>
      <c r="AA451" s="30">
        <v>12</v>
      </c>
      <c r="AB451" s="30">
        <v>14</v>
      </c>
      <c r="AC451" s="30">
        <v>60</v>
      </c>
      <c r="AD451" s="30">
        <v>280919</v>
      </c>
      <c r="AE451" s="30">
        <v>268</v>
      </c>
      <c r="AF451" s="30">
        <v>268967</v>
      </c>
      <c r="AG451" s="30">
        <v>549</v>
      </c>
      <c r="AH451" s="28">
        <v>0.1</v>
      </c>
      <c r="AI451" s="28">
        <v>12.5</v>
      </c>
      <c r="AJ451" s="28" t="s">
        <v>1644</v>
      </c>
      <c r="AK451" s="30">
        <v>1556</v>
      </c>
      <c r="AL451" s="30">
        <v>1</v>
      </c>
      <c r="AM451" s="30">
        <v>2</v>
      </c>
      <c r="AN451" s="30">
        <v>5</v>
      </c>
      <c r="AO451" s="30">
        <v>19</v>
      </c>
      <c r="AP451" s="30">
        <v>0</v>
      </c>
      <c r="AQ451" s="30">
        <v>0</v>
      </c>
      <c r="AR451" s="30">
        <v>0</v>
      </c>
      <c r="AS451" s="30">
        <v>1</v>
      </c>
      <c r="AT451" s="30">
        <v>0</v>
      </c>
      <c r="AU451" s="30">
        <v>0</v>
      </c>
      <c r="AV451" s="30">
        <v>2</v>
      </c>
      <c r="AW451" s="30">
        <v>276</v>
      </c>
      <c r="AX451" s="28">
        <v>249.8</v>
      </c>
      <c r="AY451" s="28">
        <v>370.7</v>
      </c>
      <c r="AZ451" s="28">
        <v>349</v>
      </c>
      <c r="BA451" s="28">
        <v>97.1</v>
      </c>
      <c r="BB451" s="30">
        <v>18</v>
      </c>
      <c r="BC451" s="28">
        <v>1.92</v>
      </c>
      <c r="BD451" s="28">
        <v>4.2300000000000004</v>
      </c>
      <c r="BE451" s="28">
        <v>6.15</v>
      </c>
      <c r="BF451" s="28">
        <v>25.75</v>
      </c>
      <c r="BG451" s="30">
        <v>247</v>
      </c>
      <c r="BH451" s="30">
        <v>104</v>
      </c>
      <c r="BI451" s="30">
        <v>78</v>
      </c>
      <c r="BJ451" s="30">
        <v>62</v>
      </c>
      <c r="BK451" s="30">
        <v>92</v>
      </c>
      <c r="BL451" s="30">
        <v>59</v>
      </c>
      <c r="BM451" s="30">
        <v>120</v>
      </c>
      <c r="BN451" s="30">
        <v>77</v>
      </c>
      <c r="BO451" s="28"/>
      <c r="BP451" s="28"/>
      <c r="BQ451" s="28"/>
      <c r="BR451" s="28"/>
      <c r="BS451" s="28"/>
      <c r="BT451" s="28"/>
      <c r="BU451" s="30">
        <v>0.11</v>
      </c>
      <c r="BV451" s="30">
        <v>0</v>
      </c>
      <c r="BW451" s="30">
        <v>0.24</v>
      </c>
      <c r="BX451" s="30">
        <v>0.35</v>
      </c>
      <c r="BY451" s="30">
        <v>1.49</v>
      </c>
      <c r="BZ451" s="30">
        <v>1.1000000000000001</v>
      </c>
      <c r="CA451" s="30">
        <v>291</v>
      </c>
      <c r="CB451" s="30">
        <v>175</v>
      </c>
      <c r="CC451" s="30">
        <v>328</v>
      </c>
      <c r="CD451" s="30">
        <v>159</v>
      </c>
      <c r="CE451" s="30">
        <v>292</v>
      </c>
      <c r="CF451" s="30">
        <v>114</v>
      </c>
      <c r="CG451" s="30">
        <v>251</v>
      </c>
      <c r="CH451" s="30">
        <v>83</v>
      </c>
      <c r="CI451" s="30">
        <v>1.04</v>
      </c>
      <c r="CJ451" s="30">
        <v>0.28999999999999998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7.25" thickBot="1">
      <c r="A452" s="30">
        <v>100</v>
      </c>
      <c r="B452" s="30">
        <v>100</v>
      </c>
      <c r="C452" s="30">
        <v>244858</v>
      </c>
      <c r="D452" s="30">
        <v>0</v>
      </c>
      <c r="E452" s="30">
        <v>0</v>
      </c>
      <c r="F452" s="30">
        <v>-4</v>
      </c>
      <c r="G452" s="30">
        <v>4</v>
      </c>
      <c r="H452" s="30">
        <v>0</v>
      </c>
      <c r="I452" s="30">
        <v>3</v>
      </c>
      <c r="J452" s="28">
        <v>0.5</v>
      </c>
      <c r="K452" s="28">
        <v>1</v>
      </c>
      <c r="L452" s="30">
        <v>0</v>
      </c>
      <c r="M452" s="28" t="s">
        <v>2121</v>
      </c>
      <c r="N452" s="28">
        <v>0</v>
      </c>
      <c r="O452" s="30">
        <v>296</v>
      </c>
      <c r="P452" s="31" t="b">
        <v>0</v>
      </c>
      <c r="Q452" s="28"/>
      <c r="R452" s="28" t="s">
        <v>3900</v>
      </c>
      <c r="S452" s="30">
        <v>51</v>
      </c>
      <c r="T452" s="28" t="s">
        <v>3114</v>
      </c>
      <c r="U452" s="28">
        <v>2.2000000000000002</v>
      </c>
      <c r="V452" s="28" t="s">
        <v>3115</v>
      </c>
      <c r="W452" s="28">
        <v>0.3</v>
      </c>
      <c r="X452" s="31" t="b">
        <v>0</v>
      </c>
      <c r="Y452" s="28"/>
      <c r="Z452" s="28" t="s">
        <v>2061</v>
      </c>
      <c r="AA452" s="30">
        <v>12</v>
      </c>
      <c r="AB452" s="30">
        <v>14</v>
      </c>
      <c r="AC452" s="30">
        <v>26</v>
      </c>
      <c r="AD452" s="30">
        <v>122099</v>
      </c>
      <c r="AE452" s="30">
        <v>28</v>
      </c>
      <c r="AF452" s="30">
        <v>136407</v>
      </c>
      <c r="AG452" s="30">
        <v>109</v>
      </c>
      <c r="AH452" s="28">
        <v>0</v>
      </c>
      <c r="AI452" s="28">
        <v>5.0999999999999996</v>
      </c>
      <c r="AJ452" s="28" t="s">
        <v>1643</v>
      </c>
      <c r="AK452" s="30">
        <v>333</v>
      </c>
      <c r="AL452" s="30">
        <v>2</v>
      </c>
      <c r="AM452" s="30">
        <v>1</v>
      </c>
      <c r="AN452" s="30">
        <v>0</v>
      </c>
      <c r="AO452" s="30">
        <v>3</v>
      </c>
      <c r="AP452" s="30">
        <v>0</v>
      </c>
      <c r="AQ452" s="30">
        <v>0</v>
      </c>
      <c r="AR452" s="30">
        <v>0</v>
      </c>
      <c r="AS452" s="30">
        <v>0</v>
      </c>
      <c r="AT452" s="30">
        <v>0</v>
      </c>
      <c r="AU452" s="30">
        <v>0</v>
      </c>
      <c r="AV452" s="30">
        <v>0</v>
      </c>
      <c r="AW452" s="30">
        <v>79</v>
      </c>
      <c r="AX452" s="28">
        <v>89.2</v>
      </c>
      <c r="AY452" s="28">
        <v>36.299999999999997</v>
      </c>
      <c r="AZ452" s="28">
        <v>173</v>
      </c>
      <c r="BA452" s="28">
        <v>29.6</v>
      </c>
      <c r="BB452" s="30">
        <v>4</v>
      </c>
      <c r="BC452" s="28">
        <v>1.1100000000000001</v>
      </c>
      <c r="BD452" s="28">
        <v>0.25</v>
      </c>
      <c r="BE452" s="28">
        <v>1.36</v>
      </c>
      <c r="BF452" s="28">
        <v>4.92</v>
      </c>
      <c r="BG452" s="30">
        <v>383</v>
      </c>
      <c r="BH452" s="30">
        <v>163</v>
      </c>
      <c r="BI452" s="30">
        <v>383</v>
      </c>
      <c r="BJ452" s="30">
        <v>196</v>
      </c>
      <c r="BK452" s="30">
        <v>185</v>
      </c>
      <c r="BL452" s="30">
        <v>109</v>
      </c>
      <c r="BM452" s="30">
        <v>344</v>
      </c>
      <c r="BN452" s="30">
        <v>154</v>
      </c>
      <c r="BO452" s="28"/>
      <c r="BP452" s="28"/>
      <c r="BQ452" s="28"/>
      <c r="BR452" s="28"/>
      <c r="BS452" s="28"/>
      <c r="BT452" s="28"/>
      <c r="BU452" s="30">
        <v>0.3</v>
      </c>
      <c r="BV452" s="30">
        <v>0</v>
      </c>
      <c r="BW452" s="30">
        <v>7.0000000000000007E-2</v>
      </c>
      <c r="BX452" s="30">
        <v>0.37</v>
      </c>
      <c r="BY452" s="30">
        <v>1.33</v>
      </c>
      <c r="BZ452" s="30">
        <v>0.81</v>
      </c>
      <c r="CA452" s="30">
        <v>180</v>
      </c>
      <c r="CB452" s="30">
        <v>104</v>
      </c>
      <c r="CC452" s="30">
        <v>731</v>
      </c>
      <c r="CD452" s="30">
        <v>313</v>
      </c>
      <c r="CE452" s="30">
        <v>282</v>
      </c>
      <c r="CF452" s="30">
        <v>111</v>
      </c>
      <c r="CG452" s="30">
        <v>334</v>
      </c>
      <c r="CH452" s="30">
        <v>112</v>
      </c>
      <c r="CI452" s="30">
        <v>1.08</v>
      </c>
      <c r="CJ452" s="30">
        <v>0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17.25" thickBot="1">
      <c r="A453" s="30">
        <v>100</v>
      </c>
      <c r="B453" s="30">
        <v>100</v>
      </c>
      <c r="C453" s="30">
        <v>447203</v>
      </c>
      <c r="D453" s="30">
        <v>0</v>
      </c>
      <c r="E453" s="30">
        <v>0</v>
      </c>
      <c r="F453" s="30">
        <v>-4</v>
      </c>
      <c r="G453" s="30">
        <v>4</v>
      </c>
      <c r="H453" s="30">
        <v>1</v>
      </c>
      <c r="I453" s="30">
        <v>4</v>
      </c>
      <c r="J453" s="28">
        <v>2.8</v>
      </c>
      <c r="K453" s="28">
        <v>5.6</v>
      </c>
      <c r="L453" s="30">
        <v>6</v>
      </c>
      <c r="M453" s="28" t="s">
        <v>1445</v>
      </c>
      <c r="N453" s="28">
        <v>2.2999999999999998</v>
      </c>
      <c r="O453" s="30">
        <v>297</v>
      </c>
      <c r="P453" s="31" t="b">
        <v>0</v>
      </c>
      <c r="Q453" s="28"/>
      <c r="R453" s="28" t="s">
        <v>4227</v>
      </c>
      <c r="S453" s="30">
        <v>86</v>
      </c>
      <c r="T453" s="28" t="s">
        <v>3116</v>
      </c>
      <c r="U453" s="28">
        <v>3.5</v>
      </c>
      <c r="V453" s="28" t="s">
        <v>3117</v>
      </c>
      <c r="W453" s="28">
        <v>7.5</v>
      </c>
      <c r="X453" s="31" t="b">
        <v>0</v>
      </c>
      <c r="Y453" s="28"/>
      <c r="Z453" s="28" t="s">
        <v>2061</v>
      </c>
      <c r="AA453" s="30">
        <v>12</v>
      </c>
      <c r="AB453" s="30">
        <v>14</v>
      </c>
      <c r="AC453" s="30">
        <v>98</v>
      </c>
      <c r="AD453" s="30">
        <v>4097935</v>
      </c>
      <c r="AE453" s="30">
        <v>2751</v>
      </c>
      <c r="AF453" s="30">
        <v>5372575</v>
      </c>
      <c r="AG453" s="30">
        <v>27709</v>
      </c>
      <c r="AH453" s="28">
        <v>0.3</v>
      </c>
      <c r="AI453" s="28">
        <v>11.4</v>
      </c>
      <c r="AJ453" s="28" t="s">
        <v>1445</v>
      </c>
      <c r="AK453" s="30">
        <v>1620</v>
      </c>
      <c r="AL453" s="30">
        <v>9</v>
      </c>
      <c r="AM453" s="30">
        <v>5</v>
      </c>
      <c r="AN453" s="30">
        <v>6</v>
      </c>
      <c r="AO453" s="30">
        <v>22</v>
      </c>
      <c r="AP453" s="30">
        <v>0</v>
      </c>
      <c r="AQ453" s="30">
        <v>0</v>
      </c>
      <c r="AR453" s="30">
        <v>0</v>
      </c>
      <c r="AS453" s="30">
        <v>1</v>
      </c>
      <c r="AT453" s="30">
        <v>1</v>
      </c>
      <c r="AU453" s="30">
        <v>0</v>
      </c>
      <c r="AV453" s="30">
        <v>8</v>
      </c>
      <c r="AW453" s="30">
        <v>308</v>
      </c>
      <c r="AX453" s="28">
        <v>456.8</v>
      </c>
      <c r="AY453" s="28">
        <v>324.3</v>
      </c>
      <c r="AZ453" s="28">
        <v>1067</v>
      </c>
      <c r="BA453" s="28">
        <v>183.5</v>
      </c>
      <c r="BB453" s="30">
        <v>18</v>
      </c>
      <c r="BC453" s="28">
        <v>11.48</v>
      </c>
      <c r="BD453" s="28">
        <v>2.65</v>
      </c>
      <c r="BE453" s="28">
        <v>14.13</v>
      </c>
      <c r="BF453" s="28">
        <v>28.43</v>
      </c>
      <c r="BG453" s="30">
        <v>119</v>
      </c>
      <c r="BH453" s="30">
        <v>13</v>
      </c>
      <c r="BI453" s="30">
        <v>100</v>
      </c>
      <c r="BJ453" s="30">
        <v>10</v>
      </c>
      <c r="BK453" s="30">
        <v>11</v>
      </c>
      <c r="BL453" s="30">
        <v>7</v>
      </c>
      <c r="BM453" s="30">
        <v>31</v>
      </c>
      <c r="BN453" s="30">
        <v>8</v>
      </c>
      <c r="BO453" s="28"/>
      <c r="BP453" s="28"/>
      <c r="BQ453" s="28"/>
      <c r="BR453" s="28"/>
      <c r="BS453" s="28"/>
      <c r="BT453" s="28"/>
      <c r="BU453" s="30">
        <v>0.64</v>
      </c>
      <c r="BV453" s="30">
        <v>0</v>
      </c>
      <c r="BW453" s="30">
        <v>0.15</v>
      </c>
      <c r="BX453" s="30">
        <v>0.79</v>
      </c>
      <c r="BY453" s="30">
        <v>1.58</v>
      </c>
      <c r="BZ453" s="30">
        <v>1.22</v>
      </c>
      <c r="CA453" s="30">
        <v>11</v>
      </c>
      <c r="CB453" s="30">
        <v>6</v>
      </c>
      <c r="CC453" s="30">
        <v>144</v>
      </c>
      <c r="CD453" s="30">
        <v>24</v>
      </c>
      <c r="CE453" s="30">
        <v>107</v>
      </c>
      <c r="CF453" s="30">
        <v>14</v>
      </c>
      <c r="CG453" s="30">
        <v>48</v>
      </c>
      <c r="CH453" s="30">
        <v>9</v>
      </c>
      <c r="CI453" s="30">
        <v>1</v>
      </c>
      <c r="CJ453" s="30">
        <v>0.33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17.25" thickBot="1">
      <c r="A454" s="30">
        <v>0</v>
      </c>
      <c r="B454" s="30">
        <v>0</v>
      </c>
      <c r="C454" s="30">
        <v>489580</v>
      </c>
      <c r="D454" s="30">
        <v>0</v>
      </c>
      <c r="E454" s="30">
        <v>0</v>
      </c>
      <c r="F454" s="30">
        <v>-1</v>
      </c>
      <c r="G454" s="30">
        <v>1</v>
      </c>
      <c r="H454" s="30">
        <v>0</v>
      </c>
      <c r="I454" s="30">
        <v>2</v>
      </c>
      <c r="J454" s="28">
        <v>0</v>
      </c>
      <c r="K454" s="28">
        <v>0</v>
      </c>
      <c r="L454" s="30">
        <v>0</v>
      </c>
      <c r="M454" s="28" t="s">
        <v>3118</v>
      </c>
      <c r="N454" s="28">
        <v>0</v>
      </c>
      <c r="O454" s="30">
        <v>298</v>
      </c>
      <c r="P454" s="31" t="b">
        <v>0</v>
      </c>
      <c r="Q454" s="28" t="s">
        <v>2589</v>
      </c>
      <c r="R454" s="28" t="s">
        <v>4124</v>
      </c>
      <c r="S454" s="30">
        <v>39</v>
      </c>
      <c r="T454" s="28" t="s">
        <v>3119</v>
      </c>
      <c r="U454" s="28">
        <v>0</v>
      </c>
      <c r="V454" s="28" t="s">
        <v>1826</v>
      </c>
      <c r="W454" s="28">
        <v>0.2</v>
      </c>
      <c r="X454" s="31" t="b">
        <v>0</v>
      </c>
      <c r="Y454" s="28"/>
      <c r="Z454" s="28" t="s">
        <v>2117</v>
      </c>
      <c r="AA454" s="30">
        <v>12</v>
      </c>
      <c r="AB454" s="30">
        <v>14</v>
      </c>
      <c r="AC454" s="30">
        <v>0</v>
      </c>
      <c r="AD454" s="30">
        <v>27453</v>
      </c>
      <c r="AE454" s="30">
        <v>26</v>
      </c>
      <c r="AF454" s="30">
        <v>39453</v>
      </c>
      <c r="AG454" s="30">
        <v>134</v>
      </c>
      <c r="AH454" s="28">
        <v>0</v>
      </c>
      <c r="AI454" s="28">
        <v>0</v>
      </c>
      <c r="AJ454" s="28" t="s">
        <v>1826</v>
      </c>
      <c r="AK454" s="30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28">
        <v>0</v>
      </c>
      <c r="AY454" s="28">
        <v>0</v>
      </c>
      <c r="AZ454" s="28">
        <v>0</v>
      </c>
      <c r="BA454" s="28">
        <v>0</v>
      </c>
      <c r="BB454" s="30">
        <v>0</v>
      </c>
      <c r="BC454" s="28">
        <v>0</v>
      </c>
      <c r="BD454" s="28">
        <v>0</v>
      </c>
      <c r="BE454" s="28">
        <v>0</v>
      </c>
      <c r="BF454" s="28">
        <v>0</v>
      </c>
      <c r="BG454" s="30">
        <v>560</v>
      </c>
      <c r="BH454" s="30">
        <v>201</v>
      </c>
      <c r="BI454" s="30">
        <v>543</v>
      </c>
      <c r="BJ454" s="30">
        <v>197</v>
      </c>
      <c r="BK454" s="30">
        <v>509</v>
      </c>
      <c r="BL454" s="30">
        <v>189</v>
      </c>
      <c r="BM454" s="30">
        <v>562</v>
      </c>
      <c r="BN454" s="30">
        <v>199</v>
      </c>
      <c r="BO454" s="28"/>
      <c r="BP454" s="28"/>
      <c r="BQ454" s="28"/>
      <c r="BR454" s="28"/>
      <c r="BS454" s="28"/>
      <c r="BT454" s="28"/>
      <c r="BU454" s="30">
        <v>0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742</v>
      </c>
      <c r="CB454" s="30">
        <v>247</v>
      </c>
      <c r="CC454" s="30">
        <v>431</v>
      </c>
      <c r="CD454" s="30">
        <v>155</v>
      </c>
      <c r="CE454" s="30">
        <v>570</v>
      </c>
      <c r="CF454" s="30">
        <v>201</v>
      </c>
      <c r="CG454" s="30">
        <v>362</v>
      </c>
      <c r="CH454" s="30">
        <v>135</v>
      </c>
      <c r="CI454" s="30">
        <v>0</v>
      </c>
      <c r="CJ454" s="30">
        <v>0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17.25" thickBot="1">
      <c r="A455" s="28"/>
      <c r="B455" s="28"/>
      <c r="C455" s="30">
        <v>60706</v>
      </c>
      <c r="D455" s="30">
        <v>0</v>
      </c>
      <c r="E455" s="30">
        <v>0</v>
      </c>
      <c r="F455" s="30">
        <v>-2</v>
      </c>
      <c r="G455" s="30">
        <v>2</v>
      </c>
      <c r="H455" s="30">
        <v>0</v>
      </c>
      <c r="I455" s="30">
        <v>1</v>
      </c>
      <c r="J455" s="28">
        <v>0.5</v>
      </c>
      <c r="K455" s="28">
        <v>1</v>
      </c>
      <c r="L455" s="30">
        <v>0</v>
      </c>
      <c r="M455" s="28" t="s">
        <v>1140</v>
      </c>
      <c r="N455" s="28">
        <v>0</v>
      </c>
      <c r="O455" s="30">
        <v>497</v>
      </c>
      <c r="P455" s="31" t="b">
        <v>0</v>
      </c>
      <c r="Q455" s="28"/>
      <c r="R455" s="28"/>
      <c r="S455" s="30">
        <v>38</v>
      </c>
      <c r="T455" s="28" t="s">
        <v>3120</v>
      </c>
      <c r="U455" s="28">
        <v>0</v>
      </c>
      <c r="V455" s="28" t="s">
        <v>3121</v>
      </c>
      <c r="W455" s="28">
        <v>0.6</v>
      </c>
      <c r="X455" s="31" t="b">
        <v>0</v>
      </c>
      <c r="Y455" s="28"/>
      <c r="Z455" s="28" t="s">
        <v>2061</v>
      </c>
      <c r="AA455" s="30">
        <v>12</v>
      </c>
      <c r="AB455" s="30">
        <v>14</v>
      </c>
      <c r="AC455" s="30">
        <v>0</v>
      </c>
      <c r="AD455" s="30">
        <v>57905</v>
      </c>
      <c r="AE455" s="30">
        <v>483</v>
      </c>
      <c r="AF455" s="30">
        <v>77169</v>
      </c>
      <c r="AG455" s="30">
        <v>367</v>
      </c>
      <c r="AH455" s="28">
        <v>0</v>
      </c>
      <c r="AI455" s="28">
        <v>0</v>
      </c>
      <c r="AJ455" s="28" t="s">
        <v>1140</v>
      </c>
      <c r="AK455" s="30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</v>
      </c>
      <c r="AU455" s="30">
        <v>0</v>
      </c>
      <c r="AV455" s="30">
        <v>0</v>
      </c>
      <c r="AW455" s="30">
        <v>0</v>
      </c>
      <c r="AX455" s="28">
        <v>0</v>
      </c>
      <c r="AY455" s="28">
        <v>0</v>
      </c>
      <c r="AZ455" s="28">
        <v>0</v>
      </c>
      <c r="BA455" s="28">
        <v>0</v>
      </c>
      <c r="BB455" s="30">
        <v>0</v>
      </c>
      <c r="BC455" s="28">
        <v>0</v>
      </c>
      <c r="BD455" s="28">
        <v>0</v>
      </c>
      <c r="BE455" s="28">
        <v>0</v>
      </c>
      <c r="BF455" s="28">
        <v>0</v>
      </c>
      <c r="BG455" s="30">
        <v>533</v>
      </c>
      <c r="BH455" s="30">
        <v>40</v>
      </c>
      <c r="BI455" s="30">
        <v>509</v>
      </c>
      <c r="BJ455" s="30">
        <v>16</v>
      </c>
      <c r="BK455" s="30">
        <v>473</v>
      </c>
      <c r="BL455" s="30">
        <v>6</v>
      </c>
      <c r="BM455" s="30">
        <v>535</v>
      </c>
      <c r="BN455" s="30">
        <v>40</v>
      </c>
      <c r="BO455" s="28"/>
      <c r="BP455" s="28"/>
      <c r="BQ455" s="28"/>
      <c r="BR455" s="28"/>
      <c r="BS455" s="28"/>
      <c r="BT455" s="28"/>
      <c r="BU455" s="30">
        <v>0</v>
      </c>
      <c r="BV455" s="30">
        <v>0</v>
      </c>
      <c r="BW455" s="30">
        <v>0</v>
      </c>
      <c r="BX455" s="30">
        <v>0</v>
      </c>
      <c r="BY455" s="30">
        <v>0</v>
      </c>
      <c r="BZ455" s="30">
        <v>0</v>
      </c>
      <c r="CA455" s="30">
        <v>748</v>
      </c>
      <c r="CB455" s="30">
        <v>80</v>
      </c>
      <c r="CC455" s="30">
        <v>398</v>
      </c>
      <c r="CD455" s="30">
        <v>29</v>
      </c>
      <c r="CE455" s="30">
        <v>543</v>
      </c>
      <c r="CF455" s="30">
        <v>40</v>
      </c>
      <c r="CG455" s="30">
        <v>236</v>
      </c>
      <c r="CH455" s="30">
        <v>38</v>
      </c>
      <c r="CI455" s="30">
        <v>0</v>
      </c>
      <c r="CJ455" s="30">
        <v>0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27.75" thickBot="1">
      <c r="A456" s="30">
        <v>0</v>
      </c>
      <c r="B456" s="30">
        <v>0</v>
      </c>
      <c r="C456" s="30">
        <v>219937</v>
      </c>
      <c r="D456" s="30">
        <v>0</v>
      </c>
      <c r="E456" s="30">
        <v>0</v>
      </c>
      <c r="F456" s="30">
        <v>0</v>
      </c>
      <c r="G456" s="30">
        <v>0</v>
      </c>
      <c r="H456" s="30">
        <v>0</v>
      </c>
      <c r="I456" s="30">
        <v>2</v>
      </c>
      <c r="J456" s="28">
        <v>0</v>
      </c>
      <c r="K456" s="28">
        <v>0</v>
      </c>
      <c r="L456" s="30">
        <v>0</v>
      </c>
      <c r="M456" s="28" t="s">
        <v>3122</v>
      </c>
      <c r="N456" s="28">
        <v>0</v>
      </c>
      <c r="O456" s="30">
        <v>498</v>
      </c>
      <c r="P456" s="31" t="b">
        <v>0</v>
      </c>
      <c r="Q456" s="28" t="s">
        <v>3123</v>
      </c>
      <c r="R456" s="28" t="s">
        <v>3124</v>
      </c>
      <c r="S456" s="30">
        <v>40</v>
      </c>
      <c r="T456" s="28" t="s">
        <v>3125</v>
      </c>
      <c r="U456" s="28">
        <v>0</v>
      </c>
      <c r="V456" s="28" t="s">
        <v>3126</v>
      </c>
      <c r="W456" s="28">
        <v>0</v>
      </c>
      <c r="X456" s="31" t="b">
        <v>0</v>
      </c>
      <c r="Y456" s="28"/>
      <c r="Z456" s="28" t="s">
        <v>2077</v>
      </c>
      <c r="AA456" s="30">
        <v>12</v>
      </c>
      <c r="AB456" s="30">
        <v>14</v>
      </c>
      <c r="AC456" s="30">
        <v>0</v>
      </c>
      <c r="AD456" s="30">
        <v>0</v>
      </c>
      <c r="AE456" s="30">
        <v>0</v>
      </c>
      <c r="AF456" s="30">
        <v>741</v>
      </c>
      <c r="AG456" s="30">
        <v>1</v>
      </c>
      <c r="AH456" s="28">
        <v>0</v>
      </c>
      <c r="AI456" s="28">
        <v>0</v>
      </c>
      <c r="AJ456" s="28" t="s">
        <v>1828</v>
      </c>
      <c r="AK456" s="30">
        <v>0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0</v>
      </c>
      <c r="AX456" s="28">
        <v>0</v>
      </c>
      <c r="AY456" s="28">
        <v>0</v>
      </c>
      <c r="AZ456" s="28">
        <v>0</v>
      </c>
      <c r="BA456" s="28">
        <v>0</v>
      </c>
      <c r="BB456" s="30">
        <v>0</v>
      </c>
      <c r="BC456" s="28">
        <v>0</v>
      </c>
      <c r="BD456" s="28">
        <v>0</v>
      </c>
      <c r="BE456" s="28">
        <v>0</v>
      </c>
      <c r="BF456" s="28">
        <v>0</v>
      </c>
      <c r="BG456" s="30">
        <v>582</v>
      </c>
      <c r="BH456" s="30">
        <v>209</v>
      </c>
      <c r="BI456" s="30">
        <v>565</v>
      </c>
      <c r="BJ456" s="30">
        <v>205</v>
      </c>
      <c r="BK456" s="30">
        <v>533</v>
      </c>
      <c r="BL456" s="30">
        <v>198</v>
      </c>
      <c r="BM456" s="30">
        <v>584</v>
      </c>
      <c r="BN456" s="30">
        <v>207</v>
      </c>
      <c r="BO456" s="28"/>
      <c r="BP456" s="28"/>
      <c r="BQ456" s="28"/>
      <c r="BR456" s="28"/>
      <c r="BS456" s="28"/>
      <c r="BT456" s="28"/>
      <c r="BU456" s="30">
        <v>0</v>
      </c>
      <c r="BV456" s="30">
        <v>0</v>
      </c>
      <c r="BW456" s="30">
        <v>0</v>
      </c>
      <c r="BX456" s="30">
        <v>0</v>
      </c>
      <c r="BY456" s="30">
        <v>0</v>
      </c>
      <c r="BZ456" s="30">
        <v>0</v>
      </c>
      <c r="CA456" s="30">
        <v>658</v>
      </c>
      <c r="CB456" s="30">
        <v>194</v>
      </c>
      <c r="CC456" s="30">
        <v>455</v>
      </c>
      <c r="CD456" s="30">
        <v>165</v>
      </c>
      <c r="CE456" s="30">
        <v>593</v>
      </c>
      <c r="CF456" s="30">
        <v>210</v>
      </c>
      <c r="CG456" s="30">
        <v>711</v>
      </c>
      <c r="CH456" s="30">
        <v>253</v>
      </c>
      <c r="CI456" s="30">
        <v>0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27.75" thickBot="1">
      <c r="A457" s="30">
        <v>0</v>
      </c>
      <c r="B457" s="30">
        <v>0</v>
      </c>
      <c r="C457" s="30">
        <v>152898</v>
      </c>
      <c r="D457" s="30">
        <v>0</v>
      </c>
      <c r="E457" s="30">
        <v>0</v>
      </c>
      <c r="F457" s="30">
        <v>0</v>
      </c>
      <c r="G457" s="30">
        <v>0</v>
      </c>
      <c r="H457" s="30">
        <v>0</v>
      </c>
      <c r="I457" s="30">
        <v>2</v>
      </c>
      <c r="J457" s="28">
        <v>0</v>
      </c>
      <c r="K457" s="28">
        <v>0</v>
      </c>
      <c r="L457" s="30">
        <v>0</v>
      </c>
      <c r="M457" s="28" t="s">
        <v>2286</v>
      </c>
      <c r="N457" s="28">
        <v>0</v>
      </c>
      <c r="O457" s="30">
        <v>499</v>
      </c>
      <c r="P457" s="31" t="b">
        <v>0</v>
      </c>
      <c r="Q457" s="28" t="s">
        <v>3127</v>
      </c>
      <c r="R457" s="28" t="s">
        <v>3128</v>
      </c>
      <c r="S457" s="30">
        <v>40</v>
      </c>
      <c r="T457" s="28" t="s">
        <v>3129</v>
      </c>
      <c r="U457" s="28">
        <v>0</v>
      </c>
      <c r="V457" s="28" t="s">
        <v>1736</v>
      </c>
      <c r="W457" s="28">
        <v>0</v>
      </c>
      <c r="X457" s="31" t="b">
        <v>0</v>
      </c>
      <c r="Y457" s="28"/>
      <c r="Z457" s="28" t="s">
        <v>2077</v>
      </c>
      <c r="AA457" s="30">
        <v>12</v>
      </c>
      <c r="AB457" s="30">
        <v>14</v>
      </c>
      <c r="AC457" s="30">
        <v>0</v>
      </c>
      <c r="AD457" s="30">
        <v>0</v>
      </c>
      <c r="AE457" s="30">
        <v>0</v>
      </c>
      <c r="AF457" s="30">
        <v>573</v>
      </c>
      <c r="AG457" s="30">
        <v>1</v>
      </c>
      <c r="AH457" s="28">
        <v>0</v>
      </c>
      <c r="AI457" s="28">
        <v>0</v>
      </c>
      <c r="AJ457" s="28" t="s">
        <v>1736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570</v>
      </c>
      <c r="BH457" s="30">
        <v>203</v>
      </c>
      <c r="BI457" s="30">
        <v>553</v>
      </c>
      <c r="BJ457" s="30">
        <v>199</v>
      </c>
      <c r="BK457" s="30">
        <v>520</v>
      </c>
      <c r="BL457" s="30">
        <v>191</v>
      </c>
      <c r="BM457" s="30">
        <v>572</v>
      </c>
      <c r="BN457" s="30">
        <v>201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644</v>
      </c>
      <c r="CB457" s="30">
        <v>186</v>
      </c>
      <c r="CC457" s="30">
        <v>442</v>
      </c>
      <c r="CD457" s="30">
        <v>158</v>
      </c>
      <c r="CE457" s="30">
        <v>580</v>
      </c>
      <c r="CF457" s="30">
        <v>203</v>
      </c>
      <c r="CG457" s="30">
        <v>720</v>
      </c>
      <c r="CH457" s="30">
        <v>254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17.25" thickBot="1">
      <c r="A458" s="30">
        <v>0</v>
      </c>
      <c r="B458" s="30">
        <v>0</v>
      </c>
      <c r="C458" s="30">
        <v>444765</v>
      </c>
      <c r="D458" s="30">
        <v>0</v>
      </c>
      <c r="E458" s="30">
        <v>0</v>
      </c>
      <c r="F458" s="30">
        <v>0</v>
      </c>
      <c r="G458" s="30">
        <v>0</v>
      </c>
      <c r="H458" s="30">
        <v>0</v>
      </c>
      <c r="I458" s="30">
        <v>2</v>
      </c>
      <c r="J458" s="28">
        <v>0</v>
      </c>
      <c r="K458" s="28">
        <v>0</v>
      </c>
      <c r="L458" s="30">
        <v>0</v>
      </c>
      <c r="M458" s="28" t="s">
        <v>3130</v>
      </c>
      <c r="N458" s="28">
        <v>0</v>
      </c>
      <c r="O458" s="30">
        <v>500</v>
      </c>
      <c r="P458" s="31" t="b">
        <v>0</v>
      </c>
      <c r="Q458" s="28" t="s">
        <v>3131</v>
      </c>
      <c r="R458" s="28" t="s">
        <v>3132</v>
      </c>
      <c r="S458" s="30">
        <v>40</v>
      </c>
      <c r="T458" s="28" t="s">
        <v>3133</v>
      </c>
      <c r="U458" s="28">
        <v>0</v>
      </c>
      <c r="V458" s="28" t="s">
        <v>3134</v>
      </c>
      <c r="W458" s="28">
        <v>0.1</v>
      </c>
      <c r="X458" s="31" t="b">
        <v>0</v>
      </c>
      <c r="Y458" s="28"/>
      <c r="Z458" s="28" t="s">
        <v>2077</v>
      </c>
      <c r="AA458" s="30">
        <v>12</v>
      </c>
      <c r="AB458" s="30">
        <v>14</v>
      </c>
      <c r="AC458" s="30">
        <v>0</v>
      </c>
      <c r="AD458" s="30">
        <v>10688</v>
      </c>
      <c r="AE458" s="30">
        <v>0</v>
      </c>
      <c r="AF458" s="30">
        <v>30206</v>
      </c>
      <c r="AG458" s="30">
        <v>16</v>
      </c>
      <c r="AH458" s="28">
        <v>0</v>
      </c>
      <c r="AI458" s="28">
        <v>0</v>
      </c>
      <c r="AJ458" s="28" t="s">
        <v>1829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28">
        <v>0</v>
      </c>
      <c r="AY458" s="28">
        <v>0</v>
      </c>
      <c r="AZ458" s="28">
        <v>0</v>
      </c>
      <c r="BA458" s="28">
        <v>0</v>
      </c>
      <c r="BB458" s="30">
        <v>0</v>
      </c>
      <c r="BC458" s="28">
        <v>0</v>
      </c>
      <c r="BD458" s="28">
        <v>0</v>
      </c>
      <c r="BE458" s="28">
        <v>0</v>
      </c>
      <c r="BF458" s="28">
        <v>0</v>
      </c>
      <c r="BG458" s="30">
        <v>592</v>
      </c>
      <c r="BH458" s="30">
        <v>214</v>
      </c>
      <c r="BI458" s="30">
        <v>575</v>
      </c>
      <c r="BJ458" s="30">
        <v>210</v>
      </c>
      <c r="BK458" s="30">
        <v>544</v>
      </c>
      <c r="BL458" s="30">
        <v>204</v>
      </c>
      <c r="BM458" s="30">
        <v>594</v>
      </c>
      <c r="BN458" s="30">
        <v>212</v>
      </c>
      <c r="BO458" s="28"/>
      <c r="BP458" s="28"/>
      <c r="BQ458" s="28"/>
      <c r="BR458" s="28"/>
      <c r="BS458" s="28"/>
      <c r="BT458" s="28"/>
      <c r="BU458" s="30">
        <v>0</v>
      </c>
      <c r="BV458" s="30">
        <v>0</v>
      </c>
      <c r="BW458" s="30">
        <v>0</v>
      </c>
      <c r="BX458" s="30">
        <v>0</v>
      </c>
      <c r="BY458" s="30">
        <v>0</v>
      </c>
      <c r="BZ458" s="30">
        <v>0</v>
      </c>
      <c r="CA458" s="30">
        <v>671</v>
      </c>
      <c r="CB458" s="30">
        <v>201</v>
      </c>
      <c r="CC458" s="30">
        <v>467</v>
      </c>
      <c r="CD458" s="30">
        <v>171</v>
      </c>
      <c r="CE458" s="30">
        <v>603</v>
      </c>
      <c r="CF458" s="30">
        <v>215</v>
      </c>
      <c r="CG458" s="30">
        <v>411</v>
      </c>
      <c r="CH458" s="30">
        <v>153</v>
      </c>
      <c r="CI458" s="30">
        <v>0</v>
      </c>
      <c r="CJ458" s="30">
        <v>0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17.25" thickBot="1">
      <c r="A459" s="28"/>
      <c r="B459" s="28"/>
      <c r="C459" s="30">
        <v>197464</v>
      </c>
      <c r="D459" s="30">
        <v>0</v>
      </c>
      <c r="E459" s="30">
        <v>0</v>
      </c>
      <c r="F459" s="30">
        <v>-2</v>
      </c>
      <c r="G459" s="30">
        <v>2</v>
      </c>
      <c r="H459" s="30">
        <v>0</v>
      </c>
      <c r="I459" s="30">
        <v>2</v>
      </c>
      <c r="J459" s="28">
        <v>0.5</v>
      </c>
      <c r="K459" s="28">
        <v>1</v>
      </c>
      <c r="L459" s="30">
        <v>0</v>
      </c>
      <c r="M459" s="28" t="s">
        <v>2651</v>
      </c>
      <c r="N459" s="28">
        <v>0</v>
      </c>
      <c r="O459" s="30">
        <v>501</v>
      </c>
      <c r="P459" s="31" t="b">
        <v>0</v>
      </c>
      <c r="Q459" s="28"/>
      <c r="R459" s="28"/>
      <c r="S459" s="30">
        <v>38</v>
      </c>
      <c r="T459" s="28" t="s">
        <v>3135</v>
      </c>
      <c r="U459" s="28">
        <v>1.5</v>
      </c>
      <c r="V459" s="28" t="s">
        <v>1822</v>
      </c>
      <c r="W459" s="28">
        <v>0.5</v>
      </c>
      <c r="X459" s="31" t="b">
        <v>0</v>
      </c>
      <c r="Y459" s="28"/>
      <c r="Z459" s="28" t="s">
        <v>2061</v>
      </c>
      <c r="AA459" s="30">
        <v>12</v>
      </c>
      <c r="AB459" s="30">
        <v>14</v>
      </c>
      <c r="AC459" s="30">
        <v>3</v>
      </c>
      <c r="AD459" s="30">
        <v>88791</v>
      </c>
      <c r="AE459" s="30">
        <v>1214</v>
      </c>
      <c r="AF459" s="30">
        <v>83305</v>
      </c>
      <c r="AG459" s="30">
        <v>603</v>
      </c>
      <c r="AH459" s="28">
        <v>0</v>
      </c>
      <c r="AI459" s="28">
        <v>0.8</v>
      </c>
      <c r="AJ459" s="28" t="s">
        <v>1822</v>
      </c>
      <c r="AK459" s="30">
        <v>65</v>
      </c>
      <c r="AL459" s="30">
        <v>0</v>
      </c>
      <c r="AM459" s="30">
        <v>0</v>
      </c>
      <c r="AN459" s="30">
        <v>0</v>
      </c>
      <c r="AO459" s="30">
        <v>1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17</v>
      </c>
      <c r="AX459" s="28">
        <v>15.4</v>
      </c>
      <c r="AY459" s="28">
        <v>1.4</v>
      </c>
      <c r="AZ459" s="28">
        <v>18</v>
      </c>
      <c r="BA459" s="28">
        <v>3.4</v>
      </c>
      <c r="BB459" s="30">
        <v>1</v>
      </c>
      <c r="BC459" s="28">
        <v>0.04</v>
      </c>
      <c r="BD459" s="28">
        <v>0.01</v>
      </c>
      <c r="BE459" s="28">
        <v>0.05</v>
      </c>
      <c r="BF459" s="28">
        <v>0.48</v>
      </c>
      <c r="BG459" s="30">
        <v>472</v>
      </c>
      <c r="BH459" s="30">
        <v>168</v>
      </c>
      <c r="BI459" s="30">
        <v>472</v>
      </c>
      <c r="BJ459" s="30">
        <v>170</v>
      </c>
      <c r="BK459" s="30">
        <v>419</v>
      </c>
      <c r="BL459" s="30">
        <v>152</v>
      </c>
      <c r="BM459" s="30">
        <v>475</v>
      </c>
      <c r="BN459" s="30">
        <v>165</v>
      </c>
      <c r="BO459" s="28"/>
      <c r="BP459" s="28"/>
      <c r="BQ459" s="28"/>
      <c r="BR459" s="28"/>
      <c r="BS459" s="28"/>
      <c r="BT459" s="28"/>
      <c r="BU459" s="30">
        <v>0.06</v>
      </c>
      <c r="BV459" s="30">
        <v>0</v>
      </c>
      <c r="BW459" s="30">
        <v>0.01</v>
      </c>
      <c r="BX459" s="30">
        <v>7.0000000000000007E-2</v>
      </c>
      <c r="BY459" s="30">
        <v>0.66</v>
      </c>
      <c r="BZ459" s="30">
        <v>1.38</v>
      </c>
      <c r="CA459" s="30">
        <v>752</v>
      </c>
      <c r="CB459" s="30">
        <v>251</v>
      </c>
      <c r="CC459" s="30">
        <v>401</v>
      </c>
      <c r="CD459" s="30">
        <v>139</v>
      </c>
      <c r="CE459" s="30">
        <v>398</v>
      </c>
      <c r="CF459" s="30">
        <v>140</v>
      </c>
      <c r="CG459" s="30">
        <v>267</v>
      </c>
      <c r="CH459" s="30">
        <v>99</v>
      </c>
      <c r="CI459" s="30">
        <v>1.38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7.25" thickBot="1">
      <c r="A460" s="30">
        <v>0</v>
      </c>
      <c r="B460" s="30">
        <v>0</v>
      </c>
      <c r="C460" s="30">
        <v>462491</v>
      </c>
      <c r="D460" s="30">
        <v>0</v>
      </c>
      <c r="E460" s="30">
        <v>0</v>
      </c>
      <c r="F460" s="30">
        <v>0</v>
      </c>
      <c r="G460" s="30">
        <v>0</v>
      </c>
      <c r="H460" s="30">
        <v>0</v>
      </c>
      <c r="I460" s="30">
        <v>2</v>
      </c>
      <c r="J460" s="28">
        <v>0</v>
      </c>
      <c r="K460" s="28">
        <v>0</v>
      </c>
      <c r="L460" s="30">
        <v>0</v>
      </c>
      <c r="M460" s="28" t="s">
        <v>2693</v>
      </c>
      <c r="N460" s="28">
        <v>0</v>
      </c>
      <c r="O460" s="30">
        <v>563</v>
      </c>
      <c r="P460" s="31" t="b">
        <v>0</v>
      </c>
      <c r="Q460" s="28" t="s">
        <v>3901</v>
      </c>
      <c r="R460" s="28" t="s">
        <v>3902</v>
      </c>
      <c r="S460" s="30">
        <v>40</v>
      </c>
      <c r="T460" s="28" t="s">
        <v>3136</v>
      </c>
      <c r="U460" s="28">
        <v>0</v>
      </c>
      <c r="V460" s="28" t="s">
        <v>1797</v>
      </c>
      <c r="W460" s="28">
        <v>0.1</v>
      </c>
      <c r="X460" s="31" t="b">
        <v>0</v>
      </c>
      <c r="Y460" s="28"/>
      <c r="Z460" s="28" t="s">
        <v>2077</v>
      </c>
      <c r="AA460" s="30">
        <v>12</v>
      </c>
      <c r="AB460" s="30">
        <v>14</v>
      </c>
      <c r="AC460" s="30">
        <v>0</v>
      </c>
      <c r="AD460" s="30">
        <v>7417</v>
      </c>
      <c r="AE460" s="30">
        <v>0</v>
      </c>
      <c r="AF460" s="30">
        <v>9668</v>
      </c>
      <c r="AG460" s="30">
        <v>33</v>
      </c>
      <c r="AH460" s="28">
        <v>0</v>
      </c>
      <c r="AI460" s="28">
        <v>0</v>
      </c>
      <c r="AJ460" s="28" t="s">
        <v>1797</v>
      </c>
      <c r="AK460" s="30">
        <v>0</v>
      </c>
      <c r="AL460" s="30">
        <v>0</v>
      </c>
      <c r="AM460" s="30">
        <v>0</v>
      </c>
      <c r="AN460" s="30">
        <v>0</v>
      </c>
      <c r="AO460" s="30">
        <v>0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0</v>
      </c>
      <c r="AW460" s="30">
        <v>0</v>
      </c>
      <c r="AX460" s="28">
        <v>0</v>
      </c>
      <c r="AY460" s="28">
        <v>0</v>
      </c>
      <c r="AZ460" s="28">
        <v>0</v>
      </c>
      <c r="BA460" s="28">
        <v>0</v>
      </c>
      <c r="BB460" s="30">
        <v>0</v>
      </c>
      <c r="BC460" s="28">
        <v>0</v>
      </c>
      <c r="BD460" s="28">
        <v>0</v>
      </c>
      <c r="BE460" s="28">
        <v>0</v>
      </c>
      <c r="BF460" s="28">
        <v>0</v>
      </c>
      <c r="BG460" s="30">
        <v>600</v>
      </c>
      <c r="BH460" s="30">
        <v>217</v>
      </c>
      <c r="BI460" s="30">
        <v>583</v>
      </c>
      <c r="BJ460" s="30">
        <v>213</v>
      </c>
      <c r="BK460" s="30">
        <v>553</v>
      </c>
      <c r="BL460" s="30">
        <v>208</v>
      </c>
      <c r="BM460" s="30">
        <v>602</v>
      </c>
      <c r="BN460" s="30">
        <v>215</v>
      </c>
      <c r="BO460" s="28"/>
      <c r="BP460" s="28"/>
      <c r="BQ460" s="28"/>
      <c r="BR460" s="28"/>
      <c r="BS460" s="28"/>
      <c r="BT460" s="28"/>
      <c r="BU460" s="30">
        <v>0</v>
      </c>
      <c r="BV460" s="30">
        <v>0</v>
      </c>
      <c r="BW460" s="30">
        <v>0</v>
      </c>
      <c r="BX460" s="30">
        <v>0</v>
      </c>
      <c r="BY460" s="30">
        <v>0</v>
      </c>
      <c r="BZ460" s="30">
        <v>0</v>
      </c>
      <c r="CA460" s="30">
        <v>680</v>
      </c>
      <c r="CB460" s="30">
        <v>205</v>
      </c>
      <c r="CC460" s="30">
        <v>475</v>
      </c>
      <c r="CD460" s="30">
        <v>174</v>
      </c>
      <c r="CE460" s="30">
        <v>611</v>
      </c>
      <c r="CF460" s="30">
        <v>218</v>
      </c>
      <c r="CG460" s="30">
        <v>449</v>
      </c>
      <c r="CH460" s="30">
        <v>167</v>
      </c>
      <c r="CI460" s="30">
        <v>0</v>
      </c>
      <c r="CJ460" s="30">
        <v>0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7.25" thickBot="1">
      <c r="A461" s="30">
        <v>0</v>
      </c>
      <c r="B461" s="30">
        <v>0</v>
      </c>
      <c r="C461" s="30">
        <v>535928</v>
      </c>
      <c r="D461" s="30">
        <v>0</v>
      </c>
      <c r="E461" s="30">
        <v>0</v>
      </c>
      <c r="F461" s="30">
        <v>-2</v>
      </c>
      <c r="G461" s="30">
        <v>2</v>
      </c>
      <c r="H461" s="30">
        <v>0</v>
      </c>
      <c r="I461" s="30">
        <v>3</v>
      </c>
      <c r="J461" s="28">
        <v>0</v>
      </c>
      <c r="K461" s="28">
        <v>0</v>
      </c>
      <c r="L461" s="30">
        <v>0</v>
      </c>
      <c r="M461" s="28" t="s">
        <v>2904</v>
      </c>
      <c r="N461" s="28">
        <v>0</v>
      </c>
      <c r="O461" s="30">
        <v>564</v>
      </c>
      <c r="P461" s="31" t="b">
        <v>0</v>
      </c>
      <c r="Q461" s="28" t="s">
        <v>4228</v>
      </c>
      <c r="R461" s="28" t="s">
        <v>4193</v>
      </c>
      <c r="S461" s="30">
        <v>43</v>
      </c>
      <c r="T461" s="28" t="s">
        <v>3137</v>
      </c>
      <c r="U461" s="28">
        <v>2</v>
      </c>
      <c r="V461" s="28" t="s">
        <v>1824</v>
      </c>
      <c r="W461" s="28">
        <v>0</v>
      </c>
      <c r="X461" s="31" t="b">
        <v>0</v>
      </c>
      <c r="Y461" s="28"/>
      <c r="Z461" s="28" t="s">
        <v>2117</v>
      </c>
      <c r="AA461" s="30">
        <v>12</v>
      </c>
      <c r="AB461" s="30">
        <v>14</v>
      </c>
      <c r="AC461" s="30">
        <v>22</v>
      </c>
      <c r="AD461" s="30">
        <v>40440</v>
      </c>
      <c r="AE461" s="30">
        <v>16</v>
      </c>
      <c r="AF461" s="30">
        <v>37862</v>
      </c>
      <c r="AG461" s="30">
        <v>159</v>
      </c>
      <c r="AH461" s="28">
        <v>0</v>
      </c>
      <c r="AI461" s="28">
        <v>5.0999999999999996</v>
      </c>
      <c r="AJ461" s="28" t="s">
        <v>1824</v>
      </c>
      <c r="AK461" s="30">
        <v>522</v>
      </c>
      <c r="AL461" s="30">
        <v>1</v>
      </c>
      <c r="AM461" s="30">
        <v>0</v>
      </c>
      <c r="AN461" s="30">
        <v>3</v>
      </c>
      <c r="AO461" s="30">
        <v>4</v>
      </c>
      <c r="AP461" s="30">
        <v>0</v>
      </c>
      <c r="AQ461" s="30">
        <v>0</v>
      </c>
      <c r="AR461" s="30">
        <v>0</v>
      </c>
      <c r="AS461" s="30">
        <v>2</v>
      </c>
      <c r="AT461" s="30">
        <v>0</v>
      </c>
      <c r="AU461" s="30">
        <v>0</v>
      </c>
      <c r="AV461" s="30">
        <v>0</v>
      </c>
      <c r="AW461" s="30">
        <v>85</v>
      </c>
      <c r="AX461" s="28">
        <v>90.2</v>
      </c>
      <c r="AY461" s="28">
        <v>61.7</v>
      </c>
      <c r="AZ461" s="28">
        <v>77</v>
      </c>
      <c r="BA461" s="28">
        <v>22.8</v>
      </c>
      <c r="BB461" s="30">
        <v>6</v>
      </c>
      <c r="BC461" s="28">
        <v>0.79</v>
      </c>
      <c r="BD461" s="28">
        <v>0.47</v>
      </c>
      <c r="BE461" s="28">
        <v>1.26</v>
      </c>
      <c r="BF461" s="28">
        <v>6.8</v>
      </c>
      <c r="BG461" s="30">
        <v>377</v>
      </c>
      <c r="BH461" s="30">
        <v>159</v>
      </c>
      <c r="BI461" s="30">
        <v>337</v>
      </c>
      <c r="BJ461" s="30">
        <v>177</v>
      </c>
      <c r="BK461" s="30">
        <v>293</v>
      </c>
      <c r="BL461" s="30">
        <v>148</v>
      </c>
      <c r="BM461" s="30">
        <v>379</v>
      </c>
      <c r="BN461" s="30">
        <v>169</v>
      </c>
      <c r="BO461" s="28"/>
      <c r="BP461" s="28"/>
      <c r="BQ461" s="28"/>
      <c r="BR461" s="28"/>
      <c r="BS461" s="28"/>
      <c r="BT461" s="28"/>
      <c r="BU461" s="30">
        <v>0.14000000000000001</v>
      </c>
      <c r="BV461" s="30">
        <v>0</v>
      </c>
      <c r="BW461" s="30">
        <v>0.08</v>
      </c>
      <c r="BX461" s="30">
        <v>0.22</v>
      </c>
      <c r="BY461" s="30">
        <v>1.17</v>
      </c>
      <c r="BZ461" s="30">
        <v>0.69</v>
      </c>
      <c r="CA461" s="30">
        <v>577</v>
      </c>
      <c r="CB461" s="30">
        <v>307</v>
      </c>
      <c r="CC461" s="30">
        <v>555</v>
      </c>
      <c r="CD461" s="30">
        <v>205</v>
      </c>
      <c r="CE461" s="30">
        <v>306</v>
      </c>
      <c r="CF461" s="30">
        <v>118</v>
      </c>
      <c r="CG461" s="30">
        <v>526</v>
      </c>
      <c r="CH461" s="30">
        <v>200</v>
      </c>
      <c r="CI461" s="30">
        <v>1.03</v>
      </c>
      <c r="CJ461" s="30">
        <v>0.52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7.25" thickBot="1">
      <c r="A462" s="28"/>
      <c r="B462" s="28"/>
      <c r="C462" s="30">
        <v>491970</v>
      </c>
      <c r="D462" s="30">
        <v>0</v>
      </c>
      <c r="E462" s="30">
        <v>0</v>
      </c>
      <c r="F462" s="30">
        <v>0</v>
      </c>
      <c r="G462" s="30">
        <v>0</v>
      </c>
      <c r="H462" s="30">
        <v>0</v>
      </c>
      <c r="I462" s="30">
        <v>3</v>
      </c>
      <c r="J462" s="28">
        <v>0.5</v>
      </c>
      <c r="K462" s="28">
        <v>1</v>
      </c>
      <c r="L462" s="30">
        <v>0</v>
      </c>
      <c r="M462" s="28" t="s">
        <v>2838</v>
      </c>
      <c r="N462" s="28">
        <v>0</v>
      </c>
      <c r="O462" s="30">
        <v>584</v>
      </c>
      <c r="P462" s="31" t="b">
        <v>0</v>
      </c>
      <c r="Q462" s="28"/>
      <c r="R462" s="28"/>
      <c r="S462" s="30">
        <v>45</v>
      </c>
      <c r="T462" s="28" t="s">
        <v>3138</v>
      </c>
      <c r="U462" s="28">
        <v>1</v>
      </c>
      <c r="V462" s="28" t="s">
        <v>1823</v>
      </c>
      <c r="W462" s="28">
        <v>0</v>
      </c>
      <c r="X462" s="31" t="b">
        <v>0</v>
      </c>
      <c r="Y462" s="28"/>
      <c r="Z462" s="28" t="s">
        <v>2061</v>
      </c>
      <c r="AA462" s="30">
        <v>12</v>
      </c>
      <c r="AB462" s="30">
        <v>14</v>
      </c>
      <c r="AC462" s="30">
        <v>1</v>
      </c>
      <c r="AD462" s="30">
        <v>1445</v>
      </c>
      <c r="AE462" s="30">
        <v>8</v>
      </c>
      <c r="AF462" s="30">
        <v>1479</v>
      </c>
      <c r="AG462" s="30">
        <v>9</v>
      </c>
      <c r="AH462" s="28">
        <v>0</v>
      </c>
      <c r="AI462" s="28">
        <v>0.2</v>
      </c>
      <c r="AJ462" s="28" t="s">
        <v>1823</v>
      </c>
      <c r="AK462" s="30">
        <v>7</v>
      </c>
      <c r="AL462" s="30">
        <v>0</v>
      </c>
      <c r="AM462" s="30">
        <v>0</v>
      </c>
      <c r="AN462" s="30">
        <v>0</v>
      </c>
      <c r="AO462" s="30">
        <v>0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0</v>
      </c>
      <c r="AW462" s="30">
        <v>1</v>
      </c>
      <c r="AX462" s="28">
        <v>0</v>
      </c>
      <c r="AY462" s="28">
        <v>0.3</v>
      </c>
      <c r="AZ462" s="28">
        <v>2</v>
      </c>
      <c r="BA462" s="28">
        <v>0.2</v>
      </c>
      <c r="BB462" s="30">
        <v>0</v>
      </c>
      <c r="BC462" s="28">
        <v>0</v>
      </c>
      <c r="BD462" s="28">
        <v>0.09</v>
      </c>
      <c r="BE462" s="28">
        <v>0.09</v>
      </c>
      <c r="BF462" s="28">
        <v>0</v>
      </c>
      <c r="BG462" s="30">
        <v>703</v>
      </c>
      <c r="BH462" s="30">
        <v>287</v>
      </c>
      <c r="BI462" s="30">
        <v>494</v>
      </c>
      <c r="BJ462" s="30">
        <v>240</v>
      </c>
      <c r="BK462" s="30">
        <v>468</v>
      </c>
      <c r="BL462" s="30">
        <v>228</v>
      </c>
      <c r="BM462" s="30">
        <v>524</v>
      </c>
      <c r="BN462" s="30">
        <v>239</v>
      </c>
      <c r="BO462" s="28"/>
      <c r="BP462" s="28"/>
      <c r="BQ462" s="28"/>
      <c r="BR462" s="28"/>
      <c r="BS462" s="28"/>
      <c r="BT462" s="28"/>
      <c r="BU462" s="30">
        <v>0</v>
      </c>
      <c r="BV462" s="30">
        <v>0</v>
      </c>
      <c r="BW462" s="30">
        <v>1.1599999999999999</v>
      </c>
      <c r="BX462" s="30">
        <v>1.1599999999999999</v>
      </c>
      <c r="BY462" s="30">
        <v>0</v>
      </c>
      <c r="BZ462" s="30">
        <v>0</v>
      </c>
      <c r="CA462" s="30">
        <v>426</v>
      </c>
      <c r="CB462" s="30">
        <v>238</v>
      </c>
      <c r="CC462" s="30">
        <v>647</v>
      </c>
      <c r="CD462" s="30">
        <v>254</v>
      </c>
      <c r="CE462" s="30">
        <v>497</v>
      </c>
      <c r="CF462" s="30">
        <v>220</v>
      </c>
      <c r="CG462" s="30">
        <v>656</v>
      </c>
      <c r="CH462" s="30">
        <v>264</v>
      </c>
      <c r="CI462" s="30">
        <v>0</v>
      </c>
      <c r="CJ462" s="30">
        <v>0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7.25" thickBot="1">
      <c r="A463" s="28"/>
      <c r="B463" s="28"/>
      <c r="C463" s="30">
        <v>464353</v>
      </c>
      <c r="D463" s="30">
        <v>0</v>
      </c>
      <c r="E463" s="30">
        <v>0</v>
      </c>
      <c r="F463" s="30">
        <v>0</v>
      </c>
      <c r="G463" s="30">
        <v>0</v>
      </c>
      <c r="H463" s="30">
        <v>0</v>
      </c>
      <c r="I463" s="30">
        <v>1</v>
      </c>
      <c r="J463" s="28">
        <v>0.5</v>
      </c>
      <c r="K463" s="28">
        <v>1</v>
      </c>
      <c r="L463" s="30">
        <v>0</v>
      </c>
      <c r="M463" s="28" t="s">
        <v>2601</v>
      </c>
      <c r="N463" s="28">
        <v>0</v>
      </c>
      <c r="O463" s="30">
        <v>592</v>
      </c>
      <c r="P463" s="31" t="b">
        <v>0</v>
      </c>
      <c r="Q463" s="28"/>
      <c r="R463" s="28"/>
      <c r="S463" s="30">
        <v>40</v>
      </c>
      <c r="T463" s="28" t="s">
        <v>3139</v>
      </c>
      <c r="U463" s="28">
        <v>0</v>
      </c>
      <c r="V463" s="28" t="s">
        <v>1736</v>
      </c>
      <c r="W463" s="28">
        <v>0</v>
      </c>
      <c r="X463" s="31" t="b">
        <v>0</v>
      </c>
      <c r="Y463" s="28"/>
      <c r="Z463" s="28" t="s">
        <v>2061</v>
      </c>
      <c r="AA463" s="30">
        <v>12</v>
      </c>
      <c r="AB463" s="30">
        <v>14</v>
      </c>
      <c r="AC463" s="30">
        <v>0</v>
      </c>
      <c r="AD463" s="30">
        <v>1809</v>
      </c>
      <c r="AE463" s="30">
        <v>5</v>
      </c>
      <c r="AF463" s="30">
        <v>2034</v>
      </c>
      <c r="AG463" s="30">
        <v>12</v>
      </c>
      <c r="AH463" s="28">
        <v>0</v>
      </c>
      <c r="AI463" s="28">
        <v>0</v>
      </c>
      <c r="AJ463" s="28" t="s">
        <v>1830</v>
      </c>
      <c r="AK463" s="30">
        <v>0</v>
      </c>
      <c r="AL463" s="30">
        <v>0</v>
      </c>
      <c r="AM463" s="30">
        <v>0</v>
      </c>
      <c r="AN463" s="30">
        <v>0</v>
      </c>
      <c r="AO463" s="30">
        <v>0</v>
      </c>
      <c r="AP463" s="30">
        <v>0</v>
      </c>
      <c r="AQ463" s="30">
        <v>0</v>
      </c>
      <c r="AR463" s="30">
        <v>0</v>
      </c>
      <c r="AS463" s="30">
        <v>0</v>
      </c>
      <c r="AT463" s="30">
        <v>0</v>
      </c>
      <c r="AU463" s="30">
        <v>0</v>
      </c>
      <c r="AV463" s="30">
        <v>0</v>
      </c>
      <c r="AW463" s="30">
        <v>0</v>
      </c>
      <c r="AX463" s="28">
        <v>0</v>
      </c>
      <c r="AY463" s="28">
        <v>0</v>
      </c>
      <c r="AZ463" s="28">
        <v>0</v>
      </c>
      <c r="BA463" s="28">
        <v>0</v>
      </c>
      <c r="BB463" s="30">
        <v>0</v>
      </c>
      <c r="BC463" s="28">
        <v>0</v>
      </c>
      <c r="BD463" s="28">
        <v>0</v>
      </c>
      <c r="BE463" s="28">
        <v>0</v>
      </c>
      <c r="BF463" s="28">
        <v>0</v>
      </c>
      <c r="BG463" s="30">
        <v>601</v>
      </c>
      <c r="BH463" s="30">
        <v>76</v>
      </c>
      <c r="BI463" s="30">
        <v>584</v>
      </c>
      <c r="BJ463" s="30">
        <v>59</v>
      </c>
      <c r="BK463" s="30">
        <v>554</v>
      </c>
      <c r="BL463" s="30">
        <v>50</v>
      </c>
      <c r="BM463" s="30">
        <v>603</v>
      </c>
      <c r="BN463" s="30">
        <v>76</v>
      </c>
      <c r="BO463" s="28"/>
      <c r="BP463" s="28"/>
      <c r="BQ463" s="28"/>
      <c r="BR463" s="28"/>
      <c r="BS463" s="28"/>
      <c r="BT463" s="28"/>
      <c r="BU463" s="30">
        <v>0</v>
      </c>
      <c r="BV463" s="30">
        <v>0</v>
      </c>
      <c r="BW463" s="30">
        <v>0</v>
      </c>
      <c r="BX463" s="30">
        <v>0</v>
      </c>
      <c r="BY463" s="30">
        <v>0</v>
      </c>
      <c r="BZ463" s="30">
        <v>0</v>
      </c>
      <c r="CA463" s="30">
        <v>681</v>
      </c>
      <c r="CB463" s="30">
        <v>56</v>
      </c>
      <c r="CC463" s="30">
        <v>476</v>
      </c>
      <c r="CD463" s="30">
        <v>68</v>
      </c>
      <c r="CE463" s="30">
        <v>612</v>
      </c>
      <c r="CF463" s="30">
        <v>76</v>
      </c>
      <c r="CG463" s="30">
        <v>588</v>
      </c>
      <c r="CH463" s="30">
        <v>61</v>
      </c>
      <c r="CI463" s="30">
        <v>0</v>
      </c>
      <c r="CJ463" s="30">
        <v>0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7.25" thickBot="1">
      <c r="A464" s="30">
        <v>100</v>
      </c>
      <c r="B464" s="30">
        <v>100</v>
      </c>
      <c r="C464" s="30">
        <v>204043</v>
      </c>
      <c r="D464" s="30">
        <v>0</v>
      </c>
      <c r="E464" s="30">
        <v>0</v>
      </c>
      <c r="F464" s="30">
        <v>-2</v>
      </c>
      <c r="G464" s="30">
        <v>2</v>
      </c>
      <c r="H464" s="30">
        <v>0</v>
      </c>
      <c r="I464" s="30">
        <v>3</v>
      </c>
      <c r="J464" s="28">
        <v>0.5</v>
      </c>
      <c r="K464" s="28">
        <v>1</v>
      </c>
      <c r="L464" s="30">
        <v>0</v>
      </c>
      <c r="M464" s="28" t="s">
        <v>3140</v>
      </c>
      <c r="N464" s="28">
        <v>0</v>
      </c>
      <c r="O464" s="30">
        <v>620</v>
      </c>
      <c r="P464" s="31" t="b">
        <v>0</v>
      </c>
      <c r="Q464" s="28"/>
      <c r="R464" s="28" t="s">
        <v>3141</v>
      </c>
      <c r="S464" s="30">
        <v>48</v>
      </c>
      <c r="T464" s="28" t="s">
        <v>3142</v>
      </c>
      <c r="U464" s="28">
        <v>0</v>
      </c>
      <c r="V464" s="28" t="s">
        <v>3143</v>
      </c>
      <c r="W464" s="28">
        <v>0</v>
      </c>
      <c r="X464" s="31" t="b">
        <v>0</v>
      </c>
      <c r="Y464" s="28"/>
      <c r="Z464" s="28" t="s">
        <v>2061</v>
      </c>
      <c r="AA464" s="30">
        <v>12</v>
      </c>
      <c r="AB464" s="30">
        <v>14</v>
      </c>
      <c r="AC464" s="30">
        <v>0</v>
      </c>
      <c r="AD464" s="30">
        <v>8496</v>
      </c>
      <c r="AE464" s="30">
        <v>13</v>
      </c>
      <c r="AF464" s="30">
        <v>8317</v>
      </c>
      <c r="AG464" s="30">
        <v>12</v>
      </c>
      <c r="AH464" s="28">
        <v>0</v>
      </c>
      <c r="AI464" s="28">
        <v>0</v>
      </c>
      <c r="AJ464" s="28" t="s">
        <v>3144</v>
      </c>
      <c r="AK464" s="30">
        <v>0</v>
      </c>
      <c r="AL464" s="30">
        <v>0</v>
      </c>
      <c r="AM464" s="30">
        <v>0</v>
      </c>
      <c r="AN464" s="30">
        <v>0</v>
      </c>
      <c r="AO464" s="30">
        <v>0</v>
      </c>
      <c r="AP464" s="30">
        <v>0</v>
      </c>
      <c r="AQ464" s="30">
        <v>0</v>
      </c>
      <c r="AR464" s="30">
        <v>0</v>
      </c>
      <c r="AS464" s="30">
        <v>0</v>
      </c>
      <c r="AT464" s="30">
        <v>0</v>
      </c>
      <c r="AU464" s="30">
        <v>0</v>
      </c>
      <c r="AV464" s="30">
        <v>0</v>
      </c>
      <c r="AW464" s="30">
        <v>0</v>
      </c>
      <c r="AX464" s="28">
        <v>0</v>
      </c>
      <c r="AY464" s="28">
        <v>0</v>
      </c>
      <c r="AZ464" s="28">
        <v>0</v>
      </c>
      <c r="BA464" s="28">
        <v>0</v>
      </c>
      <c r="BB464" s="30">
        <v>0</v>
      </c>
      <c r="BC464" s="28">
        <v>0</v>
      </c>
      <c r="BD464" s="28">
        <v>0</v>
      </c>
      <c r="BE464" s="28">
        <v>0</v>
      </c>
      <c r="BF464" s="28">
        <v>0</v>
      </c>
      <c r="BG464" s="30">
        <v>737</v>
      </c>
      <c r="BH464" s="30">
        <v>314</v>
      </c>
      <c r="BI464" s="30">
        <v>733</v>
      </c>
      <c r="BJ464" s="30">
        <v>315</v>
      </c>
      <c r="BK464" s="30">
        <v>726</v>
      </c>
      <c r="BL464" s="30">
        <v>312</v>
      </c>
      <c r="BM464" s="30">
        <v>738</v>
      </c>
      <c r="BN464" s="30">
        <v>314</v>
      </c>
      <c r="BO464" s="28"/>
      <c r="BP464" s="28"/>
      <c r="BQ464" s="28"/>
      <c r="BR464" s="28"/>
      <c r="BS464" s="28"/>
      <c r="BT464" s="28"/>
      <c r="BU464" s="30">
        <v>0</v>
      </c>
      <c r="BV464" s="30">
        <v>0</v>
      </c>
      <c r="BW464" s="30">
        <v>0</v>
      </c>
      <c r="BX464" s="30">
        <v>0</v>
      </c>
      <c r="BY464" s="30">
        <v>0</v>
      </c>
      <c r="BZ464" s="30">
        <v>0</v>
      </c>
      <c r="CA464" s="30">
        <v>278</v>
      </c>
      <c r="CB464" s="30">
        <v>168</v>
      </c>
      <c r="CC464" s="30">
        <v>704</v>
      </c>
      <c r="CD464" s="30">
        <v>296</v>
      </c>
      <c r="CE464" s="30">
        <v>740</v>
      </c>
      <c r="CF464" s="30">
        <v>316</v>
      </c>
      <c r="CG464" s="30">
        <v>610</v>
      </c>
      <c r="CH464" s="30">
        <v>246</v>
      </c>
      <c r="CI464" s="30">
        <v>0</v>
      </c>
      <c r="CJ464" s="30">
        <v>0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7.25" thickBot="1">
      <c r="A465" s="28"/>
      <c r="B465" s="28"/>
      <c r="C465" s="30">
        <v>496208</v>
      </c>
      <c r="D465" s="30">
        <v>0</v>
      </c>
      <c r="E465" s="30">
        <v>0</v>
      </c>
      <c r="F465" s="30">
        <v>0</v>
      </c>
      <c r="G465" s="30">
        <v>0</v>
      </c>
      <c r="H465" s="30">
        <v>0</v>
      </c>
      <c r="I465" s="30">
        <v>3</v>
      </c>
      <c r="J465" s="28">
        <v>0.5</v>
      </c>
      <c r="K465" s="28">
        <v>1</v>
      </c>
      <c r="L465" s="30">
        <v>0</v>
      </c>
      <c r="M465" s="28" t="s">
        <v>2286</v>
      </c>
      <c r="N465" s="28">
        <v>0</v>
      </c>
      <c r="O465" s="30">
        <v>665</v>
      </c>
      <c r="P465" s="31" t="b">
        <v>0</v>
      </c>
      <c r="Q465" s="28"/>
      <c r="R465" s="28"/>
      <c r="S465" s="30">
        <v>45</v>
      </c>
      <c r="T465" s="28" t="s">
        <v>3145</v>
      </c>
      <c r="U465" s="28">
        <v>1</v>
      </c>
      <c r="V465" s="28" t="s">
        <v>3146</v>
      </c>
      <c r="W465" s="28">
        <v>0</v>
      </c>
      <c r="X465" s="31" t="b">
        <v>0</v>
      </c>
      <c r="Y465" s="28"/>
      <c r="Z465" s="28" t="s">
        <v>2061</v>
      </c>
      <c r="AA465" s="30">
        <v>12</v>
      </c>
      <c r="AB465" s="30">
        <v>14</v>
      </c>
      <c r="AC465" s="30">
        <v>2</v>
      </c>
      <c r="AD465" s="30">
        <v>908</v>
      </c>
      <c r="AE465" s="30">
        <v>13</v>
      </c>
      <c r="AF465" s="30">
        <v>767</v>
      </c>
      <c r="AG465" s="30">
        <v>8</v>
      </c>
      <c r="AH465" s="28">
        <v>0</v>
      </c>
      <c r="AI465" s="28">
        <v>0.4</v>
      </c>
      <c r="AJ465" s="28" t="s">
        <v>3146</v>
      </c>
      <c r="AK465" s="30">
        <v>23</v>
      </c>
      <c r="AL465" s="30">
        <v>0</v>
      </c>
      <c r="AM465" s="30">
        <v>0</v>
      </c>
      <c r="AN465" s="30">
        <v>0</v>
      </c>
      <c r="AO465" s="30">
        <v>1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0</v>
      </c>
      <c r="AW465" s="30">
        <v>4</v>
      </c>
      <c r="AX465" s="28">
        <v>5.6</v>
      </c>
      <c r="AY465" s="28">
        <v>1.4</v>
      </c>
      <c r="AZ465" s="28">
        <v>4</v>
      </c>
      <c r="BA465" s="28">
        <v>1.2</v>
      </c>
      <c r="BB465" s="30">
        <v>0</v>
      </c>
      <c r="BC465" s="28">
        <v>0</v>
      </c>
      <c r="BD465" s="28">
        <v>0</v>
      </c>
      <c r="BE465" s="28">
        <v>0</v>
      </c>
      <c r="BF465" s="28">
        <v>0.96</v>
      </c>
      <c r="BG465" s="30">
        <v>495</v>
      </c>
      <c r="BH465" s="30">
        <v>222</v>
      </c>
      <c r="BI465" s="30">
        <v>474</v>
      </c>
      <c r="BJ465" s="30">
        <v>229</v>
      </c>
      <c r="BK465" s="30">
        <v>458</v>
      </c>
      <c r="BL465" s="30">
        <v>223</v>
      </c>
      <c r="BM465" s="30">
        <v>498</v>
      </c>
      <c r="BN465" s="30">
        <v>224</v>
      </c>
      <c r="BO465" s="28"/>
      <c r="BP465" s="28"/>
      <c r="BQ465" s="28"/>
      <c r="BR465" s="28"/>
      <c r="BS465" s="28"/>
      <c r="BT465" s="28"/>
      <c r="BU465" s="30">
        <v>0</v>
      </c>
      <c r="BV465" s="30">
        <v>0</v>
      </c>
      <c r="BW465" s="30">
        <v>0</v>
      </c>
      <c r="BX465" s="30">
        <v>0</v>
      </c>
      <c r="BY465" s="30">
        <v>3.76</v>
      </c>
      <c r="BZ465" s="30">
        <v>3.91</v>
      </c>
      <c r="CA465" s="30">
        <v>428</v>
      </c>
      <c r="CB465" s="30">
        <v>239</v>
      </c>
      <c r="CC465" s="30">
        <v>649</v>
      </c>
      <c r="CD465" s="30">
        <v>255</v>
      </c>
      <c r="CE465" s="30">
        <v>498</v>
      </c>
      <c r="CF465" s="30">
        <v>221</v>
      </c>
      <c r="CG465" s="30">
        <v>721</v>
      </c>
      <c r="CH465" s="30">
        <v>297</v>
      </c>
      <c r="CI465" s="30">
        <v>0</v>
      </c>
      <c r="CJ465" s="30">
        <v>0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7.25" thickBot="1">
      <c r="A466" s="30">
        <v>100</v>
      </c>
      <c r="B466" s="30">
        <v>100</v>
      </c>
      <c r="C466" s="30">
        <v>243298</v>
      </c>
      <c r="D466" s="30">
        <v>0</v>
      </c>
      <c r="E466" s="30">
        <v>0</v>
      </c>
      <c r="F466" s="30">
        <v>-3</v>
      </c>
      <c r="G466" s="30">
        <v>3</v>
      </c>
      <c r="H466" s="30">
        <v>1</v>
      </c>
      <c r="I466" s="30">
        <v>3</v>
      </c>
      <c r="J466" s="28">
        <v>5.8</v>
      </c>
      <c r="K466" s="28">
        <v>11.6</v>
      </c>
      <c r="L466" s="30">
        <v>9</v>
      </c>
      <c r="M466" s="28" t="s">
        <v>3051</v>
      </c>
      <c r="N466" s="28">
        <v>5.3</v>
      </c>
      <c r="O466" s="30">
        <v>680</v>
      </c>
      <c r="P466" s="31" t="b">
        <v>0</v>
      </c>
      <c r="Q466" s="28"/>
      <c r="R466" s="28" t="s">
        <v>3147</v>
      </c>
      <c r="S466" s="30">
        <v>77</v>
      </c>
      <c r="T466" s="28" t="s">
        <v>3148</v>
      </c>
      <c r="U466" s="28">
        <v>4.5</v>
      </c>
      <c r="V466" s="28" t="s">
        <v>3149</v>
      </c>
      <c r="W466" s="28">
        <v>6.4</v>
      </c>
      <c r="X466" s="31" t="b">
        <v>0</v>
      </c>
      <c r="Y466" s="28"/>
      <c r="Z466" s="28" t="s">
        <v>2061</v>
      </c>
      <c r="AA466" s="30">
        <v>12</v>
      </c>
      <c r="AB466" s="30">
        <v>14</v>
      </c>
      <c r="AC466" s="30">
        <v>76</v>
      </c>
      <c r="AD466" s="30">
        <v>1781917</v>
      </c>
      <c r="AE466" s="30">
        <v>26363</v>
      </c>
      <c r="AF466" s="30">
        <v>1071211</v>
      </c>
      <c r="AG466" s="30">
        <v>20017</v>
      </c>
      <c r="AH466" s="28">
        <v>0.7</v>
      </c>
      <c r="AI466" s="28">
        <v>9.9</v>
      </c>
      <c r="AJ466" s="28" t="s">
        <v>3149</v>
      </c>
      <c r="AK466" s="30">
        <v>1152</v>
      </c>
      <c r="AL466" s="30">
        <v>6</v>
      </c>
      <c r="AM466" s="30">
        <v>3</v>
      </c>
      <c r="AN466" s="30">
        <v>4</v>
      </c>
      <c r="AO466" s="30">
        <v>17</v>
      </c>
      <c r="AP466" s="30">
        <v>0</v>
      </c>
      <c r="AQ466" s="30">
        <v>0</v>
      </c>
      <c r="AR466" s="30">
        <v>0</v>
      </c>
      <c r="AS466" s="30">
        <v>0</v>
      </c>
      <c r="AT466" s="30">
        <v>0</v>
      </c>
      <c r="AU466" s="30">
        <v>0</v>
      </c>
      <c r="AV466" s="30">
        <v>4</v>
      </c>
      <c r="AW466" s="30">
        <v>214</v>
      </c>
      <c r="AX466" s="28">
        <v>299.39999999999998</v>
      </c>
      <c r="AY466" s="28">
        <v>218.5</v>
      </c>
      <c r="AZ466" s="28">
        <v>365</v>
      </c>
      <c r="BA466" s="28">
        <v>87.8</v>
      </c>
      <c r="BB466" s="30">
        <v>14</v>
      </c>
      <c r="BC466" s="28">
        <v>4.8099999999999996</v>
      </c>
      <c r="BD466" s="28">
        <v>1.3</v>
      </c>
      <c r="BE466" s="28">
        <v>6.11</v>
      </c>
      <c r="BF466" s="28">
        <v>17.21</v>
      </c>
      <c r="BG466" s="30">
        <v>209</v>
      </c>
      <c r="BH466" s="30">
        <v>87</v>
      </c>
      <c r="BI466" s="30">
        <v>150</v>
      </c>
      <c r="BJ466" s="30">
        <v>101</v>
      </c>
      <c r="BK466" s="30">
        <v>88</v>
      </c>
      <c r="BL466" s="30">
        <v>56</v>
      </c>
      <c r="BM466" s="30">
        <v>141</v>
      </c>
      <c r="BN466" s="30">
        <v>86</v>
      </c>
      <c r="BO466" s="28"/>
      <c r="BP466" s="28"/>
      <c r="BQ466" s="28"/>
      <c r="BR466" s="28"/>
      <c r="BS466" s="28"/>
      <c r="BT466" s="28"/>
      <c r="BU466" s="30">
        <v>0.38</v>
      </c>
      <c r="BV466" s="30">
        <v>0</v>
      </c>
      <c r="BW466" s="30">
        <v>0.1</v>
      </c>
      <c r="BX466" s="30">
        <v>0.48</v>
      </c>
      <c r="BY466" s="30">
        <v>1.34</v>
      </c>
      <c r="BZ466" s="30">
        <v>1.33</v>
      </c>
      <c r="CA466" s="30">
        <v>24</v>
      </c>
      <c r="CB466" s="30">
        <v>12</v>
      </c>
      <c r="CC466" s="30">
        <v>22</v>
      </c>
      <c r="CD466" s="30">
        <v>13</v>
      </c>
      <c r="CE466" s="30">
        <v>26</v>
      </c>
      <c r="CF466" s="30">
        <v>12</v>
      </c>
      <c r="CG466" s="30">
        <v>58</v>
      </c>
      <c r="CH466" s="30">
        <v>18</v>
      </c>
      <c r="CI466" s="30">
        <v>1.0900000000000001</v>
      </c>
      <c r="CJ466" s="30">
        <v>0.31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7.25" thickBot="1">
      <c r="A467" s="30">
        <v>100</v>
      </c>
      <c r="B467" s="30">
        <v>100</v>
      </c>
      <c r="C467" s="30">
        <v>58621</v>
      </c>
      <c r="D467" s="30">
        <v>0</v>
      </c>
      <c r="E467" s="30">
        <v>0</v>
      </c>
      <c r="F467" s="30">
        <v>-3</v>
      </c>
      <c r="G467" s="30">
        <v>3</v>
      </c>
      <c r="H467" s="30">
        <v>0</v>
      </c>
      <c r="I467" s="30">
        <v>2</v>
      </c>
      <c r="J467" s="28">
        <v>3.4</v>
      </c>
      <c r="K467" s="28">
        <v>6.8</v>
      </c>
      <c r="L467" s="30">
        <v>7</v>
      </c>
      <c r="M467" s="28" t="s">
        <v>2814</v>
      </c>
      <c r="N467" s="28">
        <v>2.4</v>
      </c>
      <c r="O467" s="30">
        <v>299</v>
      </c>
      <c r="P467" s="31" t="b">
        <v>0</v>
      </c>
      <c r="Q467" s="28"/>
      <c r="R467" s="28" t="s">
        <v>3150</v>
      </c>
      <c r="S467" s="30">
        <v>47</v>
      </c>
      <c r="T467" s="28" t="s">
        <v>3151</v>
      </c>
      <c r="U467" s="28">
        <v>2.4</v>
      </c>
      <c r="V467" s="28" t="s">
        <v>1568</v>
      </c>
      <c r="W467" s="28">
        <v>3.9</v>
      </c>
      <c r="X467" s="31" t="b">
        <v>0</v>
      </c>
      <c r="Y467" s="28"/>
      <c r="Z467" s="28" t="s">
        <v>2061</v>
      </c>
      <c r="AA467" s="30">
        <v>13</v>
      </c>
      <c r="AB467" s="30">
        <v>43</v>
      </c>
      <c r="AC467" s="30">
        <v>52</v>
      </c>
      <c r="AD467" s="30">
        <v>1367797</v>
      </c>
      <c r="AE467" s="30">
        <v>6238</v>
      </c>
      <c r="AF467" s="30">
        <v>1996305</v>
      </c>
      <c r="AG467" s="30">
        <v>2230</v>
      </c>
      <c r="AH467" s="28">
        <v>0.5</v>
      </c>
      <c r="AI467" s="28">
        <v>11.1</v>
      </c>
      <c r="AJ467" s="28" t="s">
        <v>1568</v>
      </c>
      <c r="AK467" s="30">
        <v>1557</v>
      </c>
      <c r="AL467" s="30">
        <v>0</v>
      </c>
      <c r="AM467" s="30">
        <v>0</v>
      </c>
      <c r="AN467" s="30">
        <v>5</v>
      </c>
      <c r="AO467" s="30">
        <v>17</v>
      </c>
      <c r="AP467" s="30">
        <v>0</v>
      </c>
      <c r="AQ467" s="30">
        <v>0</v>
      </c>
      <c r="AR467" s="30">
        <v>0</v>
      </c>
      <c r="AS467" s="30">
        <v>3</v>
      </c>
      <c r="AT467" s="30">
        <v>0</v>
      </c>
      <c r="AU467" s="30">
        <v>0</v>
      </c>
      <c r="AV467" s="30">
        <v>0</v>
      </c>
      <c r="AW467" s="30">
        <v>280</v>
      </c>
      <c r="AX467" s="28">
        <v>188.6</v>
      </c>
      <c r="AY467" s="28">
        <v>155.80000000000001</v>
      </c>
      <c r="AZ467" s="28">
        <v>32</v>
      </c>
      <c r="BA467" s="28">
        <v>37.6</v>
      </c>
      <c r="BB467" s="30">
        <v>18</v>
      </c>
      <c r="BC467" s="28">
        <v>0.35</v>
      </c>
      <c r="BD467" s="28">
        <v>0.94</v>
      </c>
      <c r="BE467" s="28">
        <v>1.29</v>
      </c>
      <c r="BF467" s="28">
        <v>13.97</v>
      </c>
      <c r="BG467" s="30">
        <v>291</v>
      </c>
      <c r="BH467" s="30">
        <v>114</v>
      </c>
      <c r="BI467" s="30">
        <v>201</v>
      </c>
      <c r="BJ467" s="30">
        <v>48</v>
      </c>
      <c r="BK467" s="30">
        <v>384</v>
      </c>
      <c r="BL467" s="30">
        <v>137</v>
      </c>
      <c r="BM467" s="30">
        <v>314</v>
      </c>
      <c r="BN467" s="30">
        <v>108</v>
      </c>
      <c r="BO467" s="28"/>
      <c r="BP467" s="28"/>
      <c r="BQ467" s="28"/>
      <c r="BR467" s="28"/>
      <c r="BS467" s="28"/>
      <c r="BT467" s="28"/>
      <c r="BU467" s="30">
        <v>0.02</v>
      </c>
      <c r="BV467" s="30">
        <v>0</v>
      </c>
      <c r="BW467" s="30">
        <v>0.05</v>
      </c>
      <c r="BX467" s="30">
        <v>7.0000000000000007E-2</v>
      </c>
      <c r="BY467" s="30">
        <v>0.81</v>
      </c>
      <c r="BZ467" s="30">
        <v>0.98</v>
      </c>
      <c r="CA467" s="30">
        <v>296</v>
      </c>
      <c r="CB467" s="30">
        <v>46</v>
      </c>
      <c r="CC467" s="30">
        <v>129</v>
      </c>
      <c r="CD467" s="30">
        <v>35</v>
      </c>
      <c r="CE467" s="30">
        <v>246</v>
      </c>
      <c r="CF467" s="30">
        <v>94</v>
      </c>
      <c r="CG467" s="30">
        <v>87</v>
      </c>
      <c r="CH467" s="30">
        <v>32</v>
      </c>
      <c r="CI467" s="30">
        <v>1.04</v>
      </c>
      <c r="CJ467" s="30">
        <v>0.28999999999999998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7.25" thickBot="1">
      <c r="A468" s="28"/>
      <c r="B468" s="28"/>
      <c r="C468" s="30">
        <v>59859</v>
      </c>
      <c r="D468" s="30">
        <v>0</v>
      </c>
      <c r="E468" s="30">
        <v>0</v>
      </c>
      <c r="F468" s="30">
        <v>-2</v>
      </c>
      <c r="G468" s="30">
        <v>2</v>
      </c>
      <c r="H468" s="30">
        <v>0</v>
      </c>
      <c r="I468" s="30">
        <v>3</v>
      </c>
      <c r="J468" s="28">
        <v>2.4</v>
      </c>
      <c r="K468" s="28">
        <v>4.8</v>
      </c>
      <c r="L468" s="30">
        <v>2</v>
      </c>
      <c r="M468" s="28" t="s">
        <v>3152</v>
      </c>
      <c r="N468" s="28">
        <v>1.4</v>
      </c>
      <c r="O468" s="30">
        <v>300</v>
      </c>
      <c r="P468" s="31" t="b">
        <v>0</v>
      </c>
      <c r="Q468" s="28"/>
      <c r="R468" s="28"/>
      <c r="S468" s="30">
        <v>73</v>
      </c>
      <c r="T468" s="28" t="s">
        <v>3153</v>
      </c>
      <c r="U468" s="28">
        <v>3.5</v>
      </c>
      <c r="V468" s="28" t="s">
        <v>1510</v>
      </c>
      <c r="W468" s="28">
        <v>2.2000000000000002</v>
      </c>
      <c r="X468" s="31" t="b">
        <v>0</v>
      </c>
      <c r="Y468" s="28"/>
      <c r="Z468" s="28" t="s">
        <v>2061</v>
      </c>
      <c r="AA468" s="30">
        <v>13</v>
      </c>
      <c r="AB468" s="30">
        <v>43</v>
      </c>
      <c r="AC468" s="30">
        <v>98</v>
      </c>
      <c r="AD468" s="30">
        <v>833629</v>
      </c>
      <c r="AE468" s="30">
        <v>2377</v>
      </c>
      <c r="AF468" s="30">
        <v>840182</v>
      </c>
      <c r="AG468" s="30">
        <v>4561</v>
      </c>
      <c r="AH468" s="28">
        <v>0.2</v>
      </c>
      <c r="AI468" s="28">
        <v>13.4</v>
      </c>
      <c r="AJ468" s="28" t="s">
        <v>1510</v>
      </c>
      <c r="AK468" s="30">
        <v>2094</v>
      </c>
      <c r="AL468" s="30">
        <v>4</v>
      </c>
      <c r="AM468" s="30">
        <v>5</v>
      </c>
      <c r="AN468" s="30">
        <v>9</v>
      </c>
      <c r="AO468" s="30">
        <v>18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3</v>
      </c>
      <c r="AW468" s="30">
        <v>402</v>
      </c>
      <c r="AX468" s="28">
        <v>419.4</v>
      </c>
      <c r="AY468" s="28">
        <v>567</v>
      </c>
      <c r="AZ468" s="28">
        <v>530</v>
      </c>
      <c r="BA468" s="28">
        <v>151.4</v>
      </c>
      <c r="BB468" s="30">
        <v>24</v>
      </c>
      <c r="BC468" s="28">
        <v>6.52</v>
      </c>
      <c r="BD468" s="28">
        <v>3.56</v>
      </c>
      <c r="BE468" s="28">
        <v>10.08</v>
      </c>
      <c r="BF468" s="28">
        <v>15.77</v>
      </c>
      <c r="BG468" s="30">
        <v>135</v>
      </c>
      <c r="BH468" s="30">
        <v>59</v>
      </c>
      <c r="BI468" s="30">
        <v>38</v>
      </c>
      <c r="BJ468" s="30">
        <v>30</v>
      </c>
      <c r="BK468" s="30">
        <v>48</v>
      </c>
      <c r="BL468" s="30">
        <v>28</v>
      </c>
      <c r="BM468" s="30">
        <v>54</v>
      </c>
      <c r="BN468" s="30">
        <v>37</v>
      </c>
      <c r="BO468" s="30">
        <v>6</v>
      </c>
      <c r="BP468" s="28"/>
      <c r="BQ468" s="30">
        <v>3</v>
      </c>
      <c r="BR468" s="28"/>
      <c r="BS468" s="28"/>
      <c r="BT468" s="28"/>
      <c r="BU468" s="30">
        <v>0.28000000000000003</v>
      </c>
      <c r="BV468" s="30">
        <v>0</v>
      </c>
      <c r="BW468" s="30">
        <v>0.15</v>
      </c>
      <c r="BX468" s="30">
        <v>0.43</v>
      </c>
      <c r="BY468" s="30">
        <v>0.68</v>
      </c>
      <c r="BZ468" s="30">
        <v>0.77</v>
      </c>
      <c r="CA468" s="30">
        <v>29</v>
      </c>
      <c r="CB468" s="30">
        <v>13</v>
      </c>
      <c r="CC468" s="30">
        <v>232</v>
      </c>
      <c r="CD468" s="30">
        <v>116</v>
      </c>
      <c r="CE468" s="30">
        <v>106</v>
      </c>
      <c r="CF468" s="30">
        <v>46</v>
      </c>
      <c r="CG468" s="30">
        <v>127</v>
      </c>
      <c r="CH468" s="30">
        <v>43</v>
      </c>
      <c r="CI468" s="30">
        <v>1.03</v>
      </c>
      <c r="CJ468" s="30">
        <v>0.39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7.25" thickBot="1">
      <c r="A469" s="30">
        <v>75</v>
      </c>
      <c r="B469" s="30">
        <v>100</v>
      </c>
      <c r="C469" s="30">
        <v>61366</v>
      </c>
      <c r="D469" s="30">
        <v>0</v>
      </c>
      <c r="E469" s="30">
        <v>0</v>
      </c>
      <c r="F469" s="30">
        <v>2</v>
      </c>
      <c r="G469" s="30">
        <v>-2</v>
      </c>
      <c r="H469" s="30">
        <v>5</v>
      </c>
      <c r="I469" s="30">
        <v>3</v>
      </c>
      <c r="J469" s="28">
        <v>6.1</v>
      </c>
      <c r="K469" s="28">
        <v>16.399999999999999</v>
      </c>
      <c r="L469" s="30">
        <v>0</v>
      </c>
      <c r="M469" s="28" t="s">
        <v>2431</v>
      </c>
      <c r="N469" s="28">
        <v>7.2</v>
      </c>
      <c r="O469" s="30">
        <v>301</v>
      </c>
      <c r="P469" s="31" t="b">
        <v>0</v>
      </c>
      <c r="Q469" s="28" t="s">
        <v>4352</v>
      </c>
      <c r="R469" s="28" t="s">
        <v>4531</v>
      </c>
      <c r="S469" s="30">
        <v>122</v>
      </c>
      <c r="T469" s="28" t="s">
        <v>3154</v>
      </c>
      <c r="U469" s="28">
        <v>6.1</v>
      </c>
      <c r="V469" s="28" t="s">
        <v>1419</v>
      </c>
      <c r="W469" s="28">
        <v>27.9</v>
      </c>
      <c r="X469" s="31" t="b">
        <v>0</v>
      </c>
      <c r="Y469" s="28"/>
      <c r="Z469" s="28" t="s">
        <v>2176</v>
      </c>
      <c r="AA469" s="30">
        <v>13</v>
      </c>
      <c r="AB469" s="30">
        <v>43</v>
      </c>
      <c r="AC469" s="30">
        <v>178</v>
      </c>
      <c r="AD469" s="30">
        <v>7016090</v>
      </c>
      <c r="AE469" s="30">
        <v>33786</v>
      </c>
      <c r="AF469" s="30">
        <v>6188072</v>
      </c>
      <c r="AG469" s="30">
        <v>102912</v>
      </c>
      <c r="AH469" s="28">
        <v>0.6</v>
      </c>
      <c r="AI469" s="28">
        <v>14.6</v>
      </c>
      <c r="AJ469" s="28" t="s">
        <v>1419</v>
      </c>
      <c r="AK469" s="30">
        <v>2255</v>
      </c>
      <c r="AL469" s="30">
        <v>7</v>
      </c>
      <c r="AM469" s="30">
        <v>18</v>
      </c>
      <c r="AN469" s="30">
        <v>10</v>
      </c>
      <c r="AO469" s="30">
        <v>21</v>
      </c>
      <c r="AP469" s="30">
        <v>0</v>
      </c>
      <c r="AQ469" s="30">
        <v>0</v>
      </c>
      <c r="AR469" s="30">
        <v>0</v>
      </c>
      <c r="AS469" s="30">
        <v>1</v>
      </c>
      <c r="AT469" s="30">
        <v>0</v>
      </c>
      <c r="AU469" s="30">
        <v>0</v>
      </c>
      <c r="AV469" s="30">
        <v>25</v>
      </c>
      <c r="AW469" s="30">
        <v>711</v>
      </c>
      <c r="AX469" s="28">
        <v>865.6</v>
      </c>
      <c r="AY469" s="28">
        <v>1380.6</v>
      </c>
      <c r="AZ469" s="28">
        <v>588</v>
      </c>
      <c r="BA469" s="28">
        <v>283.7</v>
      </c>
      <c r="BB469" s="30">
        <v>26</v>
      </c>
      <c r="BC469" s="28">
        <v>5.28</v>
      </c>
      <c r="BD469" s="28">
        <v>12.87</v>
      </c>
      <c r="BE469" s="28">
        <v>18.149999999999999</v>
      </c>
      <c r="BF469" s="28">
        <v>17.739999999999998</v>
      </c>
      <c r="BG469" s="30">
        <v>12</v>
      </c>
      <c r="BH469" s="30">
        <v>4</v>
      </c>
      <c r="BI469" s="30">
        <v>2</v>
      </c>
      <c r="BJ469" s="30">
        <v>1</v>
      </c>
      <c r="BK469" s="30">
        <v>40</v>
      </c>
      <c r="BL469" s="30">
        <v>24</v>
      </c>
      <c r="BM469" s="30">
        <v>7</v>
      </c>
      <c r="BN469" s="30">
        <v>5</v>
      </c>
      <c r="BO469" s="30">
        <v>2</v>
      </c>
      <c r="BP469" s="28"/>
      <c r="BQ469" s="30">
        <v>1</v>
      </c>
      <c r="BR469" s="28"/>
      <c r="BS469" s="30">
        <v>4</v>
      </c>
      <c r="BT469" s="28"/>
      <c r="BU469" s="30">
        <v>0.21</v>
      </c>
      <c r="BV469" s="30">
        <v>0</v>
      </c>
      <c r="BW469" s="30">
        <v>0.51</v>
      </c>
      <c r="BX469" s="30">
        <v>0.72</v>
      </c>
      <c r="BY469" s="30">
        <v>0.71</v>
      </c>
      <c r="BZ469" s="30">
        <v>0.84</v>
      </c>
      <c r="CA469" s="30">
        <v>3</v>
      </c>
      <c r="CB469" s="30">
        <v>2</v>
      </c>
      <c r="CC469" s="30">
        <v>8</v>
      </c>
      <c r="CD469" s="30">
        <v>5</v>
      </c>
      <c r="CE469" s="30">
        <v>7</v>
      </c>
      <c r="CF469" s="30">
        <v>2</v>
      </c>
      <c r="CG469" s="30">
        <v>9</v>
      </c>
      <c r="CH469" s="30">
        <v>5</v>
      </c>
      <c r="CI469" s="30">
        <v>1.04</v>
      </c>
      <c r="CJ469" s="30">
        <v>0.4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7.25" thickBot="1">
      <c r="A470" s="30">
        <v>100</v>
      </c>
      <c r="B470" s="30">
        <v>100</v>
      </c>
      <c r="C470" s="30">
        <v>97299</v>
      </c>
      <c r="D470" s="30">
        <v>0</v>
      </c>
      <c r="E470" s="30">
        <v>0</v>
      </c>
      <c r="F470" s="30">
        <v>1</v>
      </c>
      <c r="G470" s="30">
        <v>-1</v>
      </c>
      <c r="H470" s="30">
        <v>1</v>
      </c>
      <c r="I470" s="30">
        <v>2</v>
      </c>
      <c r="J470" s="28">
        <v>6</v>
      </c>
      <c r="K470" s="28">
        <v>12</v>
      </c>
      <c r="L470" s="30">
        <v>8</v>
      </c>
      <c r="M470" s="28" t="s">
        <v>2173</v>
      </c>
      <c r="N470" s="28">
        <v>5</v>
      </c>
      <c r="O470" s="30">
        <v>302</v>
      </c>
      <c r="P470" s="31" t="b">
        <v>0</v>
      </c>
      <c r="Q470" s="28"/>
      <c r="R470" s="28" t="s">
        <v>3903</v>
      </c>
      <c r="S470" s="30">
        <v>56</v>
      </c>
      <c r="T470" s="28" t="s">
        <v>3155</v>
      </c>
      <c r="U470" s="28">
        <v>4.3</v>
      </c>
      <c r="V470" s="28" t="s">
        <v>1421</v>
      </c>
      <c r="W470" s="28">
        <v>8</v>
      </c>
      <c r="X470" s="31" t="b">
        <v>0</v>
      </c>
      <c r="Y470" s="28"/>
      <c r="Z470" s="28" t="s">
        <v>2061</v>
      </c>
      <c r="AA470" s="30">
        <v>13</v>
      </c>
      <c r="AB470" s="30">
        <v>43</v>
      </c>
      <c r="AC470" s="30">
        <v>90</v>
      </c>
      <c r="AD470" s="30">
        <v>1156542</v>
      </c>
      <c r="AE470" s="30">
        <v>75993</v>
      </c>
      <c r="AF470" s="30">
        <v>573103</v>
      </c>
      <c r="AG470" s="30">
        <v>6389</v>
      </c>
      <c r="AH470" s="28">
        <v>0.9</v>
      </c>
      <c r="AI470" s="28">
        <v>16.100000000000001</v>
      </c>
      <c r="AJ470" s="28" t="s">
        <v>1421</v>
      </c>
      <c r="AK470" s="30">
        <v>1728</v>
      </c>
      <c r="AL470" s="30">
        <v>2</v>
      </c>
      <c r="AM470" s="30">
        <v>2</v>
      </c>
      <c r="AN470" s="30">
        <v>7</v>
      </c>
      <c r="AO470" s="30">
        <v>16</v>
      </c>
      <c r="AP470" s="30">
        <v>1</v>
      </c>
      <c r="AQ470" s="30">
        <v>0</v>
      </c>
      <c r="AR470" s="30">
        <v>0</v>
      </c>
      <c r="AS470" s="30">
        <v>2</v>
      </c>
      <c r="AT470" s="30">
        <v>0</v>
      </c>
      <c r="AU470" s="30">
        <v>0</v>
      </c>
      <c r="AV470" s="30">
        <v>13</v>
      </c>
      <c r="AW470" s="30">
        <v>396</v>
      </c>
      <c r="AX470" s="28">
        <v>364.2</v>
      </c>
      <c r="AY470" s="28">
        <v>152.6</v>
      </c>
      <c r="AZ470" s="28">
        <v>133</v>
      </c>
      <c r="BA470" s="28">
        <v>65</v>
      </c>
      <c r="BB470" s="30">
        <v>20</v>
      </c>
      <c r="BC470" s="28">
        <v>1.03</v>
      </c>
      <c r="BD470" s="28">
        <v>0.95</v>
      </c>
      <c r="BE470" s="28">
        <v>1.98</v>
      </c>
      <c r="BF470" s="28">
        <v>10.76</v>
      </c>
      <c r="BG470" s="30">
        <v>169</v>
      </c>
      <c r="BH470" s="30">
        <v>63</v>
      </c>
      <c r="BI470" s="30">
        <v>206</v>
      </c>
      <c r="BJ470" s="30">
        <v>51</v>
      </c>
      <c r="BK470" s="30">
        <v>223</v>
      </c>
      <c r="BL470" s="30">
        <v>49</v>
      </c>
      <c r="BM470" s="30">
        <v>209</v>
      </c>
      <c r="BN470" s="30">
        <v>63</v>
      </c>
      <c r="BO470" s="28"/>
      <c r="BP470" s="28"/>
      <c r="BQ470" s="28"/>
      <c r="BR470" s="28"/>
      <c r="BS470" s="28"/>
      <c r="BT470" s="28"/>
      <c r="BU470" s="30">
        <v>0.05</v>
      </c>
      <c r="BV470" s="30">
        <v>0</v>
      </c>
      <c r="BW470" s="30">
        <v>0.05</v>
      </c>
      <c r="BX470" s="30">
        <v>0.1</v>
      </c>
      <c r="BY470" s="30">
        <v>0.56000000000000005</v>
      </c>
      <c r="BZ470" s="30">
        <v>0.83</v>
      </c>
      <c r="CA470" s="30">
        <v>88</v>
      </c>
      <c r="CB470" s="30">
        <v>10</v>
      </c>
      <c r="CC470" s="30">
        <v>29</v>
      </c>
      <c r="CD470" s="30">
        <v>5</v>
      </c>
      <c r="CE470" s="30">
        <v>38</v>
      </c>
      <c r="CF470" s="30">
        <v>4</v>
      </c>
      <c r="CG470" s="30">
        <v>46</v>
      </c>
      <c r="CH470" s="30">
        <v>17</v>
      </c>
      <c r="CI470" s="30">
        <v>1.04</v>
      </c>
      <c r="CJ470" s="30">
        <v>0.36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17.25" thickBot="1">
      <c r="A471" s="28"/>
      <c r="B471" s="28"/>
      <c r="C471" s="30">
        <v>103025</v>
      </c>
      <c r="D471" s="30">
        <v>0</v>
      </c>
      <c r="E471" s="30">
        <v>0</v>
      </c>
      <c r="F471" s="30">
        <v>-7</v>
      </c>
      <c r="G471" s="30">
        <v>7</v>
      </c>
      <c r="H471" s="30">
        <v>2</v>
      </c>
      <c r="I471" s="30">
        <v>3</v>
      </c>
      <c r="J471" s="28">
        <v>4</v>
      </c>
      <c r="K471" s="28">
        <v>8</v>
      </c>
      <c r="L471" s="30">
        <v>11</v>
      </c>
      <c r="M471" s="28" t="s">
        <v>3156</v>
      </c>
      <c r="N471" s="28">
        <v>3</v>
      </c>
      <c r="O471" s="30">
        <v>303</v>
      </c>
      <c r="P471" s="31" t="b">
        <v>0</v>
      </c>
      <c r="Q471" s="28"/>
      <c r="R471" s="28"/>
      <c r="S471" s="30">
        <v>73</v>
      </c>
      <c r="T471" s="28" t="s">
        <v>3157</v>
      </c>
      <c r="U471" s="28">
        <v>4.0999999999999996</v>
      </c>
      <c r="V471" s="28" t="s">
        <v>1395</v>
      </c>
      <c r="W471" s="28">
        <v>4.5</v>
      </c>
      <c r="X471" s="31" t="b">
        <v>0</v>
      </c>
      <c r="Y471" s="28"/>
      <c r="Z471" s="28" t="s">
        <v>2061</v>
      </c>
      <c r="AA471" s="30">
        <v>13</v>
      </c>
      <c r="AB471" s="30">
        <v>43</v>
      </c>
      <c r="AC471" s="30">
        <v>103</v>
      </c>
      <c r="AD471" s="30">
        <v>2179181</v>
      </c>
      <c r="AE471" s="30">
        <v>16844</v>
      </c>
      <c r="AF471" s="30">
        <v>2312322</v>
      </c>
      <c r="AG471" s="30">
        <v>8258</v>
      </c>
      <c r="AH471" s="28">
        <v>0.4</v>
      </c>
      <c r="AI471" s="28">
        <v>14.1</v>
      </c>
      <c r="AJ471" s="28" t="s">
        <v>1395</v>
      </c>
      <c r="AK471" s="30">
        <v>1480</v>
      </c>
      <c r="AL471" s="30">
        <v>5</v>
      </c>
      <c r="AM471" s="30">
        <v>9</v>
      </c>
      <c r="AN471" s="30">
        <v>4</v>
      </c>
      <c r="AO471" s="30">
        <v>20</v>
      </c>
      <c r="AP471" s="30">
        <v>0</v>
      </c>
      <c r="AQ471" s="30">
        <v>0</v>
      </c>
      <c r="AR471" s="30">
        <v>0</v>
      </c>
      <c r="AS471" s="30">
        <v>2</v>
      </c>
      <c r="AT471" s="30">
        <v>0</v>
      </c>
      <c r="AU471" s="30">
        <v>0</v>
      </c>
      <c r="AV471" s="30">
        <v>9</v>
      </c>
      <c r="AW471" s="30">
        <v>391</v>
      </c>
      <c r="AX471" s="28">
        <v>439.2</v>
      </c>
      <c r="AY471" s="28">
        <v>633.70000000000005</v>
      </c>
      <c r="AZ471" s="28">
        <v>466</v>
      </c>
      <c r="BA471" s="28">
        <v>153.69999999999999</v>
      </c>
      <c r="BB471" s="30">
        <v>17</v>
      </c>
      <c r="BC471" s="28">
        <v>5.13</v>
      </c>
      <c r="BD471" s="28">
        <v>4.3899999999999997</v>
      </c>
      <c r="BE471" s="28">
        <v>9.52</v>
      </c>
      <c r="BF471" s="28">
        <v>12.28</v>
      </c>
      <c r="BG471" s="30">
        <v>129</v>
      </c>
      <c r="BH471" s="30">
        <v>56</v>
      </c>
      <c r="BI471" s="30">
        <v>29</v>
      </c>
      <c r="BJ471" s="30">
        <v>23</v>
      </c>
      <c r="BK471" s="30">
        <v>62</v>
      </c>
      <c r="BL471" s="30">
        <v>40</v>
      </c>
      <c r="BM471" s="30">
        <v>52</v>
      </c>
      <c r="BN471" s="30">
        <v>36</v>
      </c>
      <c r="BO471" s="30">
        <v>1</v>
      </c>
      <c r="BP471" s="28"/>
      <c r="BQ471" s="30">
        <v>2</v>
      </c>
      <c r="BR471" s="28"/>
      <c r="BS471" s="30">
        <v>2</v>
      </c>
      <c r="BT471" s="28"/>
      <c r="BU471" s="30">
        <v>0.31</v>
      </c>
      <c r="BV471" s="30">
        <v>0</v>
      </c>
      <c r="BW471" s="30">
        <v>0.27</v>
      </c>
      <c r="BX471" s="30">
        <v>0.57999999999999996</v>
      </c>
      <c r="BY471" s="30">
        <v>0.75</v>
      </c>
      <c r="BZ471" s="30">
        <v>1.22</v>
      </c>
      <c r="CA471" s="30">
        <v>30</v>
      </c>
      <c r="CB471" s="30">
        <v>14</v>
      </c>
      <c r="CC471" s="30">
        <v>96</v>
      </c>
      <c r="CD471" s="30">
        <v>45</v>
      </c>
      <c r="CE471" s="30">
        <v>53</v>
      </c>
      <c r="CF471" s="30">
        <v>22</v>
      </c>
      <c r="CG471" s="30">
        <v>82</v>
      </c>
      <c r="CH471" s="30">
        <v>25</v>
      </c>
      <c r="CI471" s="30">
        <v>1.03</v>
      </c>
      <c r="CJ471" s="30">
        <v>0.24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7.25" thickBot="1">
      <c r="A472" s="30">
        <v>100</v>
      </c>
      <c r="B472" s="30">
        <v>100</v>
      </c>
      <c r="C472" s="30">
        <v>114283</v>
      </c>
      <c r="D472" s="30">
        <v>0</v>
      </c>
      <c r="E472" s="30">
        <v>0</v>
      </c>
      <c r="F472" s="30">
        <v>3</v>
      </c>
      <c r="G472" s="30">
        <v>-3</v>
      </c>
      <c r="H472" s="30">
        <v>2</v>
      </c>
      <c r="I472" s="30">
        <v>3</v>
      </c>
      <c r="J472" s="28">
        <v>6.4</v>
      </c>
      <c r="K472" s="28">
        <v>12.8</v>
      </c>
      <c r="L472" s="30">
        <v>7</v>
      </c>
      <c r="M472" s="28" t="s">
        <v>2279</v>
      </c>
      <c r="N472" s="28">
        <v>5.4</v>
      </c>
      <c r="O472" s="30">
        <v>305</v>
      </c>
      <c r="P472" s="31" t="b">
        <v>0</v>
      </c>
      <c r="Q472" s="28"/>
      <c r="R472" s="28" t="s">
        <v>3158</v>
      </c>
      <c r="S472" s="30">
        <v>73</v>
      </c>
      <c r="T472" s="28" t="s">
        <v>3159</v>
      </c>
      <c r="U472" s="28">
        <v>4.4000000000000004</v>
      </c>
      <c r="V472" s="28" t="s">
        <v>1440</v>
      </c>
      <c r="W472" s="28">
        <v>16.100000000000001</v>
      </c>
      <c r="X472" s="31" t="b">
        <v>0</v>
      </c>
      <c r="Y472" s="28"/>
      <c r="Z472" s="28" t="s">
        <v>2061</v>
      </c>
      <c r="AA472" s="30">
        <v>13</v>
      </c>
      <c r="AB472" s="30">
        <v>43</v>
      </c>
      <c r="AC472" s="30">
        <v>120</v>
      </c>
      <c r="AD472" s="30">
        <v>2527379</v>
      </c>
      <c r="AE472" s="30">
        <v>53637</v>
      </c>
      <c r="AF472" s="30">
        <v>1117361</v>
      </c>
      <c r="AG472" s="30">
        <v>49117</v>
      </c>
      <c r="AH472" s="28">
        <v>0.7</v>
      </c>
      <c r="AI472" s="28">
        <v>16.399999999999999</v>
      </c>
      <c r="AJ472" s="28" t="s">
        <v>1440</v>
      </c>
      <c r="AK472" s="30">
        <v>2039</v>
      </c>
      <c r="AL472" s="30">
        <v>5</v>
      </c>
      <c r="AM472" s="30">
        <v>10</v>
      </c>
      <c r="AN472" s="30">
        <v>10</v>
      </c>
      <c r="AO472" s="30">
        <v>16</v>
      </c>
      <c r="AP472" s="30">
        <v>0</v>
      </c>
      <c r="AQ472" s="30">
        <v>0</v>
      </c>
      <c r="AR472" s="30">
        <v>0</v>
      </c>
      <c r="AS472" s="30">
        <v>4</v>
      </c>
      <c r="AT472" s="30">
        <v>0</v>
      </c>
      <c r="AU472" s="30">
        <v>0</v>
      </c>
      <c r="AV472" s="30">
        <v>9</v>
      </c>
      <c r="AW472" s="30">
        <v>490</v>
      </c>
      <c r="AX472" s="28">
        <v>514.79999999999995</v>
      </c>
      <c r="AY472" s="28">
        <v>720.5</v>
      </c>
      <c r="AZ472" s="28">
        <v>683</v>
      </c>
      <c r="BA472" s="28">
        <v>191.5</v>
      </c>
      <c r="BB472" s="30">
        <v>23</v>
      </c>
      <c r="BC472" s="28">
        <v>4.5</v>
      </c>
      <c r="BD472" s="28">
        <v>6.74</v>
      </c>
      <c r="BE472" s="28">
        <v>11.24</v>
      </c>
      <c r="BF472" s="28">
        <v>14.46</v>
      </c>
      <c r="BG472" s="30">
        <v>90</v>
      </c>
      <c r="BH472" s="30">
        <v>37</v>
      </c>
      <c r="BI472" s="30">
        <v>22</v>
      </c>
      <c r="BJ472" s="30">
        <v>19</v>
      </c>
      <c r="BK472" s="30">
        <v>31</v>
      </c>
      <c r="BL472" s="30">
        <v>17</v>
      </c>
      <c r="BM472" s="30">
        <v>24</v>
      </c>
      <c r="BN472" s="30">
        <v>16</v>
      </c>
      <c r="BO472" s="30">
        <v>4</v>
      </c>
      <c r="BP472" s="28"/>
      <c r="BQ472" s="28"/>
      <c r="BR472" s="28"/>
      <c r="BS472" s="28"/>
      <c r="BT472" s="28"/>
      <c r="BU472" s="30">
        <v>0.2</v>
      </c>
      <c r="BV472" s="30">
        <v>0</v>
      </c>
      <c r="BW472" s="30">
        <v>0.3</v>
      </c>
      <c r="BX472" s="30">
        <v>0.5</v>
      </c>
      <c r="BY472" s="30">
        <v>0.64</v>
      </c>
      <c r="BZ472" s="30">
        <v>0.71</v>
      </c>
      <c r="CA472" s="30">
        <v>31</v>
      </c>
      <c r="CB472" s="30">
        <v>15</v>
      </c>
      <c r="CC472" s="30">
        <v>21</v>
      </c>
      <c r="CD472" s="30">
        <v>12</v>
      </c>
      <c r="CE472" s="30">
        <v>31</v>
      </c>
      <c r="CF472" s="30">
        <v>16</v>
      </c>
      <c r="CG472" s="30">
        <v>21</v>
      </c>
      <c r="CH472" s="30">
        <v>8</v>
      </c>
      <c r="CI472" s="30">
        <v>1.02</v>
      </c>
      <c r="CJ472" s="30">
        <v>0.44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7.25" thickBot="1">
      <c r="A473" s="30">
        <v>0</v>
      </c>
      <c r="B473" s="30">
        <v>0</v>
      </c>
      <c r="C473" s="30">
        <v>121145</v>
      </c>
      <c r="D473" s="30">
        <v>0</v>
      </c>
      <c r="E473" s="30">
        <v>0</v>
      </c>
      <c r="F473" s="30">
        <v>1</v>
      </c>
      <c r="G473" s="30">
        <v>-1</v>
      </c>
      <c r="H473" s="30">
        <v>4</v>
      </c>
      <c r="I473" s="30">
        <v>2</v>
      </c>
      <c r="J473" s="28">
        <v>0</v>
      </c>
      <c r="K473" s="28">
        <v>0</v>
      </c>
      <c r="L473" s="30">
        <v>0</v>
      </c>
      <c r="M473" s="28" t="s">
        <v>2628</v>
      </c>
      <c r="N473" s="28">
        <v>0</v>
      </c>
      <c r="O473" s="30">
        <v>306</v>
      </c>
      <c r="P473" s="31" t="b">
        <v>0</v>
      </c>
      <c r="Q473" s="28" t="s">
        <v>3904</v>
      </c>
      <c r="R473" s="28" t="s">
        <v>3905</v>
      </c>
      <c r="S473" s="30">
        <v>71</v>
      </c>
      <c r="T473" s="28" t="s">
        <v>3160</v>
      </c>
      <c r="U473" s="28">
        <v>4.3</v>
      </c>
      <c r="V473" s="28" t="s">
        <v>1472</v>
      </c>
      <c r="W473" s="28">
        <v>18</v>
      </c>
      <c r="X473" s="31" t="b">
        <v>0</v>
      </c>
      <c r="Y473" s="28"/>
      <c r="Z473" s="28" t="s">
        <v>2077</v>
      </c>
      <c r="AA473" s="30">
        <v>13</v>
      </c>
      <c r="AB473" s="30">
        <v>43</v>
      </c>
      <c r="AC473" s="30">
        <v>73</v>
      </c>
      <c r="AD473" s="30">
        <v>3729404</v>
      </c>
      <c r="AE473" s="30">
        <v>0</v>
      </c>
      <c r="AF473" s="30">
        <v>6539734</v>
      </c>
      <c r="AG473" s="30">
        <v>8828</v>
      </c>
      <c r="AH473" s="28">
        <v>0</v>
      </c>
      <c r="AI473" s="28">
        <v>10.3</v>
      </c>
      <c r="AJ473" s="28" t="s">
        <v>1472</v>
      </c>
      <c r="AK473" s="30">
        <v>1273</v>
      </c>
      <c r="AL473" s="30">
        <v>2</v>
      </c>
      <c r="AM473" s="30">
        <v>2</v>
      </c>
      <c r="AN473" s="30">
        <v>6</v>
      </c>
      <c r="AO473" s="30">
        <v>16</v>
      </c>
      <c r="AP473" s="30">
        <v>0</v>
      </c>
      <c r="AQ473" s="30">
        <v>0</v>
      </c>
      <c r="AR473" s="30">
        <v>0</v>
      </c>
      <c r="AS473" s="30">
        <v>3</v>
      </c>
      <c r="AT473" s="30">
        <v>1</v>
      </c>
      <c r="AU473" s="30">
        <v>0</v>
      </c>
      <c r="AV473" s="30">
        <v>10</v>
      </c>
      <c r="AW473" s="30">
        <v>304</v>
      </c>
      <c r="AX473" s="28">
        <v>277</v>
      </c>
      <c r="AY473" s="28">
        <v>266.39999999999998</v>
      </c>
      <c r="AZ473" s="28">
        <v>276</v>
      </c>
      <c r="BA473" s="28">
        <v>81.2</v>
      </c>
      <c r="BB473" s="30">
        <v>16</v>
      </c>
      <c r="BC473" s="28">
        <v>0.83</v>
      </c>
      <c r="BD473" s="28">
        <v>1.53</v>
      </c>
      <c r="BE473" s="28">
        <v>2.36</v>
      </c>
      <c r="BF473" s="28">
        <v>13.34</v>
      </c>
      <c r="BG473" s="30">
        <v>224</v>
      </c>
      <c r="BH473" s="30">
        <v>87</v>
      </c>
      <c r="BI473" s="30">
        <v>121</v>
      </c>
      <c r="BJ473" s="30">
        <v>22</v>
      </c>
      <c r="BK473" s="30">
        <v>120</v>
      </c>
      <c r="BL473" s="30">
        <v>9</v>
      </c>
      <c r="BM473" s="30">
        <v>154</v>
      </c>
      <c r="BN473" s="30">
        <v>33</v>
      </c>
      <c r="BO473" s="28"/>
      <c r="BP473" s="28"/>
      <c r="BQ473" s="28"/>
      <c r="BR473" s="28"/>
      <c r="BS473" s="28"/>
      <c r="BT473" s="28"/>
      <c r="BU473" s="30">
        <v>0.06</v>
      </c>
      <c r="BV473" s="30">
        <v>0</v>
      </c>
      <c r="BW473" s="30">
        <v>0.11</v>
      </c>
      <c r="BX473" s="30">
        <v>0.17</v>
      </c>
      <c r="BY473" s="30">
        <v>0.94</v>
      </c>
      <c r="BZ473" s="30">
        <v>1.1299999999999999</v>
      </c>
      <c r="CA473" s="30">
        <v>38</v>
      </c>
      <c r="CB473" s="30">
        <v>2</v>
      </c>
      <c r="CC473" s="30">
        <v>759</v>
      </c>
      <c r="CD473" s="30">
        <v>258</v>
      </c>
      <c r="CE473" s="30">
        <v>40</v>
      </c>
      <c r="CF473" s="30">
        <v>5</v>
      </c>
      <c r="CG473" s="30">
        <v>17</v>
      </c>
      <c r="CH473" s="30">
        <v>3</v>
      </c>
      <c r="CI473" s="30">
        <v>1.1299999999999999</v>
      </c>
      <c r="CJ473" s="30">
        <v>0.42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17.25" thickBot="1">
      <c r="A474" s="28"/>
      <c r="B474" s="28"/>
      <c r="C474" s="30">
        <v>121160</v>
      </c>
      <c r="D474" s="30">
        <v>0</v>
      </c>
      <c r="E474" s="30">
        <v>0</v>
      </c>
      <c r="F474" s="30">
        <v>-1</v>
      </c>
      <c r="G474" s="30">
        <v>1</v>
      </c>
      <c r="H474" s="30">
        <v>0</v>
      </c>
      <c r="I474" s="30">
        <v>1</v>
      </c>
      <c r="J474" s="28">
        <v>2.6</v>
      </c>
      <c r="K474" s="28">
        <v>5.2</v>
      </c>
      <c r="L474" s="30">
        <v>1</v>
      </c>
      <c r="M474" s="28" t="s">
        <v>67</v>
      </c>
      <c r="N474" s="28">
        <v>1.6</v>
      </c>
      <c r="O474" s="30">
        <v>307</v>
      </c>
      <c r="P474" s="31" t="b">
        <v>0</v>
      </c>
      <c r="Q474" s="28"/>
      <c r="R474" s="28"/>
      <c r="S474" s="30">
        <v>54</v>
      </c>
      <c r="T474" s="28" t="s">
        <v>3161</v>
      </c>
      <c r="U474" s="28">
        <v>3.4</v>
      </c>
      <c r="V474" s="28" t="s">
        <v>3162</v>
      </c>
      <c r="W474" s="28">
        <v>15.3</v>
      </c>
      <c r="X474" s="31" t="b">
        <v>0</v>
      </c>
      <c r="Y474" s="28"/>
      <c r="Z474" s="28" t="s">
        <v>2061</v>
      </c>
      <c r="AA474" s="30">
        <v>13</v>
      </c>
      <c r="AB474" s="30">
        <v>43</v>
      </c>
      <c r="AC474" s="30">
        <v>108</v>
      </c>
      <c r="AD474" s="30">
        <v>1994552</v>
      </c>
      <c r="AE474" s="30">
        <v>21721</v>
      </c>
      <c r="AF474" s="30">
        <v>2197956</v>
      </c>
      <c r="AG474" s="30">
        <v>15011</v>
      </c>
      <c r="AH474" s="28">
        <v>0.3</v>
      </c>
      <c r="AI474" s="28">
        <v>20</v>
      </c>
      <c r="AJ474" s="28" t="s">
        <v>67</v>
      </c>
      <c r="AK474" s="30">
        <v>2880</v>
      </c>
      <c r="AL474" s="30">
        <v>0</v>
      </c>
      <c r="AM474" s="30">
        <v>1</v>
      </c>
      <c r="AN474" s="30">
        <v>10</v>
      </c>
      <c r="AO474" s="30">
        <v>30</v>
      </c>
      <c r="AP474" s="30">
        <v>0</v>
      </c>
      <c r="AQ474" s="30">
        <v>0</v>
      </c>
      <c r="AR474" s="30">
        <v>0</v>
      </c>
      <c r="AS474" s="30">
        <v>3</v>
      </c>
      <c r="AT474" s="30">
        <v>0</v>
      </c>
      <c r="AU474" s="30">
        <v>40</v>
      </c>
      <c r="AV474" s="30">
        <v>6</v>
      </c>
      <c r="AW474" s="30">
        <v>523</v>
      </c>
      <c r="AX474" s="28">
        <v>443.6</v>
      </c>
      <c r="AY474" s="28">
        <v>13.1</v>
      </c>
      <c r="AZ474" s="28">
        <v>0</v>
      </c>
      <c r="BA474" s="28">
        <v>45.7</v>
      </c>
      <c r="BB474" s="30">
        <v>32</v>
      </c>
      <c r="BC474" s="28">
        <v>0</v>
      </c>
      <c r="BD474" s="28">
        <v>0.22</v>
      </c>
      <c r="BE474" s="28">
        <v>0.22</v>
      </c>
      <c r="BF474" s="28">
        <v>25.66</v>
      </c>
      <c r="BG474" s="30">
        <v>126</v>
      </c>
      <c r="BH474" s="30">
        <v>19</v>
      </c>
      <c r="BI474" s="30">
        <v>434</v>
      </c>
      <c r="BJ474" s="30">
        <v>5</v>
      </c>
      <c r="BK474" s="30">
        <v>755</v>
      </c>
      <c r="BL474" s="30">
        <v>83</v>
      </c>
      <c r="BM474" s="30">
        <v>279</v>
      </c>
      <c r="BN474" s="30">
        <v>19</v>
      </c>
      <c r="BO474" s="28"/>
      <c r="BP474" s="28"/>
      <c r="BQ474" s="28"/>
      <c r="BR474" s="28"/>
      <c r="BS474" s="28"/>
      <c r="BT474" s="28"/>
      <c r="BU474" s="30">
        <v>0</v>
      </c>
      <c r="BV474" s="30">
        <v>1.25</v>
      </c>
      <c r="BW474" s="30">
        <v>0.01</v>
      </c>
      <c r="BX474" s="30">
        <v>0.01</v>
      </c>
      <c r="BY474" s="30">
        <v>0.8</v>
      </c>
      <c r="BZ474" s="30">
        <v>0.94</v>
      </c>
      <c r="CA474" s="30">
        <v>125</v>
      </c>
      <c r="CB474" s="30">
        <v>4</v>
      </c>
      <c r="CC474" s="30">
        <v>205</v>
      </c>
      <c r="CD474" s="30">
        <v>17</v>
      </c>
      <c r="CE474" s="30">
        <v>114</v>
      </c>
      <c r="CF474" s="30">
        <v>24</v>
      </c>
      <c r="CG474" s="30">
        <v>24</v>
      </c>
      <c r="CH474" s="30">
        <v>5</v>
      </c>
      <c r="CI474" s="30">
        <v>1</v>
      </c>
      <c r="CJ474" s="30">
        <v>0.31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7.25" thickBot="1">
      <c r="A475" s="30">
        <v>100</v>
      </c>
      <c r="B475" s="30">
        <v>25</v>
      </c>
      <c r="C475" s="30">
        <v>126184</v>
      </c>
      <c r="D475" s="30">
        <v>0</v>
      </c>
      <c r="E475" s="30">
        <v>0</v>
      </c>
      <c r="F475" s="30">
        <v>0</v>
      </c>
      <c r="G475" s="30">
        <v>0</v>
      </c>
      <c r="H475" s="30">
        <v>1</v>
      </c>
      <c r="I475" s="30">
        <v>2</v>
      </c>
      <c r="J475" s="28">
        <v>4.4000000000000004</v>
      </c>
      <c r="K475" s="28">
        <v>2.2000000000000002</v>
      </c>
      <c r="L475" s="30">
        <v>15</v>
      </c>
      <c r="M475" s="28" t="s">
        <v>2152</v>
      </c>
      <c r="N475" s="28">
        <v>3.4</v>
      </c>
      <c r="O475" s="30">
        <v>308</v>
      </c>
      <c r="P475" s="31" t="b">
        <v>0</v>
      </c>
      <c r="Q475" s="28"/>
      <c r="R475" s="28" t="s">
        <v>4388</v>
      </c>
      <c r="S475" s="30">
        <v>50</v>
      </c>
      <c r="T475" s="28" t="s">
        <v>3163</v>
      </c>
      <c r="U475" s="28">
        <v>3.5</v>
      </c>
      <c r="V475" s="28" t="s">
        <v>1484</v>
      </c>
      <c r="W475" s="28">
        <v>2.9</v>
      </c>
      <c r="X475" s="31" t="b">
        <v>0</v>
      </c>
      <c r="Y475" s="28"/>
      <c r="Z475" s="28" t="s">
        <v>2061</v>
      </c>
      <c r="AA475" s="30">
        <v>13</v>
      </c>
      <c r="AB475" s="30">
        <v>43</v>
      </c>
      <c r="AC475" s="30">
        <v>83</v>
      </c>
      <c r="AD475" s="30">
        <v>1125043</v>
      </c>
      <c r="AE475" s="30">
        <v>24898</v>
      </c>
      <c r="AF475" s="30">
        <v>970286</v>
      </c>
      <c r="AG475" s="30">
        <v>14426</v>
      </c>
      <c r="AH475" s="28">
        <v>0.7</v>
      </c>
      <c r="AI475" s="28">
        <v>16.600000000000001</v>
      </c>
      <c r="AJ475" s="28" t="s">
        <v>1484</v>
      </c>
      <c r="AK475" s="30">
        <v>1756</v>
      </c>
      <c r="AL475" s="30">
        <v>1</v>
      </c>
      <c r="AM475" s="30">
        <v>0</v>
      </c>
      <c r="AN475" s="30">
        <v>8</v>
      </c>
      <c r="AO475" s="30">
        <v>15</v>
      </c>
      <c r="AP475" s="30">
        <v>0</v>
      </c>
      <c r="AQ475" s="30">
        <v>0</v>
      </c>
      <c r="AR475" s="30">
        <v>0</v>
      </c>
      <c r="AS475" s="30">
        <v>2</v>
      </c>
      <c r="AT475" s="30">
        <v>0</v>
      </c>
      <c r="AU475" s="30">
        <v>0</v>
      </c>
      <c r="AV475" s="30">
        <v>7</v>
      </c>
      <c r="AW475" s="30">
        <v>379</v>
      </c>
      <c r="AX475" s="28">
        <v>372</v>
      </c>
      <c r="AY475" s="28">
        <v>157.6</v>
      </c>
      <c r="AZ475" s="28">
        <v>148</v>
      </c>
      <c r="BA475" s="28">
        <v>68</v>
      </c>
      <c r="BB475" s="30">
        <v>20</v>
      </c>
      <c r="BC475" s="28">
        <v>1.55</v>
      </c>
      <c r="BD475" s="28">
        <v>1.24</v>
      </c>
      <c r="BE475" s="28">
        <v>2.79</v>
      </c>
      <c r="BF475" s="28">
        <v>16.04</v>
      </c>
      <c r="BG475" s="30">
        <v>163</v>
      </c>
      <c r="BH475" s="30">
        <v>60</v>
      </c>
      <c r="BI475" s="30">
        <v>197</v>
      </c>
      <c r="BJ475" s="30">
        <v>46</v>
      </c>
      <c r="BK475" s="30">
        <v>207</v>
      </c>
      <c r="BL475" s="30">
        <v>39</v>
      </c>
      <c r="BM475" s="30">
        <v>199</v>
      </c>
      <c r="BN475" s="30">
        <v>58</v>
      </c>
      <c r="BO475" s="28"/>
      <c r="BP475" s="28"/>
      <c r="BQ475" s="28"/>
      <c r="BR475" s="28"/>
      <c r="BS475" s="28"/>
      <c r="BT475" s="28"/>
      <c r="BU475" s="30">
        <v>0.08</v>
      </c>
      <c r="BV475" s="30">
        <v>0</v>
      </c>
      <c r="BW475" s="30">
        <v>0.06</v>
      </c>
      <c r="BX475" s="30">
        <v>0.14000000000000001</v>
      </c>
      <c r="BY475" s="30">
        <v>0.82</v>
      </c>
      <c r="BZ475" s="30">
        <v>0.77</v>
      </c>
      <c r="CA475" s="30">
        <v>192</v>
      </c>
      <c r="CB475" s="30">
        <v>22</v>
      </c>
      <c r="CC475" s="30">
        <v>74</v>
      </c>
      <c r="CD475" s="30">
        <v>15</v>
      </c>
      <c r="CE475" s="30">
        <v>99</v>
      </c>
      <c r="CF475" s="30">
        <v>24</v>
      </c>
      <c r="CG475" s="30">
        <v>113</v>
      </c>
      <c r="CH475" s="30">
        <v>42</v>
      </c>
      <c r="CI475" s="30">
        <v>1.03</v>
      </c>
      <c r="CJ475" s="30">
        <v>0.41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17.25" thickBot="1">
      <c r="A476" s="30">
        <v>100</v>
      </c>
      <c r="B476" s="30">
        <v>100</v>
      </c>
      <c r="C476" s="30">
        <v>146941</v>
      </c>
      <c r="D476" s="30">
        <v>0</v>
      </c>
      <c r="E476" s="30">
        <v>0</v>
      </c>
      <c r="F476" s="30">
        <v>-4</v>
      </c>
      <c r="G476" s="30">
        <v>4</v>
      </c>
      <c r="H476" s="30">
        <v>0</v>
      </c>
      <c r="I476" s="30">
        <v>2</v>
      </c>
      <c r="J476" s="28">
        <v>1.4</v>
      </c>
      <c r="K476" s="28">
        <v>2.8</v>
      </c>
      <c r="L476" s="30">
        <v>0</v>
      </c>
      <c r="M476" s="28" t="s">
        <v>3164</v>
      </c>
      <c r="N476" s="28">
        <v>0.4</v>
      </c>
      <c r="O476" s="30">
        <v>309</v>
      </c>
      <c r="P476" s="31" t="b">
        <v>0</v>
      </c>
      <c r="Q476" s="28"/>
      <c r="R476" s="28" t="s">
        <v>4147</v>
      </c>
      <c r="S476" s="30">
        <v>56</v>
      </c>
      <c r="T476" s="28" t="s">
        <v>3165</v>
      </c>
      <c r="U476" s="28">
        <v>2.9</v>
      </c>
      <c r="V476" s="28" t="s">
        <v>1464</v>
      </c>
      <c r="W476" s="28">
        <v>0.5</v>
      </c>
      <c r="X476" s="31" t="b">
        <v>0</v>
      </c>
      <c r="Y476" s="28"/>
      <c r="Z476" s="28" t="s">
        <v>2061</v>
      </c>
      <c r="AA476" s="30">
        <v>13</v>
      </c>
      <c r="AB476" s="30">
        <v>43</v>
      </c>
      <c r="AC476" s="30">
        <v>23</v>
      </c>
      <c r="AD476" s="30">
        <v>104680</v>
      </c>
      <c r="AE476" s="30">
        <v>729</v>
      </c>
      <c r="AF476" s="30">
        <v>133118</v>
      </c>
      <c r="AG476" s="30">
        <v>1215</v>
      </c>
      <c r="AH476" s="28">
        <v>0.1</v>
      </c>
      <c r="AI476" s="28">
        <v>4.0999999999999996</v>
      </c>
      <c r="AJ476" s="28" t="s">
        <v>1464</v>
      </c>
      <c r="AK476" s="30">
        <v>645</v>
      </c>
      <c r="AL476" s="30">
        <v>0</v>
      </c>
      <c r="AM476" s="30">
        <v>0</v>
      </c>
      <c r="AN476" s="30">
        <v>2</v>
      </c>
      <c r="AO476" s="30">
        <v>8</v>
      </c>
      <c r="AP476" s="30">
        <v>0</v>
      </c>
      <c r="AQ476" s="30">
        <v>0</v>
      </c>
      <c r="AR476" s="30">
        <v>0</v>
      </c>
      <c r="AS476" s="30">
        <v>0</v>
      </c>
      <c r="AT476" s="30">
        <v>0</v>
      </c>
      <c r="AU476" s="30">
        <v>0</v>
      </c>
      <c r="AV476" s="30">
        <v>2</v>
      </c>
      <c r="AW476" s="30">
        <v>125</v>
      </c>
      <c r="AX476" s="28">
        <v>111.6</v>
      </c>
      <c r="AY476" s="28">
        <v>84.4</v>
      </c>
      <c r="AZ476" s="28">
        <v>66</v>
      </c>
      <c r="BA476" s="28">
        <v>26.1</v>
      </c>
      <c r="BB476" s="30">
        <v>7</v>
      </c>
      <c r="BC476" s="28">
        <v>0.48</v>
      </c>
      <c r="BD476" s="28">
        <v>0.32</v>
      </c>
      <c r="BE476" s="28">
        <v>0.8</v>
      </c>
      <c r="BF476" s="28">
        <v>8.27</v>
      </c>
      <c r="BG476" s="30">
        <v>359</v>
      </c>
      <c r="BH476" s="30">
        <v>143</v>
      </c>
      <c r="BI476" s="30">
        <v>293</v>
      </c>
      <c r="BJ476" s="30">
        <v>92</v>
      </c>
      <c r="BK476" s="30">
        <v>313</v>
      </c>
      <c r="BL476" s="30">
        <v>104</v>
      </c>
      <c r="BM476" s="30">
        <v>361</v>
      </c>
      <c r="BN476" s="30">
        <v>124</v>
      </c>
      <c r="BO476" s="28"/>
      <c r="BP476" s="28"/>
      <c r="BQ476" s="28"/>
      <c r="BR476" s="28"/>
      <c r="BS476" s="28"/>
      <c r="BT476" s="28"/>
      <c r="BU476" s="30">
        <v>7.0000000000000007E-2</v>
      </c>
      <c r="BV476" s="30">
        <v>0</v>
      </c>
      <c r="BW476" s="30">
        <v>0.04</v>
      </c>
      <c r="BX476" s="30">
        <v>0.11</v>
      </c>
      <c r="BY476" s="30">
        <v>1.1499999999999999</v>
      </c>
      <c r="BZ476" s="30">
        <v>1.1200000000000001</v>
      </c>
      <c r="CA476" s="30">
        <v>90</v>
      </c>
      <c r="CB476" s="30">
        <v>11</v>
      </c>
      <c r="CC476" s="30">
        <v>355</v>
      </c>
      <c r="CD476" s="30">
        <v>116</v>
      </c>
      <c r="CE476" s="30">
        <v>172</v>
      </c>
      <c r="CF476" s="30">
        <v>58</v>
      </c>
      <c r="CG476" s="30">
        <v>268</v>
      </c>
      <c r="CH476" s="30">
        <v>100</v>
      </c>
      <c r="CI476" s="30">
        <v>0.98</v>
      </c>
      <c r="CJ476" s="30">
        <v>0.28000000000000003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27.75" thickBot="1">
      <c r="A477" s="30">
        <v>0</v>
      </c>
      <c r="B477" s="30">
        <v>0</v>
      </c>
      <c r="C477" s="30">
        <v>164484</v>
      </c>
      <c r="D477" s="30">
        <v>0</v>
      </c>
      <c r="E477" s="30">
        <v>0</v>
      </c>
      <c r="F477" s="30">
        <v>0</v>
      </c>
      <c r="G477" s="30">
        <v>0</v>
      </c>
      <c r="H477" s="30">
        <v>0</v>
      </c>
      <c r="I477" s="30">
        <v>1</v>
      </c>
      <c r="J477" s="28">
        <v>0</v>
      </c>
      <c r="K477" s="28">
        <v>0</v>
      </c>
      <c r="L477" s="30">
        <v>0</v>
      </c>
      <c r="M477" s="28" t="s">
        <v>3166</v>
      </c>
      <c r="N477" s="28">
        <v>0</v>
      </c>
      <c r="O477" s="30">
        <v>310</v>
      </c>
      <c r="P477" s="31" t="b">
        <v>0</v>
      </c>
      <c r="Q477" s="28" t="s">
        <v>2870</v>
      </c>
      <c r="R477" s="28" t="s">
        <v>3167</v>
      </c>
      <c r="S477" s="30">
        <v>40</v>
      </c>
      <c r="T477" s="28" t="s">
        <v>3168</v>
      </c>
      <c r="U477" s="28">
        <v>0</v>
      </c>
      <c r="V477" s="28" t="s">
        <v>1949</v>
      </c>
      <c r="W477" s="28">
        <v>0</v>
      </c>
      <c r="X477" s="31" t="b">
        <v>0</v>
      </c>
      <c r="Y477" s="28"/>
      <c r="Z477" s="28" t="s">
        <v>2077</v>
      </c>
      <c r="AA477" s="30">
        <v>13</v>
      </c>
      <c r="AB477" s="30">
        <v>43</v>
      </c>
      <c r="AC477" s="30">
        <v>0</v>
      </c>
      <c r="AD477" s="30">
        <v>0</v>
      </c>
      <c r="AE477" s="30">
        <v>0</v>
      </c>
      <c r="AF477" s="30">
        <v>2393</v>
      </c>
      <c r="AG477" s="30">
        <v>2</v>
      </c>
      <c r="AH477" s="28">
        <v>0</v>
      </c>
      <c r="AI477" s="28">
        <v>0</v>
      </c>
      <c r="AJ477" s="28" t="s">
        <v>1949</v>
      </c>
      <c r="AK477" s="30">
        <v>0</v>
      </c>
      <c r="AL477" s="30">
        <v>0</v>
      </c>
      <c r="AM477" s="30">
        <v>0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28">
        <v>0</v>
      </c>
      <c r="AY477" s="28">
        <v>0</v>
      </c>
      <c r="AZ477" s="28">
        <v>0</v>
      </c>
      <c r="BA477" s="28">
        <v>0</v>
      </c>
      <c r="BB477" s="30">
        <v>0</v>
      </c>
      <c r="BC477" s="28">
        <v>0</v>
      </c>
      <c r="BD477" s="28">
        <v>0</v>
      </c>
      <c r="BE477" s="28">
        <v>0</v>
      </c>
      <c r="BF477" s="28">
        <v>0</v>
      </c>
      <c r="BG477" s="30">
        <v>571</v>
      </c>
      <c r="BH477" s="30">
        <v>60</v>
      </c>
      <c r="BI477" s="30">
        <v>554</v>
      </c>
      <c r="BJ477" s="30">
        <v>43</v>
      </c>
      <c r="BK477" s="30">
        <v>521</v>
      </c>
      <c r="BL477" s="30">
        <v>34</v>
      </c>
      <c r="BM477" s="30">
        <v>573</v>
      </c>
      <c r="BN477" s="30">
        <v>60</v>
      </c>
      <c r="BO477" s="28"/>
      <c r="BP477" s="28"/>
      <c r="BQ477" s="28"/>
      <c r="BR477" s="28"/>
      <c r="BS477" s="28"/>
      <c r="BT477" s="28"/>
      <c r="BU477" s="30">
        <v>0</v>
      </c>
      <c r="BV477" s="30">
        <v>0</v>
      </c>
      <c r="BW477" s="30">
        <v>0</v>
      </c>
      <c r="BX477" s="30">
        <v>0</v>
      </c>
      <c r="BY477" s="30">
        <v>0</v>
      </c>
      <c r="BZ477" s="30">
        <v>0</v>
      </c>
      <c r="CA477" s="30">
        <v>645</v>
      </c>
      <c r="CB477" s="30">
        <v>40</v>
      </c>
      <c r="CC477" s="30">
        <v>443</v>
      </c>
      <c r="CD477" s="30">
        <v>52</v>
      </c>
      <c r="CE477" s="30">
        <v>581</v>
      </c>
      <c r="CF477" s="30">
        <v>60</v>
      </c>
      <c r="CG477" s="30">
        <v>673</v>
      </c>
      <c r="CH477" s="30">
        <v>73</v>
      </c>
      <c r="CI477" s="30">
        <v>0</v>
      </c>
      <c r="CJ477" s="30">
        <v>0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17.25" thickBot="1">
      <c r="A478" s="28"/>
      <c r="B478" s="28"/>
      <c r="C478" s="30">
        <v>165809</v>
      </c>
      <c r="D478" s="30">
        <v>0</v>
      </c>
      <c r="E478" s="30">
        <v>0</v>
      </c>
      <c r="F478" s="30">
        <v>-3</v>
      </c>
      <c r="G478" s="30">
        <v>3</v>
      </c>
      <c r="H478" s="30">
        <v>2</v>
      </c>
      <c r="I478" s="30">
        <v>3</v>
      </c>
      <c r="J478" s="28">
        <v>2.6</v>
      </c>
      <c r="K478" s="28">
        <v>5.2</v>
      </c>
      <c r="L478" s="30">
        <v>4</v>
      </c>
      <c r="M478" s="28" t="s">
        <v>1556</v>
      </c>
      <c r="N478" s="28">
        <v>1.6</v>
      </c>
      <c r="O478" s="30">
        <v>311</v>
      </c>
      <c r="P478" s="31" t="b">
        <v>0</v>
      </c>
      <c r="Q478" s="28"/>
      <c r="R478" s="28"/>
      <c r="S478" s="30">
        <v>67</v>
      </c>
      <c r="T478" s="28" t="s">
        <v>3169</v>
      </c>
      <c r="U478" s="28">
        <v>3.3</v>
      </c>
      <c r="V478" s="28" t="s">
        <v>3170</v>
      </c>
      <c r="W478" s="28">
        <v>5.6</v>
      </c>
      <c r="X478" s="31" t="b">
        <v>0</v>
      </c>
      <c r="Y478" s="28"/>
      <c r="Z478" s="28" t="s">
        <v>2061</v>
      </c>
      <c r="AA478" s="30">
        <v>13</v>
      </c>
      <c r="AB478" s="30">
        <v>43</v>
      </c>
      <c r="AC478" s="30">
        <v>103</v>
      </c>
      <c r="AD478" s="30">
        <v>1916925</v>
      </c>
      <c r="AE478" s="30">
        <v>4178</v>
      </c>
      <c r="AF478" s="30">
        <v>2223234</v>
      </c>
      <c r="AG478" s="30">
        <v>6824</v>
      </c>
      <c r="AH478" s="28">
        <v>0.2</v>
      </c>
      <c r="AI478" s="28">
        <v>15.4</v>
      </c>
      <c r="AJ478" s="28" t="s">
        <v>1556</v>
      </c>
      <c r="AK478" s="30">
        <v>2098</v>
      </c>
      <c r="AL478" s="30">
        <v>4</v>
      </c>
      <c r="AM478" s="30">
        <v>6</v>
      </c>
      <c r="AN478" s="30">
        <v>7</v>
      </c>
      <c r="AO478" s="30">
        <v>23</v>
      </c>
      <c r="AP478" s="30">
        <v>0</v>
      </c>
      <c r="AQ478" s="30">
        <v>0</v>
      </c>
      <c r="AR478" s="30">
        <v>0</v>
      </c>
      <c r="AS478" s="30">
        <v>4</v>
      </c>
      <c r="AT478" s="30">
        <v>0</v>
      </c>
      <c r="AU478" s="30">
        <v>0</v>
      </c>
      <c r="AV478" s="30">
        <v>9</v>
      </c>
      <c r="AW478" s="30">
        <v>406</v>
      </c>
      <c r="AX478" s="28">
        <v>472.2</v>
      </c>
      <c r="AY478" s="28">
        <v>478.5</v>
      </c>
      <c r="AZ478" s="28">
        <v>420</v>
      </c>
      <c r="BA478" s="28">
        <v>137.1</v>
      </c>
      <c r="BB478" s="30">
        <v>23</v>
      </c>
      <c r="BC478" s="28">
        <v>2.09</v>
      </c>
      <c r="BD478" s="28">
        <v>3.75</v>
      </c>
      <c r="BE478" s="28">
        <v>5.84</v>
      </c>
      <c r="BF478" s="28">
        <v>20.71</v>
      </c>
      <c r="BG478" s="30">
        <v>111</v>
      </c>
      <c r="BH478" s="30">
        <v>47</v>
      </c>
      <c r="BI478" s="30">
        <v>54</v>
      </c>
      <c r="BJ478" s="30">
        <v>44</v>
      </c>
      <c r="BK478" s="30">
        <v>71</v>
      </c>
      <c r="BL478" s="30">
        <v>46</v>
      </c>
      <c r="BM478" s="30">
        <v>67</v>
      </c>
      <c r="BN478" s="30">
        <v>48</v>
      </c>
      <c r="BO478" s="28"/>
      <c r="BP478" s="28"/>
      <c r="BQ478" s="28"/>
      <c r="BR478" s="28"/>
      <c r="BS478" s="28"/>
      <c r="BT478" s="28"/>
      <c r="BU478" s="30">
        <v>0.09</v>
      </c>
      <c r="BV478" s="30">
        <v>0</v>
      </c>
      <c r="BW478" s="30">
        <v>0.16</v>
      </c>
      <c r="BX478" s="30">
        <v>0.25</v>
      </c>
      <c r="BY478" s="30">
        <v>0.89</v>
      </c>
      <c r="BZ478" s="30">
        <v>0.99</v>
      </c>
      <c r="CA478" s="30">
        <v>45</v>
      </c>
      <c r="CB478" s="30">
        <v>22</v>
      </c>
      <c r="CC478" s="30">
        <v>208</v>
      </c>
      <c r="CD478" s="30">
        <v>100</v>
      </c>
      <c r="CE478" s="30">
        <v>126</v>
      </c>
      <c r="CF478" s="30">
        <v>52</v>
      </c>
      <c r="CG478" s="30">
        <v>67</v>
      </c>
      <c r="CH478" s="30">
        <v>22</v>
      </c>
      <c r="CI478" s="30">
        <v>0.99</v>
      </c>
      <c r="CJ478" s="30">
        <v>0.3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17.25" thickBot="1">
      <c r="A479" s="30">
        <v>100</v>
      </c>
      <c r="B479" s="30">
        <v>100</v>
      </c>
      <c r="C479" s="30">
        <v>171314</v>
      </c>
      <c r="D479" s="30">
        <v>0</v>
      </c>
      <c r="E479" s="30">
        <v>0</v>
      </c>
      <c r="F479" s="30">
        <v>0</v>
      </c>
      <c r="G479" s="30">
        <v>0</v>
      </c>
      <c r="H479" s="30">
        <v>0</v>
      </c>
      <c r="I479" s="30">
        <v>2</v>
      </c>
      <c r="J479" s="28">
        <v>3.6</v>
      </c>
      <c r="K479" s="28">
        <v>7.2</v>
      </c>
      <c r="L479" s="30">
        <v>8</v>
      </c>
      <c r="M479" s="28" t="s">
        <v>2788</v>
      </c>
      <c r="N479" s="28">
        <v>2.6</v>
      </c>
      <c r="O479" s="30">
        <v>312</v>
      </c>
      <c r="P479" s="31" t="b">
        <v>0</v>
      </c>
      <c r="Q479" s="28"/>
      <c r="R479" s="28" t="s">
        <v>3171</v>
      </c>
      <c r="S479" s="30">
        <v>60</v>
      </c>
      <c r="T479" s="28" t="s">
        <v>3172</v>
      </c>
      <c r="U479" s="28">
        <v>3</v>
      </c>
      <c r="V479" s="28" t="s">
        <v>3173</v>
      </c>
      <c r="W479" s="28">
        <v>7.5</v>
      </c>
      <c r="X479" s="31" t="b">
        <v>0</v>
      </c>
      <c r="Y479" s="28"/>
      <c r="Z479" s="28" t="s">
        <v>2061</v>
      </c>
      <c r="AA479" s="30">
        <v>13</v>
      </c>
      <c r="AB479" s="30">
        <v>43</v>
      </c>
      <c r="AC479" s="30">
        <v>74</v>
      </c>
      <c r="AD479" s="30">
        <v>1022206</v>
      </c>
      <c r="AE479" s="30">
        <v>15396</v>
      </c>
      <c r="AF479" s="30">
        <v>1491219</v>
      </c>
      <c r="AG479" s="30">
        <v>4979</v>
      </c>
      <c r="AH479" s="28">
        <v>0.4</v>
      </c>
      <c r="AI479" s="28">
        <v>12.3</v>
      </c>
      <c r="AJ479" s="28" t="s">
        <v>1528</v>
      </c>
      <c r="AK479" s="30">
        <v>1907</v>
      </c>
      <c r="AL479" s="30">
        <v>0</v>
      </c>
      <c r="AM479" s="30">
        <v>0</v>
      </c>
      <c r="AN479" s="30">
        <v>8</v>
      </c>
      <c r="AO479" s="30">
        <v>16</v>
      </c>
      <c r="AP479" s="30">
        <v>0</v>
      </c>
      <c r="AQ479" s="30">
        <v>0</v>
      </c>
      <c r="AR479" s="30">
        <v>0</v>
      </c>
      <c r="AS479" s="30">
        <v>3</v>
      </c>
      <c r="AT479" s="30">
        <v>0</v>
      </c>
      <c r="AU479" s="30">
        <v>0</v>
      </c>
      <c r="AV479" s="30">
        <v>1</v>
      </c>
      <c r="AW479" s="30">
        <v>405</v>
      </c>
      <c r="AX479" s="28">
        <v>389.4</v>
      </c>
      <c r="AY479" s="28">
        <v>81.2</v>
      </c>
      <c r="AZ479" s="28">
        <v>124</v>
      </c>
      <c r="BA479" s="28">
        <v>59.5</v>
      </c>
      <c r="BB479" s="30">
        <v>21</v>
      </c>
      <c r="BC479" s="28">
        <v>1.36</v>
      </c>
      <c r="BD479" s="28">
        <v>0.32</v>
      </c>
      <c r="BE479" s="28">
        <v>1.68</v>
      </c>
      <c r="BF479" s="28">
        <v>15.58</v>
      </c>
      <c r="BG479" s="30">
        <v>152</v>
      </c>
      <c r="BH479" s="30">
        <v>54</v>
      </c>
      <c r="BI479" s="30">
        <v>302</v>
      </c>
      <c r="BJ479" s="30">
        <v>96</v>
      </c>
      <c r="BK479" s="30">
        <v>232</v>
      </c>
      <c r="BL479" s="30">
        <v>55</v>
      </c>
      <c r="BM479" s="30">
        <v>229</v>
      </c>
      <c r="BN479" s="30">
        <v>70</v>
      </c>
      <c r="BO479" s="28"/>
      <c r="BP479" s="28"/>
      <c r="BQ479" s="28"/>
      <c r="BR479" s="28"/>
      <c r="BS479" s="28"/>
      <c r="BT479" s="28"/>
      <c r="BU479" s="30">
        <v>0.06</v>
      </c>
      <c r="BV479" s="30">
        <v>0</v>
      </c>
      <c r="BW479" s="30">
        <v>0.02</v>
      </c>
      <c r="BX479" s="30">
        <v>0.08</v>
      </c>
      <c r="BY479" s="30">
        <v>0.74</v>
      </c>
      <c r="BZ479" s="30">
        <v>0.76</v>
      </c>
      <c r="CA479" s="30">
        <v>68</v>
      </c>
      <c r="CB479" s="30">
        <v>6</v>
      </c>
      <c r="CC479" s="30">
        <v>119</v>
      </c>
      <c r="CD479" s="30">
        <v>31</v>
      </c>
      <c r="CE479" s="30">
        <v>158</v>
      </c>
      <c r="CF479" s="30">
        <v>52</v>
      </c>
      <c r="CG479" s="30">
        <v>49</v>
      </c>
      <c r="CH479" s="30">
        <v>19</v>
      </c>
      <c r="CI479" s="30">
        <v>0.99</v>
      </c>
      <c r="CJ479" s="30">
        <v>0.38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17.25" thickBot="1">
      <c r="A480" s="30">
        <v>100</v>
      </c>
      <c r="B480" s="30">
        <v>100</v>
      </c>
      <c r="C480" s="30">
        <v>209244</v>
      </c>
      <c r="D480" s="30">
        <v>0</v>
      </c>
      <c r="E480" s="30">
        <v>0</v>
      </c>
      <c r="F480" s="30">
        <v>0</v>
      </c>
      <c r="G480" s="30">
        <v>0</v>
      </c>
      <c r="H480" s="30">
        <v>3</v>
      </c>
      <c r="I480" s="30">
        <v>3</v>
      </c>
      <c r="J480" s="28">
        <v>3.2</v>
      </c>
      <c r="K480" s="28">
        <v>6.4</v>
      </c>
      <c r="L480" s="30">
        <v>7</v>
      </c>
      <c r="M480" s="28" t="s">
        <v>3174</v>
      </c>
      <c r="N480" s="28">
        <v>2.2000000000000002</v>
      </c>
      <c r="O480" s="30">
        <v>314</v>
      </c>
      <c r="P480" s="31" t="b">
        <v>0</v>
      </c>
      <c r="Q480" s="28"/>
      <c r="R480" s="28" t="s">
        <v>4272</v>
      </c>
      <c r="S480" s="30">
        <v>80</v>
      </c>
      <c r="T480" s="28" t="s">
        <v>3175</v>
      </c>
      <c r="U480" s="28">
        <v>4.4000000000000004</v>
      </c>
      <c r="V480" s="28" t="s">
        <v>1485</v>
      </c>
      <c r="W480" s="28">
        <v>8.1</v>
      </c>
      <c r="X480" s="31" t="b">
        <v>0</v>
      </c>
      <c r="Y480" s="28"/>
      <c r="Z480" s="28" t="s">
        <v>2061</v>
      </c>
      <c r="AA480" s="30">
        <v>13</v>
      </c>
      <c r="AB480" s="30">
        <v>43</v>
      </c>
      <c r="AC480" s="30">
        <v>120</v>
      </c>
      <c r="AD480" s="30">
        <v>4504313</v>
      </c>
      <c r="AE480" s="30">
        <v>10238</v>
      </c>
      <c r="AF480" s="30">
        <v>4479020</v>
      </c>
      <c r="AG480" s="30">
        <v>6319</v>
      </c>
      <c r="AH480" s="28">
        <v>0.3</v>
      </c>
      <c r="AI480" s="28">
        <v>15</v>
      </c>
      <c r="AJ480" s="28" t="s">
        <v>1485</v>
      </c>
      <c r="AK480" s="30">
        <v>1422</v>
      </c>
      <c r="AL480" s="30">
        <v>10</v>
      </c>
      <c r="AM480" s="30">
        <v>6</v>
      </c>
      <c r="AN480" s="30">
        <v>3</v>
      </c>
      <c r="AO480" s="30">
        <v>13</v>
      </c>
      <c r="AP480" s="30">
        <v>0</v>
      </c>
      <c r="AQ480" s="30">
        <v>0</v>
      </c>
      <c r="AR480" s="30">
        <v>0</v>
      </c>
      <c r="AS480" s="30">
        <v>1</v>
      </c>
      <c r="AT480" s="30">
        <v>0</v>
      </c>
      <c r="AU480" s="30">
        <v>0</v>
      </c>
      <c r="AV480" s="30">
        <v>12</v>
      </c>
      <c r="AW480" s="30">
        <v>424</v>
      </c>
      <c r="AX480" s="28">
        <v>610.20000000000005</v>
      </c>
      <c r="AY480" s="28">
        <v>569.29999999999995</v>
      </c>
      <c r="AZ480" s="28">
        <v>637</v>
      </c>
      <c r="BA480" s="28">
        <v>181.6</v>
      </c>
      <c r="BB480" s="30">
        <v>17</v>
      </c>
      <c r="BC480" s="28">
        <v>4.9000000000000004</v>
      </c>
      <c r="BD480" s="28">
        <v>3.46</v>
      </c>
      <c r="BE480" s="28">
        <v>8.36</v>
      </c>
      <c r="BF480" s="28">
        <v>12.49</v>
      </c>
      <c r="BG480" s="30">
        <v>52</v>
      </c>
      <c r="BH480" s="30">
        <v>22</v>
      </c>
      <c r="BI480" s="30">
        <v>37</v>
      </c>
      <c r="BJ480" s="30">
        <v>29</v>
      </c>
      <c r="BK480" s="30">
        <v>34</v>
      </c>
      <c r="BL480" s="30">
        <v>20</v>
      </c>
      <c r="BM480" s="30">
        <v>32</v>
      </c>
      <c r="BN480" s="30">
        <v>22</v>
      </c>
      <c r="BO480" s="30">
        <v>3</v>
      </c>
      <c r="BP480" s="28"/>
      <c r="BQ480" s="30">
        <v>4</v>
      </c>
      <c r="BR480" s="28"/>
      <c r="BS480" s="28"/>
      <c r="BT480" s="28"/>
      <c r="BU480" s="30">
        <v>0.31</v>
      </c>
      <c r="BV480" s="30">
        <v>0</v>
      </c>
      <c r="BW480" s="30">
        <v>0.22</v>
      </c>
      <c r="BX480" s="30">
        <v>0.53</v>
      </c>
      <c r="BY480" s="30">
        <v>0.79</v>
      </c>
      <c r="BZ480" s="30">
        <v>0.82</v>
      </c>
      <c r="CA480" s="30">
        <v>18</v>
      </c>
      <c r="CB480" s="30">
        <v>8</v>
      </c>
      <c r="CC480" s="30">
        <v>154</v>
      </c>
      <c r="CD480" s="30">
        <v>73</v>
      </c>
      <c r="CE480" s="30">
        <v>32</v>
      </c>
      <c r="CF480" s="30">
        <v>17</v>
      </c>
      <c r="CG480" s="30">
        <v>45</v>
      </c>
      <c r="CH480" s="30">
        <v>13</v>
      </c>
      <c r="CI480" s="30">
        <v>1.08</v>
      </c>
      <c r="CJ480" s="30">
        <v>0.19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7.25" thickBot="1">
      <c r="A481" s="30">
        <v>100</v>
      </c>
      <c r="B481" s="30">
        <v>100</v>
      </c>
      <c r="C481" s="30">
        <v>220566</v>
      </c>
      <c r="D481" s="30">
        <v>0</v>
      </c>
      <c r="E481" s="30">
        <v>0</v>
      </c>
      <c r="F481" s="30">
        <v>-4</v>
      </c>
      <c r="G481" s="30">
        <v>4</v>
      </c>
      <c r="H481" s="30">
        <v>1</v>
      </c>
      <c r="I481" s="30">
        <v>3</v>
      </c>
      <c r="J481" s="28">
        <v>3.4</v>
      </c>
      <c r="K481" s="28">
        <v>6.8</v>
      </c>
      <c r="L481" s="30">
        <v>5</v>
      </c>
      <c r="M481" s="28" t="s">
        <v>913</v>
      </c>
      <c r="N481" s="28">
        <v>2.4</v>
      </c>
      <c r="O481" s="30">
        <v>315</v>
      </c>
      <c r="P481" s="31" t="b">
        <v>0</v>
      </c>
      <c r="Q481" s="28"/>
      <c r="R481" s="28" t="s">
        <v>3176</v>
      </c>
      <c r="S481" s="30">
        <v>56</v>
      </c>
      <c r="T481" s="28" t="s">
        <v>3177</v>
      </c>
      <c r="U481" s="28">
        <v>3.2</v>
      </c>
      <c r="V481" s="28" t="s">
        <v>3178</v>
      </c>
      <c r="W481" s="28">
        <v>1.9</v>
      </c>
      <c r="X481" s="31" t="b">
        <v>0</v>
      </c>
      <c r="Y481" s="28"/>
      <c r="Z481" s="28" t="s">
        <v>2061</v>
      </c>
      <c r="AA481" s="30">
        <v>13</v>
      </c>
      <c r="AB481" s="30">
        <v>43</v>
      </c>
      <c r="AC481" s="30">
        <v>101</v>
      </c>
      <c r="AD481" s="30">
        <v>293016</v>
      </c>
      <c r="AE481" s="30">
        <v>3758</v>
      </c>
      <c r="AF481" s="30">
        <v>429553</v>
      </c>
      <c r="AG481" s="30">
        <v>2912</v>
      </c>
      <c r="AH481" s="28">
        <v>0.4</v>
      </c>
      <c r="AI481" s="28">
        <v>18</v>
      </c>
      <c r="AJ481" s="28" t="s">
        <v>911</v>
      </c>
      <c r="AK481" s="30">
        <v>2721</v>
      </c>
      <c r="AL481" s="30">
        <v>2</v>
      </c>
      <c r="AM481" s="30">
        <v>6</v>
      </c>
      <c r="AN481" s="30">
        <v>10</v>
      </c>
      <c r="AO481" s="30">
        <v>25</v>
      </c>
      <c r="AP481" s="30">
        <v>0</v>
      </c>
      <c r="AQ481" s="30">
        <v>0</v>
      </c>
      <c r="AR481" s="30">
        <v>0</v>
      </c>
      <c r="AS481" s="30">
        <v>5</v>
      </c>
      <c r="AT481" s="30">
        <v>0</v>
      </c>
      <c r="AU481" s="30">
        <v>0</v>
      </c>
      <c r="AV481" s="30">
        <v>7</v>
      </c>
      <c r="AW481" s="30">
        <v>571</v>
      </c>
      <c r="AX481" s="28">
        <v>685.8</v>
      </c>
      <c r="AY481" s="28">
        <v>548.6</v>
      </c>
      <c r="AZ481" s="28">
        <v>486</v>
      </c>
      <c r="BA481" s="28">
        <v>172.4</v>
      </c>
      <c r="BB481" s="30">
        <v>32</v>
      </c>
      <c r="BC481" s="28">
        <v>4.51</v>
      </c>
      <c r="BD481" s="28">
        <v>3.44</v>
      </c>
      <c r="BE481" s="28">
        <v>7.95</v>
      </c>
      <c r="BF481" s="28">
        <v>20.78</v>
      </c>
      <c r="BG481" s="30">
        <v>34</v>
      </c>
      <c r="BH481" s="30">
        <v>15</v>
      </c>
      <c r="BI481" s="30">
        <v>42</v>
      </c>
      <c r="BJ481" s="30">
        <v>34</v>
      </c>
      <c r="BK481" s="30">
        <v>59</v>
      </c>
      <c r="BL481" s="30">
        <v>38</v>
      </c>
      <c r="BM481" s="30">
        <v>37</v>
      </c>
      <c r="BN481" s="30">
        <v>25</v>
      </c>
      <c r="BO481" s="28"/>
      <c r="BP481" s="28"/>
      <c r="BQ481" s="28"/>
      <c r="BR481" s="28"/>
      <c r="BS481" s="28"/>
      <c r="BT481" s="28"/>
      <c r="BU481" s="30">
        <v>0.15</v>
      </c>
      <c r="BV481" s="30">
        <v>0</v>
      </c>
      <c r="BW481" s="30">
        <v>0.11</v>
      </c>
      <c r="BX481" s="30">
        <v>0.26</v>
      </c>
      <c r="BY481" s="30">
        <v>0.69</v>
      </c>
      <c r="BZ481" s="30">
        <v>0.83</v>
      </c>
      <c r="CA481" s="30">
        <v>95</v>
      </c>
      <c r="CB481" s="30">
        <v>49</v>
      </c>
      <c r="CC481" s="30">
        <v>135</v>
      </c>
      <c r="CD481" s="30">
        <v>63</v>
      </c>
      <c r="CE481" s="30">
        <v>138</v>
      </c>
      <c r="CF481" s="30">
        <v>56</v>
      </c>
      <c r="CG481" s="30">
        <v>140</v>
      </c>
      <c r="CH481" s="30">
        <v>50</v>
      </c>
      <c r="CI481" s="30">
        <v>1.06</v>
      </c>
      <c r="CJ481" s="30">
        <v>0.33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17.25" thickBot="1">
      <c r="A482" s="30">
        <v>100</v>
      </c>
      <c r="B482" s="30">
        <v>100</v>
      </c>
      <c r="C482" s="30">
        <v>244851</v>
      </c>
      <c r="D482" s="30">
        <v>0</v>
      </c>
      <c r="E482" s="30">
        <v>0</v>
      </c>
      <c r="F482" s="30">
        <v>-3</v>
      </c>
      <c r="G482" s="30">
        <v>3</v>
      </c>
      <c r="H482" s="30">
        <v>0</v>
      </c>
      <c r="I482" s="30">
        <v>3</v>
      </c>
      <c r="J482" s="28">
        <v>1.2</v>
      </c>
      <c r="K482" s="28">
        <v>2.4</v>
      </c>
      <c r="L482" s="30">
        <v>0</v>
      </c>
      <c r="M482" s="28" t="s">
        <v>3179</v>
      </c>
      <c r="N482" s="28">
        <v>0.2</v>
      </c>
      <c r="O482" s="30">
        <v>316</v>
      </c>
      <c r="P482" s="31" t="b">
        <v>0</v>
      </c>
      <c r="Q482" s="28"/>
      <c r="R482" s="28" t="s">
        <v>3180</v>
      </c>
      <c r="S482" s="30">
        <v>42</v>
      </c>
      <c r="T482" s="28" t="s">
        <v>3181</v>
      </c>
      <c r="U482" s="28">
        <v>0.9</v>
      </c>
      <c r="V482" s="28" t="s">
        <v>1942</v>
      </c>
      <c r="W482" s="28">
        <v>0.1</v>
      </c>
      <c r="X482" s="31" t="b">
        <v>0</v>
      </c>
      <c r="Y482" s="28"/>
      <c r="Z482" s="28" t="s">
        <v>2061</v>
      </c>
      <c r="AA482" s="30">
        <v>13</v>
      </c>
      <c r="AB482" s="30">
        <v>43</v>
      </c>
      <c r="AC482" s="30">
        <v>10</v>
      </c>
      <c r="AD482" s="30">
        <v>17211</v>
      </c>
      <c r="AE482" s="30">
        <v>91</v>
      </c>
      <c r="AF482" s="30">
        <v>26992</v>
      </c>
      <c r="AG482" s="30">
        <v>74</v>
      </c>
      <c r="AH482" s="28">
        <v>0</v>
      </c>
      <c r="AI482" s="28">
        <v>2.4</v>
      </c>
      <c r="AJ482" s="28" t="s">
        <v>1942</v>
      </c>
      <c r="AK482" s="30">
        <v>139</v>
      </c>
      <c r="AL482" s="30">
        <v>0</v>
      </c>
      <c r="AM482" s="30">
        <v>0</v>
      </c>
      <c r="AN482" s="30">
        <v>0</v>
      </c>
      <c r="AO482" s="30">
        <v>3</v>
      </c>
      <c r="AP482" s="30">
        <v>0</v>
      </c>
      <c r="AQ482" s="30">
        <v>0</v>
      </c>
      <c r="AR482" s="30">
        <v>0</v>
      </c>
      <c r="AS482" s="30">
        <v>1</v>
      </c>
      <c r="AT482" s="30">
        <v>0</v>
      </c>
      <c r="AU482" s="30">
        <v>0</v>
      </c>
      <c r="AV482" s="30">
        <v>0</v>
      </c>
      <c r="AW482" s="30">
        <v>36</v>
      </c>
      <c r="AX482" s="28">
        <v>26.4</v>
      </c>
      <c r="AY482" s="28">
        <v>52</v>
      </c>
      <c r="AZ482" s="28">
        <v>52</v>
      </c>
      <c r="BA482" s="28">
        <v>13.2</v>
      </c>
      <c r="BB482" s="30">
        <v>0</v>
      </c>
      <c r="BC482" s="28">
        <v>7.0000000000000007E-2</v>
      </c>
      <c r="BD482" s="28">
        <v>0.26</v>
      </c>
      <c r="BE482" s="28">
        <v>0.33</v>
      </c>
      <c r="BF482" s="28">
        <v>4.43</v>
      </c>
      <c r="BG482" s="30">
        <v>459</v>
      </c>
      <c r="BH482" s="30">
        <v>204</v>
      </c>
      <c r="BI482" s="30">
        <v>355</v>
      </c>
      <c r="BJ482" s="30">
        <v>185</v>
      </c>
      <c r="BK482" s="30">
        <v>340</v>
      </c>
      <c r="BL482" s="30">
        <v>169</v>
      </c>
      <c r="BM482" s="30">
        <v>422</v>
      </c>
      <c r="BN482" s="30">
        <v>190</v>
      </c>
      <c r="BO482" s="28"/>
      <c r="BP482" s="28"/>
      <c r="BQ482" s="28"/>
      <c r="BR482" s="28"/>
      <c r="BS482" s="28"/>
      <c r="BT482" s="28"/>
      <c r="BU482" s="30">
        <v>0.05</v>
      </c>
      <c r="BV482" s="30">
        <v>0</v>
      </c>
      <c r="BW482" s="30">
        <v>0.17</v>
      </c>
      <c r="BX482" s="30">
        <v>0.22</v>
      </c>
      <c r="BY482" s="30">
        <v>2.87</v>
      </c>
      <c r="BZ482" s="30">
        <v>1.94</v>
      </c>
      <c r="CA482" s="30">
        <v>608</v>
      </c>
      <c r="CB482" s="30">
        <v>315</v>
      </c>
      <c r="CC482" s="30">
        <v>372</v>
      </c>
      <c r="CD482" s="30">
        <v>172</v>
      </c>
      <c r="CE482" s="30">
        <v>525</v>
      </c>
      <c r="CF482" s="30">
        <v>242</v>
      </c>
      <c r="CG482" s="30">
        <v>444</v>
      </c>
      <c r="CH482" s="30">
        <v>162</v>
      </c>
      <c r="CI482" s="30">
        <v>0</v>
      </c>
      <c r="CJ482" s="30">
        <v>0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17.25" thickBot="1">
      <c r="A483" s="30">
        <v>0</v>
      </c>
      <c r="B483" s="30">
        <v>0</v>
      </c>
      <c r="C483" s="30">
        <v>432714</v>
      </c>
      <c r="D483" s="30">
        <v>0</v>
      </c>
      <c r="E483" s="30">
        <v>0</v>
      </c>
      <c r="F483" s="30">
        <v>0</v>
      </c>
      <c r="G483" s="30">
        <v>0</v>
      </c>
      <c r="H483" s="30">
        <v>0</v>
      </c>
      <c r="I483" s="30">
        <v>3</v>
      </c>
      <c r="J483" s="28">
        <v>0</v>
      </c>
      <c r="K483" s="28">
        <v>0</v>
      </c>
      <c r="L483" s="30">
        <v>0</v>
      </c>
      <c r="M483" s="28" t="s">
        <v>1521</v>
      </c>
      <c r="N483" s="28">
        <v>0</v>
      </c>
      <c r="O483" s="30">
        <v>317</v>
      </c>
      <c r="P483" s="31" t="b">
        <v>0</v>
      </c>
      <c r="Q483" s="28" t="s">
        <v>3182</v>
      </c>
      <c r="R483" s="28" t="s">
        <v>3183</v>
      </c>
      <c r="S483" s="30">
        <v>45</v>
      </c>
      <c r="T483" s="28" t="s">
        <v>3184</v>
      </c>
      <c r="U483" s="28">
        <v>0</v>
      </c>
      <c r="V483" s="28" t="s">
        <v>1950</v>
      </c>
      <c r="W483" s="28">
        <v>0</v>
      </c>
      <c r="X483" s="31" t="b">
        <v>0</v>
      </c>
      <c r="Y483" s="28"/>
      <c r="Z483" s="28" t="s">
        <v>2077</v>
      </c>
      <c r="AA483" s="30">
        <v>13</v>
      </c>
      <c r="AB483" s="30">
        <v>43</v>
      </c>
      <c r="AC483" s="30">
        <v>0</v>
      </c>
      <c r="AD483" s="30">
        <v>0</v>
      </c>
      <c r="AE483" s="30">
        <v>0</v>
      </c>
      <c r="AF483" s="30">
        <v>883</v>
      </c>
      <c r="AG483" s="30">
        <v>0</v>
      </c>
      <c r="AH483" s="28">
        <v>0</v>
      </c>
      <c r="AI483" s="28">
        <v>0</v>
      </c>
      <c r="AJ483" s="28" t="s">
        <v>1950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28">
        <v>0</v>
      </c>
      <c r="AY483" s="28">
        <v>0</v>
      </c>
      <c r="AZ483" s="28">
        <v>0</v>
      </c>
      <c r="BA483" s="28">
        <v>0</v>
      </c>
      <c r="BB483" s="30">
        <v>0</v>
      </c>
      <c r="BC483" s="28">
        <v>0</v>
      </c>
      <c r="BD483" s="28">
        <v>0</v>
      </c>
      <c r="BE483" s="28">
        <v>0</v>
      </c>
      <c r="BF483" s="28">
        <v>0</v>
      </c>
      <c r="BG483" s="30">
        <v>676</v>
      </c>
      <c r="BH483" s="30">
        <v>272</v>
      </c>
      <c r="BI483" s="30">
        <v>672</v>
      </c>
      <c r="BJ483" s="30">
        <v>275</v>
      </c>
      <c r="BK483" s="30">
        <v>660</v>
      </c>
      <c r="BL483" s="30">
        <v>268</v>
      </c>
      <c r="BM483" s="30">
        <v>680</v>
      </c>
      <c r="BN483" s="30">
        <v>274</v>
      </c>
      <c r="BO483" s="28"/>
      <c r="BP483" s="28"/>
      <c r="BQ483" s="28"/>
      <c r="BR483" s="28"/>
      <c r="BS483" s="28"/>
      <c r="BT483" s="28"/>
      <c r="BU483" s="30">
        <v>0</v>
      </c>
      <c r="BV483" s="30">
        <v>0</v>
      </c>
      <c r="BW483" s="30">
        <v>0</v>
      </c>
      <c r="BX483" s="30">
        <v>0</v>
      </c>
      <c r="BY483" s="30">
        <v>0</v>
      </c>
      <c r="BZ483" s="30">
        <v>0</v>
      </c>
      <c r="CA483" s="30">
        <v>388</v>
      </c>
      <c r="CB483" s="30">
        <v>219</v>
      </c>
      <c r="CC483" s="30">
        <v>614</v>
      </c>
      <c r="CD483" s="30">
        <v>236</v>
      </c>
      <c r="CE483" s="30">
        <v>685</v>
      </c>
      <c r="CF483" s="30">
        <v>278</v>
      </c>
      <c r="CG483" s="30">
        <v>727</v>
      </c>
      <c r="CH483" s="30">
        <v>301</v>
      </c>
      <c r="CI483" s="30">
        <v>0</v>
      </c>
      <c r="CJ483" s="30">
        <v>0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7.25" thickBot="1">
      <c r="A484" s="30">
        <v>100</v>
      </c>
      <c r="B484" s="30">
        <v>100</v>
      </c>
      <c r="C484" s="30">
        <v>223094</v>
      </c>
      <c r="D484" s="30">
        <v>0</v>
      </c>
      <c r="E484" s="30">
        <v>0</v>
      </c>
      <c r="F484" s="30">
        <v>9</v>
      </c>
      <c r="G484" s="30">
        <v>-9</v>
      </c>
      <c r="H484" s="30">
        <v>11</v>
      </c>
      <c r="I484" s="30">
        <v>4</v>
      </c>
      <c r="J484" s="28">
        <v>11.8</v>
      </c>
      <c r="K484" s="28">
        <v>23.6</v>
      </c>
      <c r="L484" s="30">
        <v>16</v>
      </c>
      <c r="M484" s="28" t="s">
        <v>3185</v>
      </c>
      <c r="N484" s="28">
        <v>10.8</v>
      </c>
      <c r="O484" s="30">
        <v>318</v>
      </c>
      <c r="P484" s="31" t="b">
        <v>1</v>
      </c>
      <c r="Q484" s="28"/>
      <c r="R484" s="28" t="s">
        <v>4273</v>
      </c>
      <c r="S484" s="30">
        <v>124</v>
      </c>
      <c r="T484" s="28" t="s">
        <v>3186</v>
      </c>
      <c r="U484" s="28">
        <v>8.3000000000000007</v>
      </c>
      <c r="V484" s="28" t="s">
        <v>1388</v>
      </c>
      <c r="W484" s="28">
        <v>83.1</v>
      </c>
      <c r="X484" s="31" t="b">
        <v>0</v>
      </c>
      <c r="Y484" s="28"/>
      <c r="Z484" s="28" t="s">
        <v>2061</v>
      </c>
      <c r="AA484" s="30">
        <v>13</v>
      </c>
      <c r="AB484" s="30">
        <v>43</v>
      </c>
      <c r="AC484" s="30">
        <v>257</v>
      </c>
      <c r="AD484" s="30">
        <v>7694922</v>
      </c>
      <c r="AE484" s="30">
        <v>43414</v>
      </c>
      <c r="AF484" s="30">
        <v>4117773</v>
      </c>
      <c r="AG484" s="30">
        <v>3018</v>
      </c>
      <c r="AH484" s="28">
        <v>0.9</v>
      </c>
      <c r="AI484" s="28">
        <v>20.7</v>
      </c>
      <c r="AJ484" s="28" t="s">
        <v>1388</v>
      </c>
      <c r="AK484" s="30">
        <v>2494</v>
      </c>
      <c r="AL484" s="30">
        <v>35</v>
      </c>
      <c r="AM484" s="30">
        <v>8</v>
      </c>
      <c r="AN484" s="30">
        <v>12</v>
      </c>
      <c r="AO484" s="30">
        <v>24</v>
      </c>
      <c r="AP484" s="30">
        <v>0</v>
      </c>
      <c r="AQ484" s="30">
        <v>0</v>
      </c>
      <c r="AR484" s="30">
        <v>0</v>
      </c>
      <c r="AS484" s="30">
        <v>5</v>
      </c>
      <c r="AT484" s="30">
        <v>0</v>
      </c>
      <c r="AU484" s="30">
        <v>0</v>
      </c>
      <c r="AV484" s="30">
        <v>39</v>
      </c>
      <c r="AW484" s="30">
        <v>1009</v>
      </c>
      <c r="AX484" s="28">
        <v>1342.4</v>
      </c>
      <c r="AY484" s="28">
        <v>342.5</v>
      </c>
      <c r="AZ484" s="28">
        <v>1680</v>
      </c>
      <c r="BA484" s="28">
        <v>336.2</v>
      </c>
      <c r="BB484" s="30">
        <v>30</v>
      </c>
      <c r="BC484" s="28">
        <v>26.08</v>
      </c>
      <c r="BD484" s="28">
        <v>2.85</v>
      </c>
      <c r="BE484" s="28">
        <v>28.93</v>
      </c>
      <c r="BF484" s="28">
        <v>20.51</v>
      </c>
      <c r="BG484" s="30">
        <v>1</v>
      </c>
      <c r="BH484" s="30">
        <v>1</v>
      </c>
      <c r="BI484" s="30">
        <v>96</v>
      </c>
      <c r="BJ484" s="30">
        <v>8</v>
      </c>
      <c r="BK484" s="30">
        <v>1</v>
      </c>
      <c r="BL484" s="30">
        <v>1</v>
      </c>
      <c r="BM484" s="30">
        <v>2</v>
      </c>
      <c r="BN484" s="30">
        <v>2</v>
      </c>
      <c r="BO484" s="28"/>
      <c r="BP484" s="28"/>
      <c r="BQ484" s="28"/>
      <c r="BR484" s="28"/>
      <c r="BS484" s="30">
        <v>1</v>
      </c>
      <c r="BT484" s="28"/>
      <c r="BU484" s="30">
        <v>0.94</v>
      </c>
      <c r="BV484" s="30">
        <v>0</v>
      </c>
      <c r="BW484" s="30">
        <v>0.1</v>
      </c>
      <c r="BX484" s="30">
        <v>1.04</v>
      </c>
      <c r="BY484" s="30">
        <v>0.74</v>
      </c>
      <c r="BZ484" s="30">
        <v>0.87</v>
      </c>
      <c r="CA484" s="30">
        <v>2</v>
      </c>
      <c r="CB484" s="30">
        <v>1</v>
      </c>
      <c r="CC484" s="30">
        <v>1</v>
      </c>
      <c r="CD484" s="30">
        <v>1</v>
      </c>
      <c r="CE484" s="30">
        <v>2</v>
      </c>
      <c r="CF484" s="30">
        <v>1</v>
      </c>
      <c r="CG484" s="30">
        <v>1</v>
      </c>
      <c r="CH484" s="30">
        <v>1</v>
      </c>
      <c r="CI484" s="30">
        <v>1.08</v>
      </c>
      <c r="CJ484" s="30">
        <v>0.43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17.25" thickBot="1">
      <c r="A485" s="30">
        <v>100</v>
      </c>
      <c r="B485" s="30">
        <v>100</v>
      </c>
      <c r="C485" s="30">
        <v>461358</v>
      </c>
      <c r="D485" s="30">
        <v>0</v>
      </c>
      <c r="E485" s="30">
        <v>0</v>
      </c>
      <c r="F485" s="30">
        <v>-5</v>
      </c>
      <c r="G485" s="30">
        <v>5</v>
      </c>
      <c r="H485" s="30">
        <v>2</v>
      </c>
      <c r="I485" s="30">
        <v>4</v>
      </c>
      <c r="J485" s="28">
        <v>5.2</v>
      </c>
      <c r="K485" s="28">
        <v>10.4</v>
      </c>
      <c r="L485" s="30">
        <v>14</v>
      </c>
      <c r="M485" s="28" t="s">
        <v>3187</v>
      </c>
      <c r="N485" s="28">
        <v>4.2</v>
      </c>
      <c r="O485" s="30">
        <v>319</v>
      </c>
      <c r="P485" s="31" t="b">
        <v>0</v>
      </c>
      <c r="Q485" s="28"/>
      <c r="R485" s="28" t="s">
        <v>3188</v>
      </c>
      <c r="S485" s="30">
        <v>60</v>
      </c>
      <c r="T485" s="28" t="s">
        <v>3189</v>
      </c>
      <c r="U485" s="28">
        <v>3.4</v>
      </c>
      <c r="V485" s="28" t="s">
        <v>1425</v>
      </c>
      <c r="W485" s="28">
        <v>2.4</v>
      </c>
      <c r="X485" s="31" t="b">
        <v>0</v>
      </c>
      <c r="Y485" s="28"/>
      <c r="Z485" s="28" t="s">
        <v>2061</v>
      </c>
      <c r="AA485" s="30">
        <v>13</v>
      </c>
      <c r="AB485" s="30">
        <v>43</v>
      </c>
      <c r="AC485" s="30">
        <v>88</v>
      </c>
      <c r="AD485" s="30">
        <v>705918</v>
      </c>
      <c r="AE485" s="30">
        <v>24942</v>
      </c>
      <c r="AF485" s="30">
        <v>768305</v>
      </c>
      <c r="AG485" s="30">
        <v>4543</v>
      </c>
      <c r="AH485" s="28">
        <v>0.7</v>
      </c>
      <c r="AI485" s="28">
        <v>14.7</v>
      </c>
      <c r="AJ485" s="28" t="s">
        <v>1425</v>
      </c>
      <c r="AK485" s="30">
        <v>1059</v>
      </c>
      <c r="AL485" s="30">
        <v>8</v>
      </c>
      <c r="AM485" s="30">
        <v>3</v>
      </c>
      <c r="AN485" s="30">
        <v>3</v>
      </c>
      <c r="AO485" s="30">
        <v>14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12</v>
      </c>
      <c r="AW485" s="30">
        <v>334</v>
      </c>
      <c r="AX485" s="28">
        <v>370.8</v>
      </c>
      <c r="AY485" s="28">
        <v>208.2</v>
      </c>
      <c r="AZ485" s="28">
        <v>468</v>
      </c>
      <c r="BA485" s="28">
        <v>104.6</v>
      </c>
      <c r="BB485" s="30">
        <v>9</v>
      </c>
      <c r="BC485" s="28">
        <v>5.88</v>
      </c>
      <c r="BD485" s="28">
        <v>0.95</v>
      </c>
      <c r="BE485" s="28">
        <v>6.83</v>
      </c>
      <c r="BF485" s="28">
        <v>12.72</v>
      </c>
      <c r="BG485" s="30">
        <v>165</v>
      </c>
      <c r="BH485" s="30">
        <v>15</v>
      </c>
      <c r="BI485" s="30">
        <v>158</v>
      </c>
      <c r="BJ485" s="30">
        <v>20</v>
      </c>
      <c r="BK485" s="30">
        <v>61</v>
      </c>
      <c r="BL485" s="30">
        <v>22</v>
      </c>
      <c r="BM485" s="30">
        <v>103</v>
      </c>
      <c r="BN485" s="30">
        <v>18</v>
      </c>
      <c r="BO485" s="28"/>
      <c r="BP485" s="28"/>
      <c r="BQ485" s="28"/>
      <c r="BR485" s="28"/>
      <c r="BS485" s="30">
        <v>3</v>
      </c>
      <c r="BT485" s="28"/>
      <c r="BU485" s="30">
        <v>0.5</v>
      </c>
      <c r="BV485" s="30">
        <v>0</v>
      </c>
      <c r="BW485" s="30">
        <v>0.08</v>
      </c>
      <c r="BX485" s="30">
        <v>0.57999999999999996</v>
      </c>
      <c r="BY485" s="30">
        <v>1.08</v>
      </c>
      <c r="BZ485" s="30">
        <v>1.19</v>
      </c>
      <c r="CA485" s="30">
        <v>71</v>
      </c>
      <c r="CB485" s="30">
        <v>29</v>
      </c>
      <c r="CC485" s="30">
        <v>52</v>
      </c>
      <c r="CD485" s="30">
        <v>12</v>
      </c>
      <c r="CE485" s="30">
        <v>117</v>
      </c>
      <c r="CF485" s="30">
        <v>17</v>
      </c>
      <c r="CG485" s="30">
        <v>122</v>
      </c>
      <c r="CH485" s="30">
        <v>17</v>
      </c>
      <c r="CI485" s="30">
        <v>0.76</v>
      </c>
      <c r="CJ485" s="30">
        <v>0.25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7.25" thickBot="1">
      <c r="A486" s="30">
        <v>0</v>
      </c>
      <c r="B486" s="30">
        <v>0</v>
      </c>
      <c r="C486" s="30">
        <v>439510</v>
      </c>
      <c r="D486" s="30">
        <v>0</v>
      </c>
      <c r="E486" s="30">
        <v>0</v>
      </c>
      <c r="F486" s="30">
        <v>-1</v>
      </c>
      <c r="G486" s="30">
        <v>1</v>
      </c>
      <c r="H486" s="30">
        <v>0</v>
      </c>
      <c r="I486" s="30">
        <v>2</v>
      </c>
      <c r="J486" s="28">
        <v>0</v>
      </c>
      <c r="K486" s="28">
        <v>0</v>
      </c>
      <c r="L486" s="30">
        <v>0</v>
      </c>
      <c r="M486" s="28" t="s">
        <v>2693</v>
      </c>
      <c r="N486" s="28">
        <v>0</v>
      </c>
      <c r="O486" s="30">
        <v>320</v>
      </c>
      <c r="P486" s="31" t="b">
        <v>0</v>
      </c>
      <c r="Q486" s="28" t="s">
        <v>2239</v>
      </c>
      <c r="R486" s="28" t="s">
        <v>3190</v>
      </c>
      <c r="S486" s="30">
        <v>39</v>
      </c>
      <c r="T486" s="28" t="s">
        <v>3191</v>
      </c>
      <c r="U486" s="28">
        <v>0</v>
      </c>
      <c r="V486" s="28" t="s">
        <v>3192</v>
      </c>
      <c r="W486" s="28">
        <v>0.1</v>
      </c>
      <c r="X486" s="31" t="b">
        <v>0</v>
      </c>
      <c r="Y486" s="28"/>
      <c r="Z486" s="28" t="s">
        <v>2077</v>
      </c>
      <c r="AA486" s="30">
        <v>13</v>
      </c>
      <c r="AB486" s="30">
        <v>43</v>
      </c>
      <c r="AC486" s="30">
        <v>0</v>
      </c>
      <c r="AD486" s="30">
        <v>47144</v>
      </c>
      <c r="AE486" s="30">
        <v>0</v>
      </c>
      <c r="AF486" s="30">
        <v>57294</v>
      </c>
      <c r="AG486" s="30">
        <v>20</v>
      </c>
      <c r="AH486" s="28">
        <v>0</v>
      </c>
      <c r="AI486" s="28">
        <v>0</v>
      </c>
      <c r="AJ486" s="28" t="s">
        <v>1946</v>
      </c>
      <c r="AK486" s="30">
        <v>0</v>
      </c>
      <c r="AL486" s="30">
        <v>0</v>
      </c>
      <c r="AM486" s="30">
        <v>0</v>
      </c>
      <c r="AN486" s="30">
        <v>0</v>
      </c>
      <c r="AO486" s="30">
        <v>0</v>
      </c>
      <c r="AP486" s="30">
        <v>0</v>
      </c>
      <c r="AQ486" s="30">
        <v>0</v>
      </c>
      <c r="AR486" s="30">
        <v>0</v>
      </c>
      <c r="AS486" s="30">
        <v>0</v>
      </c>
      <c r="AT486" s="30">
        <v>0</v>
      </c>
      <c r="AU486" s="30">
        <v>0</v>
      </c>
      <c r="AV486" s="30">
        <v>0</v>
      </c>
      <c r="AW486" s="30">
        <v>0</v>
      </c>
      <c r="AX486" s="28">
        <v>0</v>
      </c>
      <c r="AY486" s="28">
        <v>0</v>
      </c>
      <c r="AZ486" s="28">
        <v>0</v>
      </c>
      <c r="BA486" s="28">
        <v>0</v>
      </c>
      <c r="BB486" s="30">
        <v>0</v>
      </c>
      <c r="BC486" s="28">
        <v>0</v>
      </c>
      <c r="BD486" s="28">
        <v>0</v>
      </c>
      <c r="BE486" s="28">
        <v>0</v>
      </c>
      <c r="BF486" s="28">
        <v>0</v>
      </c>
      <c r="BG486" s="30">
        <v>555</v>
      </c>
      <c r="BH486" s="30">
        <v>199</v>
      </c>
      <c r="BI486" s="30">
        <v>538</v>
      </c>
      <c r="BJ486" s="30">
        <v>195</v>
      </c>
      <c r="BK486" s="30">
        <v>504</v>
      </c>
      <c r="BL486" s="30">
        <v>187</v>
      </c>
      <c r="BM486" s="30">
        <v>557</v>
      </c>
      <c r="BN486" s="30">
        <v>197</v>
      </c>
      <c r="BO486" s="28"/>
      <c r="BP486" s="28"/>
      <c r="BQ486" s="28"/>
      <c r="BR486" s="28"/>
      <c r="BS486" s="28"/>
      <c r="BT486" s="28"/>
      <c r="BU486" s="30">
        <v>0</v>
      </c>
      <c r="BV486" s="30">
        <v>0</v>
      </c>
      <c r="BW486" s="30">
        <v>0</v>
      </c>
      <c r="BX486" s="30">
        <v>0</v>
      </c>
      <c r="BY486" s="30">
        <v>0</v>
      </c>
      <c r="BZ486" s="30">
        <v>0</v>
      </c>
      <c r="CA486" s="30">
        <v>737</v>
      </c>
      <c r="CB486" s="30">
        <v>245</v>
      </c>
      <c r="CC486" s="30">
        <v>426</v>
      </c>
      <c r="CD486" s="30">
        <v>153</v>
      </c>
      <c r="CE486" s="30">
        <v>565</v>
      </c>
      <c r="CF486" s="30">
        <v>199</v>
      </c>
      <c r="CG486" s="30">
        <v>428</v>
      </c>
      <c r="CH486" s="30">
        <v>160</v>
      </c>
      <c r="CI486" s="30">
        <v>0</v>
      </c>
      <c r="CJ486" s="30">
        <v>0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17.25" thickBot="1">
      <c r="A487" s="30">
        <v>0</v>
      </c>
      <c r="B487" s="30">
        <v>0</v>
      </c>
      <c r="C487" s="30">
        <v>447880</v>
      </c>
      <c r="D487" s="30">
        <v>0</v>
      </c>
      <c r="E487" s="30">
        <v>0</v>
      </c>
      <c r="F487" s="30">
        <v>-2</v>
      </c>
      <c r="G487" s="30">
        <v>2</v>
      </c>
      <c r="H487" s="30">
        <v>0</v>
      </c>
      <c r="I487" s="30">
        <v>2</v>
      </c>
      <c r="J487" s="28">
        <v>0</v>
      </c>
      <c r="K487" s="28">
        <v>0</v>
      </c>
      <c r="L487" s="30">
        <v>0</v>
      </c>
      <c r="M487" s="28" t="s">
        <v>2360</v>
      </c>
      <c r="N487" s="28">
        <v>0</v>
      </c>
      <c r="O487" s="30">
        <v>322</v>
      </c>
      <c r="P487" s="31" t="b">
        <v>0</v>
      </c>
      <c r="Q487" s="28" t="s">
        <v>3193</v>
      </c>
      <c r="R487" s="28" t="s">
        <v>3194</v>
      </c>
      <c r="S487" s="30">
        <v>38</v>
      </c>
      <c r="T487" s="28" t="s">
        <v>3195</v>
      </c>
      <c r="U487" s="28">
        <v>0</v>
      </c>
      <c r="V487" s="28" t="s">
        <v>1945</v>
      </c>
      <c r="W487" s="28">
        <v>0.6</v>
      </c>
      <c r="X487" s="31" t="b">
        <v>0</v>
      </c>
      <c r="Y487" s="28"/>
      <c r="Z487" s="28" t="s">
        <v>2077</v>
      </c>
      <c r="AA487" s="30">
        <v>13</v>
      </c>
      <c r="AB487" s="30">
        <v>43</v>
      </c>
      <c r="AC487" s="30">
        <v>0</v>
      </c>
      <c r="AD487" s="30">
        <v>227647</v>
      </c>
      <c r="AE487" s="30">
        <v>0</v>
      </c>
      <c r="AF487" s="30">
        <v>239122</v>
      </c>
      <c r="AG487" s="30">
        <v>474</v>
      </c>
      <c r="AH487" s="28">
        <v>0</v>
      </c>
      <c r="AI487" s="28">
        <v>0</v>
      </c>
      <c r="AJ487" s="28" t="s">
        <v>1945</v>
      </c>
      <c r="AK487" s="30">
        <v>0</v>
      </c>
      <c r="AL487" s="30">
        <v>0</v>
      </c>
      <c r="AM487" s="30">
        <v>0</v>
      </c>
      <c r="AN487" s="30">
        <v>0</v>
      </c>
      <c r="AO487" s="30">
        <v>0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0</v>
      </c>
      <c r="AX487" s="28">
        <v>0</v>
      </c>
      <c r="AY487" s="28">
        <v>0</v>
      </c>
      <c r="AZ487" s="28">
        <v>0</v>
      </c>
      <c r="BA487" s="28">
        <v>0</v>
      </c>
      <c r="BB487" s="30">
        <v>0</v>
      </c>
      <c r="BC487" s="28">
        <v>0</v>
      </c>
      <c r="BD487" s="28">
        <v>0</v>
      </c>
      <c r="BE487" s="28">
        <v>0</v>
      </c>
      <c r="BF487" s="28">
        <v>0</v>
      </c>
      <c r="BG487" s="30">
        <v>540</v>
      </c>
      <c r="BH487" s="30">
        <v>190</v>
      </c>
      <c r="BI487" s="30">
        <v>517</v>
      </c>
      <c r="BJ487" s="30">
        <v>186</v>
      </c>
      <c r="BK487" s="30">
        <v>482</v>
      </c>
      <c r="BL487" s="30">
        <v>177</v>
      </c>
      <c r="BM487" s="30">
        <v>542</v>
      </c>
      <c r="BN487" s="30">
        <v>188</v>
      </c>
      <c r="BO487" s="28"/>
      <c r="BP487" s="28"/>
      <c r="BQ487" s="28"/>
      <c r="BR487" s="28"/>
      <c r="BS487" s="28"/>
      <c r="BT487" s="28"/>
      <c r="BU487" s="30">
        <v>0</v>
      </c>
      <c r="BV487" s="30">
        <v>0</v>
      </c>
      <c r="BW487" s="30">
        <v>0</v>
      </c>
      <c r="BX487" s="30">
        <v>0</v>
      </c>
      <c r="BY487" s="30">
        <v>0</v>
      </c>
      <c r="BZ487" s="30">
        <v>0</v>
      </c>
      <c r="CA487" s="30">
        <v>759</v>
      </c>
      <c r="CB487" s="30">
        <v>256</v>
      </c>
      <c r="CC487" s="30">
        <v>406</v>
      </c>
      <c r="CD487" s="30">
        <v>142</v>
      </c>
      <c r="CE487" s="30">
        <v>550</v>
      </c>
      <c r="CF487" s="30">
        <v>190</v>
      </c>
      <c r="CG487" s="30">
        <v>231</v>
      </c>
      <c r="CH487" s="30">
        <v>84</v>
      </c>
      <c r="CI487" s="30">
        <v>0</v>
      </c>
      <c r="CJ487" s="30">
        <v>0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27.75" thickBot="1">
      <c r="A488" s="30">
        <v>0</v>
      </c>
      <c r="B488" s="30">
        <v>0</v>
      </c>
      <c r="C488" s="30">
        <v>463034</v>
      </c>
      <c r="D488" s="30">
        <v>0</v>
      </c>
      <c r="E488" s="30">
        <v>0</v>
      </c>
      <c r="F488" s="30">
        <v>-1</v>
      </c>
      <c r="G488" s="30">
        <v>1</v>
      </c>
      <c r="H488" s="30">
        <v>0</v>
      </c>
      <c r="I488" s="30">
        <v>4</v>
      </c>
      <c r="J488" s="28">
        <v>0</v>
      </c>
      <c r="K488" s="28">
        <v>0</v>
      </c>
      <c r="L488" s="30">
        <v>0</v>
      </c>
      <c r="M488" s="28" t="s">
        <v>2983</v>
      </c>
      <c r="N488" s="28">
        <v>0</v>
      </c>
      <c r="O488" s="30">
        <v>323</v>
      </c>
      <c r="P488" s="31" t="b">
        <v>0</v>
      </c>
      <c r="Q488" s="28" t="s">
        <v>3196</v>
      </c>
      <c r="R488" s="28" t="s">
        <v>3197</v>
      </c>
      <c r="S488" s="30">
        <v>44</v>
      </c>
      <c r="T488" s="28" t="s">
        <v>3198</v>
      </c>
      <c r="U488" s="28">
        <v>0</v>
      </c>
      <c r="V488" s="28" t="s">
        <v>1947</v>
      </c>
      <c r="W488" s="28">
        <v>0.2</v>
      </c>
      <c r="X488" s="31" t="b">
        <v>0</v>
      </c>
      <c r="Y488" s="28"/>
      <c r="Z488" s="28" t="s">
        <v>2077</v>
      </c>
      <c r="AA488" s="30">
        <v>13</v>
      </c>
      <c r="AB488" s="30">
        <v>43</v>
      </c>
      <c r="AC488" s="30">
        <v>0</v>
      </c>
      <c r="AD488" s="30">
        <v>13802</v>
      </c>
      <c r="AE488" s="30">
        <v>0</v>
      </c>
      <c r="AF488" s="30">
        <v>65639</v>
      </c>
      <c r="AG488" s="30">
        <v>20</v>
      </c>
      <c r="AH488" s="28">
        <v>0</v>
      </c>
      <c r="AI488" s="28">
        <v>0</v>
      </c>
      <c r="AJ488" s="28" t="s">
        <v>1947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653</v>
      </c>
      <c r="BH488" s="30">
        <v>67</v>
      </c>
      <c r="BI488" s="30">
        <v>647</v>
      </c>
      <c r="BJ488" s="30">
        <v>68</v>
      </c>
      <c r="BK488" s="30">
        <v>633</v>
      </c>
      <c r="BL488" s="30">
        <v>69</v>
      </c>
      <c r="BM488" s="30">
        <v>657</v>
      </c>
      <c r="BN488" s="30">
        <v>69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520</v>
      </c>
      <c r="CB488" s="30">
        <v>89</v>
      </c>
      <c r="CC488" s="30">
        <v>586</v>
      </c>
      <c r="CD488" s="30">
        <v>55</v>
      </c>
      <c r="CE488" s="30">
        <v>662</v>
      </c>
      <c r="CF488" s="30">
        <v>70</v>
      </c>
      <c r="CG488" s="30">
        <v>387</v>
      </c>
      <c r="CH488" s="30">
        <v>60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17.25" thickBot="1">
      <c r="A489" s="30">
        <v>100</v>
      </c>
      <c r="B489" s="30">
        <v>100</v>
      </c>
      <c r="C489" s="30">
        <v>88248</v>
      </c>
      <c r="D489" s="30">
        <v>0</v>
      </c>
      <c r="E489" s="30">
        <v>0</v>
      </c>
      <c r="F489" s="30">
        <v>-2</v>
      </c>
      <c r="G489" s="30">
        <v>2</v>
      </c>
      <c r="H489" s="30">
        <v>0</v>
      </c>
      <c r="I489" s="30">
        <v>1</v>
      </c>
      <c r="J489" s="28">
        <v>2.4</v>
      </c>
      <c r="K489" s="28">
        <v>4.8</v>
      </c>
      <c r="L489" s="30">
        <v>7</v>
      </c>
      <c r="M489" s="28" t="s">
        <v>2904</v>
      </c>
      <c r="N489" s="28">
        <v>1.4</v>
      </c>
      <c r="O489" s="30">
        <v>324</v>
      </c>
      <c r="P489" s="31" t="b">
        <v>0</v>
      </c>
      <c r="Q489" s="28"/>
      <c r="R489" s="28" t="s">
        <v>4148</v>
      </c>
      <c r="S489" s="30">
        <v>38</v>
      </c>
      <c r="T489" s="28" t="s">
        <v>3199</v>
      </c>
      <c r="U489" s="28">
        <v>7</v>
      </c>
      <c r="V489" s="28" t="s">
        <v>3200</v>
      </c>
      <c r="W489" s="28">
        <v>1.1000000000000001</v>
      </c>
      <c r="X489" s="31" t="b">
        <v>0</v>
      </c>
      <c r="Y489" s="28"/>
      <c r="Z489" s="28" t="s">
        <v>2061</v>
      </c>
      <c r="AA489" s="30">
        <v>13</v>
      </c>
      <c r="AB489" s="30">
        <v>43</v>
      </c>
      <c r="AC489" s="30">
        <v>7</v>
      </c>
      <c r="AD489" s="30">
        <v>257029</v>
      </c>
      <c r="AE489" s="30">
        <v>1998</v>
      </c>
      <c r="AF489" s="30">
        <v>211271</v>
      </c>
      <c r="AG489" s="30">
        <v>1519</v>
      </c>
      <c r="AH489" s="28">
        <v>0.4</v>
      </c>
      <c r="AI489" s="28">
        <v>1.8</v>
      </c>
      <c r="AJ489" s="28" t="s">
        <v>1944</v>
      </c>
      <c r="AK489" s="30">
        <v>90</v>
      </c>
      <c r="AL489" s="30">
        <v>0</v>
      </c>
      <c r="AM489" s="30">
        <v>0</v>
      </c>
      <c r="AN489" s="30">
        <v>1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2</v>
      </c>
      <c r="AV489" s="30">
        <v>1</v>
      </c>
      <c r="AW489" s="30">
        <v>30</v>
      </c>
      <c r="AX489" s="28">
        <v>22.4</v>
      </c>
      <c r="AY489" s="28">
        <v>0</v>
      </c>
      <c r="AZ489" s="28">
        <v>0</v>
      </c>
      <c r="BA489" s="28">
        <v>2.2000000000000002</v>
      </c>
      <c r="BB489" s="30">
        <v>1</v>
      </c>
      <c r="BC489" s="28">
        <v>0</v>
      </c>
      <c r="BD489" s="28">
        <v>0</v>
      </c>
      <c r="BE489" s="28">
        <v>0</v>
      </c>
      <c r="BF489" s="28">
        <v>0.36</v>
      </c>
      <c r="BG489" s="30">
        <v>466</v>
      </c>
      <c r="BH489" s="30">
        <v>35</v>
      </c>
      <c r="BI489" s="30">
        <v>511</v>
      </c>
      <c r="BJ489" s="30">
        <v>17</v>
      </c>
      <c r="BK489" s="30">
        <v>475</v>
      </c>
      <c r="BL489" s="30">
        <v>7</v>
      </c>
      <c r="BM489" s="30">
        <v>490</v>
      </c>
      <c r="BN489" s="30">
        <v>35</v>
      </c>
      <c r="BO489" s="28"/>
      <c r="BP489" s="28"/>
      <c r="BQ489" s="28"/>
      <c r="BR489" s="28"/>
      <c r="BS489" s="28"/>
      <c r="BT489" s="28"/>
      <c r="BU489" s="30">
        <v>0</v>
      </c>
      <c r="BV489" s="30">
        <v>2</v>
      </c>
      <c r="BW489" s="30">
        <v>0</v>
      </c>
      <c r="BX489" s="30">
        <v>0</v>
      </c>
      <c r="BY489" s="30">
        <v>0.36</v>
      </c>
      <c r="BZ489" s="30">
        <v>0</v>
      </c>
      <c r="CA489" s="30">
        <v>750</v>
      </c>
      <c r="CB489" s="30">
        <v>81</v>
      </c>
      <c r="CC489" s="30">
        <v>218</v>
      </c>
      <c r="CD489" s="30">
        <v>18</v>
      </c>
      <c r="CE489" s="30">
        <v>4</v>
      </c>
      <c r="CF489" s="30">
        <v>3</v>
      </c>
      <c r="CG489" s="30">
        <v>178</v>
      </c>
      <c r="CH489" s="30">
        <v>28</v>
      </c>
      <c r="CI489" s="30">
        <v>1</v>
      </c>
      <c r="CJ489" s="30">
        <v>1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17.25" thickBot="1">
      <c r="A490" s="30">
        <v>100</v>
      </c>
      <c r="B490" s="30">
        <v>100</v>
      </c>
      <c r="C490" s="30">
        <v>155405</v>
      </c>
      <c r="D490" s="30">
        <v>0</v>
      </c>
      <c r="E490" s="30">
        <v>0</v>
      </c>
      <c r="F490" s="30">
        <v>-2</v>
      </c>
      <c r="G490" s="30">
        <v>2</v>
      </c>
      <c r="H490" s="30">
        <v>0</v>
      </c>
      <c r="I490" s="30">
        <v>3</v>
      </c>
      <c r="J490" s="28">
        <v>1.6</v>
      </c>
      <c r="K490" s="28">
        <v>3.2</v>
      </c>
      <c r="L490" s="30">
        <v>1</v>
      </c>
      <c r="M490" s="28" t="s">
        <v>3201</v>
      </c>
      <c r="N490" s="28">
        <v>0.6</v>
      </c>
      <c r="O490" s="30">
        <v>325</v>
      </c>
      <c r="P490" s="31" t="b">
        <v>0</v>
      </c>
      <c r="Q490" s="28"/>
      <c r="R490" s="28" t="s">
        <v>3202</v>
      </c>
      <c r="S490" s="30">
        <v>48</v>
      </c>
      <c r="T490" s="28" t="s">
        <v>3203</v>
      </c>
      <c r="U490" s="28">
        <v>0.9</v>
      </c>
      <c r="V490" s="28" t="s">
        <v>1822</v>
      </c>
      <c r="W490" s="28">
        <v>0.1</v>
      </c>
      <c r="X490" s="31" t="b">
        <v>0</v>
      </c>
      <c r="Y490" s="28"/>
      <c r="Z490" s="28" t="s">
        <v>2061</v>
      </c>
      <c r="AA490" s="30">
        <v>13</v>
      </c>
      <c r="AB490" s="30">
        <v>43</v>
      </c>
      <c r="AC490" s="30">
        <v>7</v>
      </c>
      <c r="AD490" s="30">
        <v>7253</v>
      </c>
      <c r="AE490" s="30">
        <v>31</v>
      </c>
      <c r="AF490" s="30">
        <v>49418</v>
      </c>
      <c r="AG490" s="30">
        <v>36</v>
      </c>
      <c r="AH490" s="28">
        <v>0.1</v>
      </c>
      <c r="AI490" s="28">
        <v>1.5</v>
      </c>
      <c r="AJ490" s="28" t="s">
        <v>1822</v>
      </c>
      <c r="AK490" s="30">
        <v>103</v>
      </c>
      <c r="AL490" s="30">
        <v>0</v>
      </c>
      <c r="AM490" s="30">
        <v>0</v>
      </c>
      <c r="AN490" s="30">
        <v>0</v>
      </c>
      <c r="AO490" s="30">
        <v>2</v>
      </c>
      <c r="AP490" s="30">
        <v>0</v>
      </c>
      <c r="AQ490" s="30">
        <v>0</v>
      </c>
      <c r="AR490" s="30">
        <v>0</v>
      </c>
      <c r="AS490" s="30">
        <v>1</v>
      </c>
      <c r="AT490" s="30">
        <v>0</v>
      </c>
      <c r="AU490" s="30">
        <v>0</v>
      </c>
      <c r="AV490" s="30">
        <v>0</v>
      </c>
      <c r="AW490" s="30">
        <v>37</v>
      </c>
      <c r="AX490" s="28">
        <v>24</v>
      </c>
      <c r="AY490" s="28">
        <v>20</v>
      </c>
      <c r="AZ490" s="28">
        <v>10</v>
      </c>
      <c r="BA490" s="28">
        <v>5.4</v>
      </c>
      <c r="BB490" s="30">
        <v>0</v>
      </c>
      <c r="BC490" s="28">
        <v>0.1</v>
      </c>
      <c r="BD490" s="28">
        <v>0.03</v>
      </c>
      <c r="BE490" s="28">
        <v>0.13</v>
      </c>
      <c r="BF490" s="28">
        <v>3.41</v>
      </c>
      <c r="BG490" s="30">
        <v>462</v>
      </c>
      <c r="BH490" s="30">
        <v>207</v>
      </c>
      <c r="BI490" s="30">
        <v>414</v>
      </c>
      <c r="BJ490" s="30">
        <v>208</v>
      </c>
      <c r="BK490" s="30">
        <v>437</v>
      </c>
      <c r="BL490" s="30">
        <v>212</v>
      </c>
      <c r="BM490" s="30">
        <v>465</v>
      </c>
      <c r="BN490" s="30">
        <v>211</v>
      </c>
      <c r="BO490" s="28"/>
      <c r="BP490" s="28"/>
      <c r="BQ490" s="28"/>
      <c r="BR490" s="28"/>
      <c r="BS490" s="28"/>
      <c r="BT490" s="28"/>
      <c r="BU490" s="30">
        <v>0.09</v>
      </c>
      <c r="BV490" s="30">
        <v>0</v>
      </c>
      <c r="BW490" s="30">
        <v>0.03</v>
      </c>
      <c r="BX490" s="30">
        <v>0.12</v>
      </c>
      <c r="BY490" s="30">
        <v>2.98</v>
      </c>
      <c r="BZ490" s="30">
        <v>1.75</v>
      </c>
      <c r="CA490" s="30">
        <v>273</v>
      </c>
      <c r="CB490" s="30">
        <v>164</v>
      </c>
      <c r="CC490" s="30">
        <v>319</v>
      </c>
      <c r="CD490" s="30">
        <v>154</v>
      </c>
      <c r="CE490" s="30">
        <v>528</v>
      </c>
      <c r="CF490" s="30">
        <v>245</v>
      </c>
      <c r="CG490" s="30">
        <v>422</v>
      </c>
      <c r="CH490" s="30">
        <v>150</v>
      </c>
      <c r="CI490" s="30">
        <v>0</v>
      </c>
      <c r="CJ490" s="30">
        <v>0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7.25" thickBot="1">
      <c r="A491" s="28"/>
      <c r="B491" s="28"/>
      <c r="C491" s="30">
        <v>17601</v>
      </c>
      <c r="D491" s="30">
        <v>0</v>
      </c>
      <c r="E491" s="30">
        <v>0</v>
      </c>
      <c r="F491" s="30">
        <v>-2</v>
      </c>
      <c r="G491" s="30">
        <v>2</v>
      </c>
      <c r="H491" s="30">
        <v>1</v>
      </c>
      <c r="I491" s="30">
        <v>1</v>
      </c>
      <c r="J491" s="28">
        <v>1</v>
      </c>
      <c r="K491" s="28">
        <v>2</v>
      </c>
      <c r="L491" s="30">
        <v>0</v>
      </c>
      <c r="M491" s="28" t="s">
        <v>3204</v>
      </c>
      <c r="N491" s="28">
        <v>0</v>
      </c>
      <c r="O491" s="30">
        <v>502</v>
      </c>
      <c r="P491" s="31" t="b">
        <v>0</v>
      </c>
      <c r="Q491" s="28"/>
      <c r="R491" s="28"/>
      <c r="S491" s="30">
        <v>38</v>
      </c>
      <c r="T491" s="28" t="s">
        <v>3205</v>
      </c>
      <c r="U491" s="28">
        <v>0</v>
      </c>
      <c r="V491" s="28" t="s">
        <v>1948</v>
      </c>
      <c r="W491" s="28">
        <v>0.4</v>
      </c>
      <c r="X491" s="31" t="b">
        <v>0</v>
      </c>
      <c r="Y491" s="28"/>
      <c r="Z491" s="28" t="s">
        <v>2061</v>
      </c>
      <c r="AA491" s="30">
        <v>13</v>
      </c>
      <c r="AB491" s="30">
        <v>43</v>
      </c>
      <c r="AC491" s="30">
        <v>0</v>
      </c>
      <c r="AD491" s="30">
        <v>87641</v>
      </c>
      <c r="AE491" s="30">
        <v>142</v>
      </c>
      <c r="AF491" s="30">
        <v>68810</v>
      </c>
      <c r="AG491" s="30">
        <v>628</v>
      </c>
      <c r="AH491" s="28">
        <v>0</v>
      </c>
      <c r="AI491" s="28">
        <v>0</v>
      </c>
      <c r="AJ491" s="28" t="s">
        <v>1948</v>
      </c>
      <c r="AK491" s="30">
        <v>0</v>
      </c>
      <c r="AL491" s="30">
        <v>0</v>
      </c>
      <c r="AM491" s="30">
        <v>0</v>
      </c>
      <c r="AN491" s="30">
        <v>0</v>
      </c>
      <c r="AO491" s="30">
        <v>0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0</v>
      </c>
      <c r="AX491" s="28">
        <v>0</v>
      </c>
      <c r="AY491" s="28">
        <v>0</v>
      </c>
      <c r="AZ491" s="28">
        <v>0</v>
      </c>
      <c r="BA491" s="28">
        <v>0</v>
      </c>
      <c r="BB491" s="30">
        <v>0</v>
      </c>
      <c r="BC491" s="28">
        <v>0</v>
      </c>
      <c r="BD491" s="28">
        <v>0</v>
      </c>
      <c r="BE491" s="28">
        <v>0</v>
      </c>
      <c r="BF491" s="28">
        <v>0</v>
      </c>
      <c r="BG491" s="30">
        <v>530</v>
      </c>
      <c r="BH491" s="30">
        <v>37</v>
      </c>
      <c r="BI491" s="30">
        <v>506</v>
      </c>
      <c r="BJ491" s="30">
        <v>13</v>
      </c>
      <c r="BK491" s="30">
        <v>470</v>
      </c>
      <c r="BL491" s="30">
        <v>3</v>
      </c>
      <c r="BM491" s="30">
        <v>532</v>
      </c>
      <c r="BN491" s="30">
        <v>37</v>
      </c>
      <c r="BO491" s="28"/>
      <c r="BP491" s="28"/>
      <c r="BQ491" s="28"/>
      <c r="BR491" s="28"/>
      <c r="BS491" s="28"/>
      <c r="BT491" s="28"/>
      <c r="BU491" s="30">
        <v>0</v>
      </c>
      <c r="BV491" s="30">
        <v>0</v>
      </c>
      <c r="BW491" s="30">
        <v>0</v>
      </c>
      <c r="BX491" s="30">
        <v>0</v>
      </c>
      <c r="BY491" s="30">
        <v>0</v>
      </c>
      <c r="BZ491" s="30">
        <v>0</v>
      </c>
      <c r="CA491" s="30">
        <v>745</v>
      </c>
      <c r="CB491" s="30">
        <v>77</v>
      </c>
      <c r="CC491" s="30">
        <v>395</v>
      </c>
      <c r="CD491" s="30">
        <v>26</v>
      </c>
      <c r="CE491" s="30">
        <v>540</v>
      </c>
      <c r="CF491" s="30">
        <v>37</v>
      </c>
      <c r="CG491" s="30">
        <v>280</v>
      </c>
      <c r="CH491" s="30">
        <v>40</v>
      </c>
      <c r="CI491" s="30">
        <v>0</v>
      </c>
      <c r="CJ491" s="30">
        <v>0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7.25" thickBot="1">
      <c r="A492" s="28"/>
      <c r="B492" s="28"/>
      <c r="C492" s="30">
        <v>477064</v>
      </c>
      <c r="D492" s="30">
        <v>-1</v>
      </c>
      <c r="E492" s="30">
        <v>1</v>
      </c>
      <c r="F492" s="30">
        <v>-2</v>
      </c>
      <c r="G492" s="30">
        <v>2</v>
      </c>
      <c r="H492" s="30">
        <v>0</v>
      </c>
      <c r="I492" s="30">
        <v>2</v>
      </c>
      <c r="J492" s="28">
        <v>1</v>
      </c>
      <c r="K492" s="28">
        <v>2</v>
      </c>
      <c r="L492" s="30">
        <v>0</v>
      </c>
      <c r="M492" s="28" t="s">
        <v>2364</v>
      </c>
      <c r="N492" s="28">
        <v>0</v>
      </c>
      <c r="O492" s="30">
        <v>573</v>
      </c>
      <c r="P492" s="31" t="b">
        <v>0</v>
      </c>
      <c r="Q492" s="28"/>
      <c r="R492" s="28"/>
      <c r="S492" s="30">
        <v>38</v>
      </c>
      <c r="T492" s="28" t="s">
        <v>3206</v>
      </c>
      <c r="U492" s="28">
        <v>1.7</v>
      </c>
      <c r="V492" s="28" t="s">
        <v>1553</v>
      </c>
      <c r="W492" s="28">
        <v>0.7</v>
      </c>
      <c r="X492" s="31" t="b">
        <v>0</v>
      </c>
      <c r="Y492" s="28"/>
      <c r="Z492" s="28" t="s">
        <v>2061</v>
      </c>
      <c r="AA492" s="30">
        <v>13</v>
      </c>
      <c r="AB492" s="30">
        <v>43</v>
      </c>
      <c r="AC492" s="30">
        <v>17</v>
      </c>
      <c r="AD492" s="30">
        <v>345513</v>
      </c>
      <c r="AE492" s="30">
        <v>1877</v>
      </c>
      <c r="AF492" s="30">
        <v>284000</v>
      </c>
      <c r="AG492" s="30">
        <v>2110</v>
      </c>
      <c r="AH492" s="28">
        <v>0</v>
      </c>
      <c r="AI492" s="28">
        <v>4.5</v>
      </c>
      <c r="AJ492" s="28" t="s">
        <v>1553</v>
      </c>
      <c r="AK492" s="30">
        <v>540</v>
      </c>
      <c r="AL492" s="30">
        <v>0</v>
      </c>
      <c r="AM492" s="30">
        <v>0</v>
      </c>
      <c r="AN492" s="30">
        <v>1</v>
      </c>
      <c r="AO492" s="30">
        <v>5</v>
      </c>
      <c r="AP492" s="30">
        <v>0</v>
      </c>
      <c r="AQ492" s="30">
        <v>0</v>
      </c>
      <c r="AR492" s="30">
        <v>0</v>
      </c>
      <c r="AS492" s="30">
        <v>1</v>
      </c>
      <c r="AT492" s="30">
        <v>0</v>
      </c>
      <c r="AU492" s="30">
        <v>0</v>
      </c>
      <c r="AV492" s="30">
        <v>0</v>
      </c>
      <c r="AW492" s="30">
        <v>96</v>
      </c>
      <c r="AX492" s="28">
        <v>76.8</v>
      </c>
      <c r="AY492" s="28">
        <v>111.6</v>
      </c>
      <c r="AZ492" s="28">
        <v>30</v>
      </c>
      <c r="BA492" s="28">
        <v>21.9</v>
      </c>
      <c r="BB492" s="30">
        <v>6</v>
      </c>
      <c r="BC492" s="28">
        <v>0.11</v>
      </c>
      <c r="BD492" s="28">
        <v>0.95</v>
      </c>
      <c r="BE492" s="28">
        <v>1.06</v>
      </c>
      <c r="BF492" s="28">
        <v>4.5</v>
      </c>
      <c r="BG492" s="30">
        <v>398</v>
      </c>
      <c r="BH492" s="30">
        <v>152</v>
      </c>
      <c r="BI492" s="30">
        <v>253</v>
      </c>
      <c r="BJ492" s="30">
        <v>68</v>
      </c>
      <c r="BK492" s="30">
        <v>387</v>
      </c>
      <c r="BL492" s="30">
        <v>139</v>
      </c>
      <c r="BM492" s="30">
        <v>384</v>
      </c>
      <c r="BN492" s="30">
        <v>138</v>
      </c>
      <c r="BO492" s="28"/>
      <c r="BP492" s="28"/>
      <c r="BQ492" s="28"/>
      <c r="BR492" s="28"/>
      <c r="BS492" s="28"/>
      <c r="BT492" s="28"/>
      <c r="BU492" s="30">
        <v>0.02</v>
      </c>
      <c r="BV492" s="30">
        <v>0</v>
      </c>
      <c r="BW492" s="30">
        <v>0.16</v>
      </c>
      <c r="BX492" s="30">
        <v>0.18</v>
      </c>
      <c r="BY492" s="30">
        <v>0.75</v>
      </c>
      <c r="BZ492" s="30">
        <v>0.83</v>
      </c>
      <c r="CA492" s="30">
        <v>760</v>
      </c>
      <c r="CB492" s="30">
        <v>257</v>
      </c>
      <c r="CC492" s="30">
        <v>407</v>
      </c>
      <c r="CD492" s="30">
        <v>143</v>
      </c>
      <c r="CE492" s="30">
        <v>368</v>
      </c>
      <c r="CF492" s="30">
        <v>131</v>
      </c>
      <c r="CG492" s="30">
        <v>218</v>
      </c>
      <c r="CH492" s="30">
        <v>78</v>
      </c>
      <c r="CI492" s="30">
        <v>1</v>
      </c>
      <c r="CJ492" s="30">
        <v>0.17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7.25" thickBot="1">
      <c r="A493" s="28"/>
      <c r="B493" s="28"/>
      <c r="C493" s="30">
        <v>437468</v>
      </c>
      <c r="D493" s="30">
        <v>0</v>
      </c>
      <c r="E493" s="30">
        <v>0</v>
      </c>
      <c r="F493" s="30">
        <v>-1</v>
      </c>
      <c r="G493" s="30">
        <v>1</v>
      </c>
      <c r="H493" s="30">
        <v>0</v>
      </c>
      <c r="I493" s="30">
        <v>2</v>
      </c>
      <c r="J493" s="28">
        <v>1.4</v>
      </c>
      <c r="K493" s="28">
        <v>2.8</v>
      </c>
      <c r="L493" s="30">
        <v>0</v>
      </c>
      <c r="M493" s="28" t="s">
        <v>3207</v>
      </c>
      <c r="N493" s="28">
        <v>0.4</v>
      </c>
      <c r="O493" s="30">
        <v>587</v>
      </c>
      <c r="P493" s="31" t="b">
        <v>0</v>
      </c>
      <c r="Q493" s="28"/>
      <c r="R493" s="28"/>
      <c r="S493" s="30">
        <v>44</v>
      </c>
      <c r="T493" s="28" t="s">
        <v>3208</v>
      </c>
      <c r="U493" s="28">
        <v>1.2</v>
      </c>
      <c r="V493" s="28" t="s">
        <v>1943</v>
      </c>
      <c r="W493" s="28">
        <v>0.1</v>
      </c>
      <c r="X493" s="31" t="b">
        <v>0</v>
      </c>
      <c r="Y493" s="28"/>
      <c r="Z493" s="28" t="s">
        <v>2061</v>
      </c>
      <c r="AA493" s="30">
        <v>13</v>
      </c>
      <c r="AB493" s="30">
        <v>43</v>
      </c>
      <c r="AC493" s="30">
        <v>10</v>
      </c>
      <c r="AD493" s="30">
        <v>38374</v>
      </c>
      <c r="AE493" s="30">
        <v>59</v>
      </c>
      <c r="AF493" s="30">
        <v>38355</v>
      </c>
      <c r="AG493" s="30">
        <v>74</v>
      </c>
      <c r="AH493" s="28">
        <v>0.1</v>
      </c>
      <c r="AI493" s="28">
        <v>2.2999999999999998</v>
      </c>
      <c r="AJ493" s="28" t="s">
        <v>506</v>
      </c>
      <c r="AK493" s="30">
        <v>166</v>
      </c>
      <c r="AL493" s="30">
        <v>0</v>
      </c>
      <c r="AM493" s="30">
        <v>1</v>
      </c>
      <c r="AN493" s="30">
        <v>0</v>
      </c>
      <c r="AO493" s="30">
        <v>5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40</v>
      </c>
      <c r="AX493" s="28">
        <v>60.4</v>
      </c>
      <c r="AY493" s="28">
        <v>36.700000000000003</v>
      </c>
      <c r="AZ493" s="28">
        <v>21</v>
      </c>
      <c r="BA493" s="28">
        <v>11.8</v>
      </c>
      <c r="BB493" s="30">
        <v>0</v>
      </c>
      <c r="BC493" s="28">
        <v>0.27</v>
      </c>
      <c r="BD493" s="28">
        <v>0.2</v>
      </c>
      <c r="BE493" s="28">
        <v>0.47</v>
      </c>
      <c r="BF493" s="28">
        <v>4.41</v>
      </c>
      <c r="BG493" s="30">
        <v>415</v>
      </c>
      <c r="BH493" s="30">
        <v>156</v>
      </c>
      <c r="BI493" s="30">
        <v>382</v>
      </c>
      <c r="BJ493" s="30">
        <v>133</v>
      </c>
      <c r="BK493" s="30">
        <v>410</v>
      </c>
      <c r="BL493" s="30">
        <v>150</v>
      </c>
      <c r="BM493" s="30">
        <v>433</v>
      </c>
      <c r="BN493" s="30">
        <v>155</v>
      </c>
      <c r="BO493" s="28"/>
      <c r="BP493" s="28"/>
      <c r="BQ493" s="28"/>
      <c r="BR493" s="28"/>
      <c r="BS493" s="28"/>
      <c r="BT493" s="28"/>
      <c r="BU493" s="30">
        <v>0.15</v>
      </c>
      <c r="BV493" s="30">
        <v>0</v>
      </c>
      <c r="BW493" s="30">
        <v>0.11</v>
      </c>
      <c r="BX493" s="30">
        <v>0.26</v>
      </c>
      <c r="BY493" s="30">
        <v>2.39</v>
      </c>
      <c r="BZ493" s="30">
        <v>2.71</v>
      </c>
      <c r="CA493" s="30">
        <v>512</v>
      </c>
      <c r="CB493" s="30">
        <v>119</v>
      </c>
      <c r="CC493" s="30">
        <v>345</v>
      </c>
      <c r="CD493" s="30">
        <v>114</v>
      </c>
      <c r="CE493" s="30">
        <v>444</v>
      </c>
      <c r="CF493" s="30">
        <v>157</v>
      </c>
      <c r="CG493" s="30">
        <v>459</v>
      </c>
      <c r="CH493" s="30">
        <v>172</v>
      </c>
      <c r="CI493" s="30">
        <v>0</v>
      </c>
      <c r="CJ493" s="30">
        <v>0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7.25" thickBot="1">
      <c r="A494" s="30">
        <v>0</v>
      </c>
      <c r="B494" s="30">
        <v>0</v>
      </c>
      <c r="C494" s="30">
        <v>219291</v>
      </c>
      <c r="D494" s="30">
        <v>0</v>
      </c>
      <c r="E494" s="30">
        <v>0</v>
      </c>
      <c r="F494" s="30">
        <v>0</v>
      </c>
      <c r="G494" s="30">
        <v>0</v>
      </c>
      <c r="H494" s="30">
        <v>0</v>
      </c>
      <c r="I494" s="30">
        <v>3</v>
      </c>
      <c r="J494" s="28">
        <v>0</v>
      </c>
      <c r="K494" s="28">
        <v>0</v>
      </c>
      <c r="L494" s="30">
        <v>0</v>
      </c>
      <c r="M494" s="28" t="s">
        <v>3209</v>
      </c>
      <c r="N494" s="28">
        <v>0</v>
      </c>
      <c r="O494" s="30">
        <v>599</v>
      </c>
      <c r="P494" s="31" t="b">
        <v>0</v>
      </c>
      <c r="Q494" s="28" t="s">
        <v>3210</v>
      </c>
      <c r="R494" s="28" t="s">
        <v>3211</v>
      </c>
      <c r="S494" s="30">
        <v>45</v>
      </c>
      <c r="T494" s="28" t="s">
        <v>3212</v>
      </c>
      <c r="U494" s="28">
        <v>0</v>
      </c>
      <c r="V494" s="28" t="s">
        <v>1852</v>
      </c>
      <c r="W494" s="28">
        <v>0</v>
      </c>
      <c r="X494" s="31" t="b">
        <v>0</v>
      </c>
      <c r="Y494" s="28"/>
      <c r="Z494" s="28" t="s">
        <v>2077</v>
      </c>
      <c r="AA494" s="30">
        <v>13</v>
      </c>
      <c r="AB494" s="30">
        <v>43</v>
      </c>
      <c r="AC494" s="30">
        <v>0</v>
      </c>
      <c r="AD494" s="30">
        <v>980</v>
      </c>
      <c r="AE494" s="30">
        <v>0</v>
      </c>
      <c r="AF494" s="30">
        <v>1222</v>
      </c>
      <c r="AG494" s="30">
        <v>0</v>
      </c>
      <c r="AH494" s="28">
        <v>0</v>
      </c>
      <c r="AI494" s="28">
        <v>0</v>
      </c>
      <c r="AJ494" s="28" t="s">
        <v>1852</v>
      </c>
      <c r="AK494" s="30">
        <v>0</v>
      </c>
      <c r="AL494" s="30">
        <v>0</v>
      </c>
      <c r="AM494" s="30">
        <v>0</v>
      </c>
      <c r="AN494" s="30">
        <v>0</v>
      </c>
      <c r="AO494" s="30">
        <v>0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0</v>
      </c>
      <c r="AW494" s="30">
        <v>0</v>
      </c>
      <c r="AX494" s="28">
        <v>0</v>
      </c>
      <c r="AY494" s="28">
        <v>0</v>
      </c>
      <c r="AZ494" s="28">
        <v>0</v>
      </c>
      <c r="BA494" s="28">
        <v>0</v>
      </c>
      <c r="BB494" s="30">
        <v>0</v>
      </c>
      <c r="BC494" s="28">
        <v>0</v>
      </c>
      <c r="BD494" s="28">
        <v>0</v>
      </c>
      <c r="BE494" s="28">
        <v>0</v>
      </c>
      <c r="BF494" s="28">
        <v>0</v>
      </c>
      <c r="BG494" s="30">
        <v>671</v>
      </c>
      <c r="BH494" s="30">
        <v>269</v>
      </c>
      <c r="BI494" s="30">
        <v>667</v>
      </c>
      <c r="BJ494" s="30">
        <v>272</v>
      </c>
      <c r="BK494" s="30">
        <v>654</v>
      </c>
      <c r="BL494" s="30">
        <v>265</v>
      </c>
      <c r="BM494" s="30">
        <v>675</v>
      </c>
      <c r="BN494" s="30">
        <v>271</v>
      </c>
      <c r="BO494" s="28"/>
      <c r="BP494" s="28"/>
      <c r="BQ494" s="28"/>
      <c r="BR494" s="28"/>
      <c r="BS494" s="28"/>
      <c r="BT494" s="28"/>
      <c r="BU494" s="30">
        <v>0</v>
      </c>
      <c r="BV494" s="30">
        <v>0</v>
      </c>
      <c r="BW494" s="30">
        <v>0</v>
      </c>
      <c r="BX494" s="30">
        <v>0</v>
      </c>
      <c r="BY494" s="30">
        <v>0</v>
      </c>
      <c r="BZ494" s="30">
        <v>0</v>
      </c>
      <c r="CA494" s="30">
        <v>376</v>
      </c>
      <c r="CB494" s="30">
        <v>213</v>
      </c>
      <c r="CC494" s="30">
        <v>607</v>
      </c>
      <c r="CD494" s="30">
        <v>232</v>
      </c>
      <c r="CE494" s="30">
        <v>680</v>
      </c>
      <c r="CF494" s="30">
        <v>275</v>
      </c>
      <c r="CG494" s="30">
        <v>701</v>
      </c>
      <c r="CH494" s="30">
        <v>285</v>
      </c>
      <c r="CI494" s="30">
        <v>0</v>
      </c>
      <c r="CJ494" s="30">
        <v>0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7.25" thickBot="1">
      <c r="A495" s="28"/>
      <c r="B495" s="28"/>
      <c r="C495" s="30">
        <v>244932</v>
      </c>
      <c r="D495" s="30">
        <v>0</v>
      </c>
      <c r="E495" s="30">
        <v>0</v>
      </c>
      <c r="F495" s="30">
        <v>0</v>
      </c>
      <c r="G495" s="30">
        <v>0</v>
      </c>
      <c r="H495" s="30">
        <v>0</v>
      </c>
      <c r="I495" s="30">
        <v>3</v>
      </c>
      <c r="J495" s="28">
        <v>1</v>
      </c>
      <c r="K495" s="28">
        <v>2</v>
      </c>
      <c r="L495" s="30">
        <v>0</v>
      </c>
      <c r="M495" s="28" t="s">
        <v>2286</v>
      </c>
      <c r="N495" s="28">
        <v>0</v>
      </c>
      <c r="O495" s="30">
        <v>600</v>
      </c>
      <c r="P495" s="31" t="b">
        <v>0</v>
      </c>
      <c r="Q495" s="28"/>
      <c r="R495" s="28"/>
      <c r="S495" s="30">
        <v>45</v>
      </c>
      <c r="T495" s="28" t="s">
        <v>3213</v>
      </c>
      <c r="U495" s="28">
        <v>0</v>
      </c>
      <c r="V495" s="28" t="s">
        <v>3214</v>
      </c>
      <c r="W495" s="28">
        <v>0</v>
      </c>
      <c r="X495" s="31" t="b">
        <v>0</v>
      </c>
      <c r="Y495" s="28"/>
      <c r="Z495" s="28" t="s">
        <v>2061</v>
      </c>
      <c r="AA495" s="30">
        <v>13</v>
      </c>
      <c r="AB495" s="30">
        <v>43</v>
      </c>
      <c r="AC495" s="30">
        <v>0</v>
      </c>
      <c r="AD495" s="30">
        <v>942</v>
      </c>
      <c r="AE495" s="30">
        <v>12</v>
      </c>
      <c r="AF495" s="30">
        <v>893</v>
      </c>
      <c r="AG495" s="30">
        <v>9</v>
      </c>
      <c r="AH495" s="28">
        <v>0</v>
      </c>
      <c r="AI495" s="28">
        <v>0</v>
      </c>
      <c r="AJ495" s="28" t="s">
        <v>3214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28">
        <v>0</v>
      </c>
      <c r="AY495" s="28">
        <v>0</v>
      </c>
      <c r="AZ495" s="28">
        <v>0</v>
      </c>
      <c r="BA495" s="28">
        <v>0</v>
      </c>
      <c r="BB495" s="30">
        <v>0</v>
      </c>
      <c r="BC495" s="28">
        <v>0</v>
      </c>
      <c r="BD495" s="28">
        <v>0</v>
      </c>
      <c r="BE495" s="28">
        <v>0</v>
      </c>
      <c r="BF495" s="28">
        <v>0</v>
      </c>
      <c r="BG495" s="30">
        <v>674</v>
      </c>
      <c r="BH495" s="30">
        <v>271</v>
      </c>
      <c r="BI495" s="30">
        <v>670</v>
      </c>
      <c r="BJ495" s="30">
        <v>274</v>
      </c>
      <c r="BK495" s="30">
        <v>658</v>
      </c>
      <c r="BL495" s="30">
        <v>267</v>
      </c>
      <c r="BM495" s="30">
        <v>678</v>
      </c>
      <c r="BN495" s="30">
        <v>273</v>
      </c>
      <c r="BO495" s="28"/>
      <c r="BP495" s="28"/>
      <c r="BQ495" s="28"/>
      <c r="BR495" s="28"/>
      <c r="BS495" s="28"/>
      <c r="BT495" s="28"/>
      <c r="BU495" s="30">
        <v>0</v>
      </c>
      <c r="BV495" s="30">
        <v>0</v>
      </c>
      <c r="BW495" s="30">
        <v>0</v>
      </c>
      <c r="BX495" s="30">
        <v>0</v>
      </c>
      <c r="BY495" s="30">
        <v>0</v>
      </c>
      <c r="BZ495" s="30">
        <v>0</v>
      </c>
      <c r="CA495" s="30">
        <v>384</v>
      </c>
      <c r="CB495" s="30">
        <v>216</v>
      </c>
      <c r="CC495" s="30">
        <v>611</v>
      </c>
      <c r="CD495" s="30">
        <v>234</v>
      </c>
      <c r="CE495" s="30">
        <v>683</v>
      </c>
      <c r="CF495" s="30">
        <v>277</v>
      </c>
      <c r="CG495" s="30">
        <v>682</v>
      </c>
      <c r="CH495" s="30">
        <v>273</v>
      </c>
      <c r="CI495" s="30">
        <v>0</v>
      </c>
      <c r="CJ495" s="30">
        <v>0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7.25" thickBot="1">
      <c r="A496" s="28"/>
      <c r="B496" s="28"/>
      <c r="C496" s="30">
        <v>211975</v>
      </c>
      <c r="D496" s="30">
        <v>0</v>
      </c>
      <c r="E496" s="30">
        <v>0</v>
      </c>
      <c r="F496" s="30">
        <v>0</v>
      </c>
      <c r="G496" s="30">
        <v>0</v>
      </c>
      <c r="H496" s="30">
        <v>0</v>
      </c>
      <c r="I496" s="30">
        <v>2</v>
      </c>
      <c r="J496" s="28">
        <v>2.6</v>
      </c>
      <c r="K496" s="28">
        <v>5.2</v>
      </c>
      <c r="L496" s="30">
        <v>3</v>
      </c>
      <c r="M496" s="28" t="s">
        <v>3215</v>
      </c>
      <c r="N496" s="28">
        <v>1.6</v>
      </c>
      <c r="O496" s="30">
        <v>610</v>
      </c>
      <c r="P496" s="31" t="b">
        <v>0</v>
      </c>
      <c r="Q496" s="28"/>
      <c r="R496" s="28"/>
      <c r="S496" s="30">
        <v>50</v>
      </c>
      <c r="T496" s="28" t="s">
        <v>3216</v>
      </c>
      <c r="U496" s="28">
        <v>2.8</v>
      </c>
      <c r="V496" s="28" t="s">
        <v>3217</v>
      </c>
      <c r="W496" s="28">
        <v>3.6</v>
      </c>
      <c r="X496" s="31" t="b">
        <v>0</v>
      </c>
      <c r="Y496" s="28"/>
      <c r="Z496" s="28" t="s">
        <v>2061</v>
      </c>
      <c r="AA496" s="30">
        <v>13</v>
      </c>
      <c r="AB496" s="30">
        <v>43</v>
      </c>
      <c r="AC496" s="30">
        <v>73</v>
      </c>
      <c r="AD496" s="30">
        <v>948105</v>
      </c>
      <c r="AE496" s="30">
        <v>14685</v>
      </c>
      <c r="AF496" s="30">
        <v>583701</v>
      </c>
      <c r="AG496" s="30">
        <v>9483</v>
      </c>
      <c r="AH496" s="28">
        <v>0.3</v>
      </c>
      <c r="AI496" s="28">
        <v>14.6</v>
      </c>
      <c r="AJ496" s="28" t="s">
        <v>3217</v>
      </c>
      <c r="AK496" s="30">
        <v>2048</v>
      </c>
      <c r="AL496" s="30">
        <v>0</v>
      </c>
      <c r="AM496" s="30">
        <v>1</v>
      </c>
      <c r="AN496" s="30">
        <v>6</v>
      </c>
      <c r="AO496" s="30">
        <v>22</v>
      </c>
      <c r="AP496" s="30">
        <v>0</v>
      </c>
      <c r="AQ496" s="30">
        <v>0</v>
      </c>
      <c r="AR496" s="30">
        <v>0</v>
      </c>
      <c r="AS496" s="30">
        <v>2</v>
      </c>
      <c r="AT496" s="30">
        <v>0</v>
      </c>
      <c r="AU496" s="30">
        <v>0</v>
      </c>
      <c r="AV496" s="30">
        <v>5</v>
      </c>
      <c r="AW496" s="30">
        <v>410</v>
      </c>
      <c r="AX496" s="28">
        <v>353.2</v>
      </c>
      <c r="AY496" s="28">
        <v>133.69999999999999</v>
      </c>
      <c r="AZ496" s="28">
        <v>168</v>
      </c>
      <c r="BA496" s="28">
        <v>65.599999999999994</v>
      </c>
      <c r="BB496" s="30">
        <v>21</v>
      </c>
      <c r="BC496" s="28">
        <v>0.99</v>
      </c>
      <c r="BD496" s="28">
        <v>0.93</v>
      </c>
      <c r="BE496" s="28">
        <v>1.92</v>
      </c>
      <c r="BF496" s="28">
        <v>18.73</v>
      </c>
      <c r="BG496" s="30">
        <v>176</v>
      </c>
      <c r="BH496" s="30">
        <v>67</v>
      </c>
      <c r="BI496" s="30">
        <v>219</v>
      </c>
      <c r="BJ496" s="30">
        <v>54</v>
      </c>
      <c r="BK496" s="30">
        <v>191</v>
      </c>
      <c r="BL496" s="30">
        <v>32</v>
      </c>
      <c r="BM496" s="30">
        <v>206</v>
      </c>
      <c r="BN496" s="30">
        <v>61</v>
      </c>
      <c r="BO496" s="28"/>
      <c r="BP496" s="28"/>
      <c r="BQ496" s="28"/>
      <c r="BR496" s="28"/>
      <c r="BS496" s="28"/>
      <c r="BT496" s="28"/>
      <c r="BU496" s="30">
        <v>0.04</v>
      </c>
      <c r="BV496" s="30">
        <v>0</v>
      </c>
      <c r="BW496" s="30">
        <v>0.04</v>
      </c>
      <c r="BX496" s="30">
        <v>0.08</v>
      </c>
      <c r="BY496" s="30">
        <v>0.82</v>
      </c>
      <c r="BZ496" s="30">
        <v>0.97</v>
      </c>
      <c r="CA496" s="30">
        <v>207</v>
      </c>
      <c r="CB496" s="30">
        <v>28</v>
      </c>
      <c r="CC496" s="30">
        <v>204</v>
      </c>
      <c r="CD496" s="30">
        <v>65</v>
      </c>
      <c r="CE496" s="30">
        <v>183</v>
      </c>
      <c r="CF496" s="30">
        <v>61</v>
      </c>
      <c r="CG496" s="30">
        <v>91</v>
      </c>
      <c r="CH496" s="30">
        <v>34</v>
      </c>
      <c r="CI496" s="30">
        <v>0.92</v>
      </c>
      <c r="CJ496" s="30">
        <v>0.26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7.25" thickBot="1">
      <c r="A497" s="28"/>
      <c r="B497" s="28"/>
      <c r="C497" s="30">
        <v>482769</v>
      </c>
      <c r="D497" s="30">
        <v>0</v>
      </c>
      <c r="E497" s="30">
        <v>0</v>
      </c>
      <c r="F497" s="30">
        <v>-1</v>
      </c>
      <c r="G497" s="30">
        <v>1</v>
      </c>
      <c r="H497" s="30">
        <v>0</v>
      </c>
      <c r="I497" s="30">
        <v>3</v>
      </c>
      <c r="J497" s="28">
        <v>1</v>
      </c>
      <c r="K497" s="28">
        <v>2</v>
      </c>
      <c r="L497" s="30">
        <v>0</v>
      </c>
      <c r="M497" s="28" t="s">
        <v>3906</v>
      </c>
      <c r="N497" s="28">
        <v>0</v>
      </c>
      <c r="O497" s="30">
        <v>712</v>
      </c>
      <c r="P497" s="31" t="b">
        <v>0</v>
      </c>
      <c r="Q497" s="28"/>
      <c r="R497" s="28"/>
      <c r="S497" s="30">
        <v>44</v>
      </c>
      <c r="T497" s="28" t="s">
        <v>3907</v>
      </c>
      <c r="U497" s="28">
        <v>1</v>
      </c>
      <c r="V497" s="28" t="s">
        <v>3908</v>
      </c>
      <c r="W497" s="28">
        <v>0</v>
      </c>
      <c r="X497" s="31" t="b">
        <v>0</v>
      </c>
      <c r="Y497" s="28"/>
      <c r="Z497" s="28" t="s">
        <v>2061</v>
      </c>
      <c r="AA497" s="30">
        <v>13</v>
      </c>
      <c r="AB497" s="30">
        <v>43</v>
      </c>
      <c r="AC497" s="30">
        <v>1</v>
      </c>
      <c r="AD497" s="30">
        <v>220</v>
      </c>
      <c r="AE497" s="30">
        <v>10</v>
      </c>
      <c r="AF497" s="30">
        <v>174</v>
      </c>
      <c r="AG497" s="30">
        <v>4</v>
      </c>
      <c r="AH497" s="28">
        <v>0</v>
      </c>
      <c r="AI497" s="28">
        <v>0.2</v>
      </c>
      <c r="AJ497" s="28" t="s">
        <v>3908</v>
      </c>
      <c r="AK497" s="30">
        <v>18</v>
      </c>
      <c r="AL497" s="30">
        <v>0</v>
      </c>
      <c r="AM497" s="30">
        <v>0</v>
      </c>
      <c r="AN497" s="30">
        <v>0</v>
      </c>
      <c r="AO497" s="30">
        <v>1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0</v>
      </c>
      <c r="AV497" s="30">
        <v>0</v>
      </c>
      <c r="AW497" s="30">
        <v>4</v>
      </c>
      <c r="AX497" s="28">
        <v>1</v>
      </c>
      <c r="AY497" s="28">
        <v>2.6</v>
      </c>
      <c r="AZ497" s="28">
        <v>4</v>
      </c>
      <c r="BA497" s="28">
        <v>0.8</v>
      </c>
      <c r="BB497" s="30">
        <v>0</v>
      </c>
      <c r="BC497" s="28">
        <v>0</v>
      </c>
      <c r="BD497" s="28">
        <v>0.01</v>
      </c>
      <c r="BE497" s="28">
        <v>0.01</v>
      </c>
      <c r="BF497" s="28">
        <v>0.19</v>
      </c>
      <c r="BG497" s="30">
        <v>521</v>
      </c>
      <c r="BH497" s="30">
        <v>239</v>
      </c>
      <c r="BI497" s="30">
        <v>463</v>
      </c>
      <c r="BJ497" s="30">
        <v>223</v>
      </c>
      <c r="BK497" s="30">
        <v>456</v>
      </c>
      <c r="BL497" s="30">
        <v>222</v>
      </c>
      <c r="BM497" s="30">
        <v>508</v>
      </c>
      <c r="BN497" s="30">
        <v>231</v>
      </c>
      <c r="BO497" s="28"/>
      <c r="BP497" s="28"/>
      <c r="BQ497" s="28"/>
      <c r="BR497" s="28"/>
      <c r="BS497" s="28"/>
      <c r="BT497" s="28"/>
      <c r="BU497" s="30">
        <v>0</v>
      </c>
      <c r="BV497" s="30">
        <v>0</v>
      </c>
      <c r="BW497" s="30">
        <v>0.05</v>
      </c>
      <c r="BX497" s="30">
        <v>0.05</v>
      </c>
      <c r="BY497" s="30">
        <v>0.95</v>
      </c>
      <c r="BZ497" s="30">
        <v>5</v>
      </c>
      <c r="CA497" s="30">
        <v>522</v>
      </c>
      <c r="CB497" s="30">
        <v>286</v>
      </c>
      <c r="CC497" s="30">
        <v>588</v>
      </c>
      <c r="CD497" s="30">
        <v>221</v>
      </c>
      <c r="CE497" s="30">
        <v>492</v>
      </c>
      <c r="CF497" s="30">
        <v>219</v>
      </c>
      <c r="CG497" s="30">
        <v>743</v>
      </c>
      <c r="CH497" s="30">
        <v>312</v>
      </c>
      <c r="CI497" s="30">
        <v>0</v>
      </c>
      <c r="CJ497" s="30">
        <v>0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7.25" thickBot="1">
      <c r="A498" s="30">
        <v>100</v>
      </c>
      <c r="B498" s="30">
        <v>100</v>
      </c>
      <c r="C498" s="30">
        <v>105666</v>
      </c>
      <c r="D498" s="30">
        <v>0</v>
      </c>
      <c r="E498" s="30">
        <v>0</v>
      </c>
      <c r="F498" s="30">
        <v>-1</v>
      </c>
      <c r="G498" s="30">
        <v>1</v>
      </c>
      <c r="H498" s="30">
        <v>0</v>
      </c>
      <c r="I498" s="30">
        <v>1</v>
      </c>
      <c r="J498" s="28">
        <v>0</v>
      </c>
      <c r="K498" s="28">
        <v>0</v>
      </c>
      <c r="L498" s="30">
        <v>0</v>
      </c>
      <c r="M498" s="28" t="s">
        <v>2279</v>
      </c>
      <c r="N498" s="28">
        <v>0</v>
      </c>
      <c r="O498" s="30">
        <v>162</v>
      </c>
      <c r="P498" s="31" t="b">
        <v>0</v>
      </c>
      <c r="Q498" s="28"/>
      <c r="R498" s="28" t="s">
        <v>3909</v>
      </c>
      <c r="S498" s="30">
        <v>44</v>
      </c>
      <c r="T498" s="28" t="s">
        <v>3218</v>
      </c>
      <c r="U498" s="28">
        <v>0</v>
      </c>
      <c r="V498" s="28" t="s">
        <v>1958</v>
      </c>
      <c r="W498" s="28">
        <v>0.1</v>
      </c>
      <c r="X498" s="31" t="b">
        <v>0</v>
      </c>
      <c r="Y498" s="28"/>
      <c r="Z498" s="28" t="s">
        <v>2061</v>
      </c>
      <c r="AA498" s="30">
        <v>14</v>
      </c>
      <c r="AB498" s="30">
        <v>1</v>
      </c>
      <c r="AC498" s="30">
        <v>0</v>
      </c>
      <c r="AD498" s="30">
        <v>4384</v>
      </c>
      <c r="AE498" s="30">
        <v>37</v>
      </c>
      <c r="AF498" s="30">
        <v>10746</v>
      </c>
      <c r="AG498" s="30">
        <v>49</v>
      </c>
      <c r="AH498" s="28">
        <v>0</v>
      </c>
      <c r="AI498" s="28">
        <v>0</v>
      </c>
      <c r="AJ498" s="28" t="s">
        <v>1958</v>
      </c>
      <c r="AK498" s="30">
        <v>0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28">
        <v>0</v>
      </c>
      <c r="AY498" s="28">
        <v>0</v>
      </c>
      <c r="AZ498" s="28">
        <v>0</v>
      </c>
      <c r="BA498" s="28">
        <v>0</v>
      </c>
      <c r="BB498" s="30">
        <v>0</v>
      </c>
      <c r="BC498" s="28">
        <v>0</v>
      </c>
      <c r="BD498" s="28">
        <v>0</v>
      </c>
      <c r="BE498" s="28">
        <v>0</v>
      </c>
      <c r="BF498" s="28">
        <v>0</v>
      </c>
      <c r="BG498" s="30">
        <v>639</v>
      </c>
      <c r="BH498" s="30">
        <v>81</v>
      </c>
      <c r="BI498" s="30">
        <v>633</v>
      </c>
      <c r="BJ498" s="30">
        <v>72</v>
      </c>
      <c r="BK498" s="30">
        <v>614</v>
      </c>
      <c r="BL498" s="30">
        <v>63</v>
      </c>
      <c r="BM498" s="30">
        <v>643</v>
      </c>
      <c r="BN498" s="30">
        <v>81</v>
      </c>
      <c r="BO498" s="28"/>
      <c r="BP498" s="28"/>
      <c r="BQ498" s="28"/>
      <c r="BR498" s="28"/>
      <c r="BS498" s="28"/>
      <c r="BT498" s="28"/>
      <c r="BU498" s="30">
        <v>0</v>
      </c>
      <c r="BV498" s="30">
        <v>0</v>
      </c>
      <c r="BW498" s="30">
        <v>0</v>
      </c>
      <c r="BX498" s="30">
        <v>0</v>
      </c>
      <c r="BY498" s="30">
        <v>0</v>
      </c>
      <c r="BZ498" s="30">
        <v>0</v>
      </c>
      <c r="CA498" s="30">
        <v>476</v>
      </c>
      <c r="CB498" s="30">
        <v>23</v>
      </c>
      <c r="CC498" s="30">
        <v>562</v>
      </c>
      <c r="CD498" s="30">
        <v>79</v>
      </c>
      <c r="CE498" s="30">
        <v>649</v>
      </c>
      <c r="CF498" s="30">
        <v>81</v>
      </c>
      <c r="CG498" s="30">
        <v>484</v>
      </c>
      <c r="CH498" s="30">
        <v>55</v>
      </c>
      <c r="CI498" s="30">
        <v>0</v>
      </c>
      <c r="CJ498" s="30">
        <v>0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17.25" thickBot="1">
      <c r="A499" s="30">
        <v>0</v>
      </c>
      <c r="B499" s="30">
        <v>0</v>
      </c>
      <c r="C499" s="30">
        <v>14937</v>
      </c>
      <c r="D499" s="30">
        <v>0</v>
      </c>
      <c r="E499" s="30">
        <v>0</v>
      </c>
      <c r="F499" s="30">
        <v>-3</v>
      </c>
      <c r="G499" s="30">
        <v>3</v>
      </c>
      <c r="H499" s="30">
        <v>1</v>
      </c>
      <c r="I499" s="30">
        <v>4</v>
      </c>
      <c r="J499" s="28">
        <v>0</v>
      </c>
      <c r="K499" s="28">
        <v>0</v>
      </c>
      <c r="L499" s="30">
        <v>0</v>
      </c>
      <c r="M499" s="28" t="s">
        <v>921</v>
      </c>
      <c r="N499" s="28">
        <v>0</v>
      </c>
      <c r="O499" s="30">
        <v>326</v>
      </c>
      <c r="P499" s="31" t="b">
        <v>0</v>
      </c>
      <c r="Q499" s="28" t="s">
        <v>3219</v>
      </c>
      <c r="R499" s="28" t="s">
        <v>3220</v>
      </c>
      <c r="S499" s="30">
        <v>102</v>
      </c>
      <c r="T499" s="28" t="s">
        <v>3221</v>
      </c>
      <c r="U499" s="28">
        <v>2</v>
      </c>
      <c r="V499" s="28" t="s">
        <v>3222</v>
      </c>
      <c r="W499" s="28">
        <v>1.9</v>
      </c>
      <c r="X499" s="31" t="b">
        <v>0</v>
      </c>
      <c r="Y499" s="28"/>
      <c r="Z499" s="28" t="s">
        <v>2077</v>
      </c>
      <c r="AA499" s="30">
        <v>14</v>
      </c>
      <c r="AB499" s="30">
        <v>1</v>
      </c>
      <c r="AC499" s="30">
        <v>20</v>
      </c>
      <c r="AD499" s="30">
        <v>227123</v>
      </c>
      <c r="AE499" s="30">
        <v>0</v>
      </c>
      <c r="AF499" s="30">
        <v>590152</v>
      </c>
      <c r="AG499" s="30">
        <v>270</v>
      </c>
      <c r="AH499" s="28">
        <v>0</v>
      </c>
      <c r="AI499" s="28">
        <v>2</v>
      </c>
      <c r="AJ499" s="28" t="s">
        <v>1663</v>
      </c>
      <c r="AK499" s="30">
        <v>519</v>
      </c>
      <c r="AL499" s="30">
        <v>1</v>
      </c>
      <c r="AM499" s="30">
        <v>0</v>
      </c>
      <c r="AN499" s="30">
        <v>3</v>
      </c>
      <c r="AO499" s="30">
        <v>8</v>
      </c>
      <c r="AP499" s="30">
        <v>0</v>
      </c>
      <c r="AQ499" s="30">
        <v>0</v>
      </c>
      <c r="AR499" s="30">
        <v>0</v>
      </c>
      <c r="AS499" s="30">
        <v>2</v>
      </c>
      <c r="AT499" s="30">
        <v>0</v>
      </c>
      <c r="AU499" s="30">
        <v>0</v>
      </c>
      <c r="AV499" s="30">
        <v>3</v>
      </c>
      <c r="AW499" s="30">
        <v>42</v>
      </c>
      <c r="AX499" s="28">
        <v>63.8</v>
      </c>
      <c r="AY499" s="28">
        <v>83.2</v>
      </c>
      <c r="AZ499" s="28">
        <v>218</v>
      </c>
      <c r="BA499" s="28">
        <v>35.6</v>
      </c>
      <c r="BB499" s="30">
        <v>4</v>
      </c>
      <c r="BC499" s="28">
        <v>1.89</v>
      </c>
      <c r="BD499" s="28">
        <v>0.25</v>
      </c>
      <c r="BE499" s="28">
        <v>2.14</v>
      </c>
      <c r="BF499" s="28">
        <v>5.95</v>
      </c>
      <c r="BG499" s="30">
        <v>412</v>
      </c>
      <c r="BH499" s="30">
        <v>51</v>
      </c>
      <c r="BI499" s="30">
        <v>296</v>
      </c>
      <c r="BJ499" s="30">
        <v>45</v>
      </c>
      <c r="BK499" s="30">
        <v>160</v>
      </c>
      <c r="BL499" s="30">
        <v>45</v>
      </c>
      <c r="BM499" s="30">
        <v>323</v>
      </c>
      <c r="BN499" s="30">
        <v>48</v>
      </c>
      <c r="BO499" s="28"/>
      <c r="BP499" s="28"/>
      <c r="BQ499" s="28"/>
      <c r="BR499" s="28"/>
      <c r="BS499" s="28"/>
      <c r="BT499" s="28"/>
      <c r="BU499" s="30">
        <v>0.33</v>
      </c>
      <c r="BV499" s="30">
        <v>0</v>
      </c>
      <c r="BW499" s="30">
        <v>0.04</v>
      </c>
      <c r="BX499" s="30">
        <v>0.37</v>
      </c>
      <c r="BY499" s="30">
        <v>1.03</v>
      </c>
      <c r="BZ499" s="30">
        <v>1.39</v>
      </c>
      <c r="CA499" s="30">
        <v>6</v>
      </c>
      <c r="CB499" s="30">
        <v>3</v>
      </c>
      <c r="CC499" s="30">
        <v>761</v>
      </c>
      <c r="CD499" s="30">
        <v>92</v>
      </c>
      <c r="CE499" s="30">
        <v>327</v>
      </c>
      <c r="CF499" s="30">
        <v>44</v>
      </c>
      <c r="CG499" s="30">
        <v>135</v>
      </c>
      <c r="CH499" s="30">
        <v>21</v>
      </c>
      <c r="CI499" s="30">
        <v>0.69</v>
      </c>
      <c r="CJ499" s="30">
        <v>0.52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7.25" thickBot="1">
      <c r="A500" s="28"/>
      <c r="B500" s="28"/>
      <c r="C500" s="30">
        <v>51940</v>
      </c>
      <c r="D500" s="30">
        <v>0</v>
      </c>
      <c r="E500" s="30">
        <v>0</v>
      </c>
      <c r="F500" s="30">
        <v>0</v>
      </c>
      <c r="G500" s="30">
        <v>0</v>
      </c>
      <c r="H500" s="30">
        <v>1</v>
      </c>
      <c r="I500" s="30">
        <v>1</v>
      </c>
      <c r="J500" s="28">
        <v>4.8</v>
      </c>
      <c r="K500" s="28">
        <v>9.6</v>
      </c>
      <c r="L500" s="30">
        <v>9</v>
      </c>
      <c r="M500" s="28" t="s">
        <v>2264</v>
      </c>
      <c r="N500" s="28">
        <v>4.8</v>
      </c>
      <c r="O500" s="30">
        <v>327</v>
      </c>
      <c r="P500" s="31" t="b">
        <v>0</v>
      </c>
      <c r="Q500" s="28"/>
      <c r="R500" s="28"/>
      <c r="S500" s="30">
        <v>50</v>
      </c>
      <c r="T500" s="28" t="s">
        <v>3223</v>
      </c>
      <c r="U500" s="28">
        <v>4.0999999999999996</v>
      </c>
      <c r="V500" s="28" t="s">
        <v>3224</v>
      </c>
      <c r="W500" s="28">
        <v>12.8</v>
      </c>
      <c r="X500" s="31" t="b">
        <v>0</v>
      </c>
      <c r="Y500" s="28"/>
      <c r="Z500" s="28" t="s">
        <v>2061</v>
      </c>
      <c r="AA500" s="30">
        <v>14</v>
      </c>
      <c r="AB500" s="30">
        <v>1</v>
      </c>
      <c r="AC500" s="30">
        <v>135</v>
      </c>
      <c r="AD500" s="30">
        <v>1854481</v>
      </c>
      <c r="AE500" s="30">
        <v>34690</v>
      </c>
      <c r="AF500" s="30">
        <v>1408272</v>
      </c>
      <c r="AG500" s="30">
        <v>7811</v>
      </c>
      <c r="AH500" s="28">
        <v>1</v>
      </c>
      <c r="AI500" s="28">
        <v>27</v>
      </c>
      <c r="AJ500" s="28" t="s">
        <v>1451</v>
      </c>
      <c r="AK500" s="30">
        <v>2970</v>
      </c>
      <c r="AL500" s="30">
        <v>0</v>
      </c>
      <c r="AM500" s="30">
        <v>0</v>
      </c>
      <c r="AN500" s="30">
        <v>15</v>
      </c>
      <c r="AO500" s="30">
        <v>40</v>
      </c>
      <c r="AP500" s="30">
        <v>0</v>
      </c>
      <c r="AQ500" s="30">
        <v>0</v>
      </c>
      <c r="AR500" s="30">
        <v>0</v>
      </c>
      <c r="AS500" s="30">
        <v>0</v>
      </c>
      <c r="AT500" s="30">
        <v>0</v>
      </c>
      <c r="AU500" s="30">
        <v>88</v>
      </c>
      <c r="AV500" s="30">
        <v>5</v>
      </c>
      <c r="AW500" s="30">
        <v>628</v>
      </c>
      <c r="AX500" s="28">
        <v>704.2</v>
      </c>
      <c r="AY500" s="28">
        <v>13</v>
      </c>
      <c r="AZ500" s="28">
        <v>0</v>
      </c>
      <c r="BA500" s="28">
        <v>71.8</v>
      </c>
      <c r="BB500" s="30">
        <v>33</v>
      </c>
      <c r="BC500" s="28">
        <v>0</v>
      </c>
      <c r="BD500" s="28">
        <v>0.22</v>
      </c>
      <c r="BE500" s="28">
        <v>0.22</v>
      </c>
      <c r="BF500" s="28">
        <v>43.62</v>
      </c>
      <c r="BG500" s="30">
        <v>28</v>
      </c>
      <c r="BH500" s="30">
        <v>8</v>
      </c>
      <c r="BI500" s="30">
        <v>436</v>
      </c>
      <c r="BJ500" s="30">
        <v>7</v>
      </c>
      <c r="BK500" s="30">
        <v>735</v>
      </c>
      <c r="BL500" s="30">
        <v>77</v>
      </c>
      <c r="BM500" s="30">
        <v>184</v>
      </c>
      <c r="BN500" s="30">
        <v>8</v>
      </c>
      <c r="BO500" s="28"/>
      <c r="BP500" s="28"/>
      <c r="BQ500" s="28"/>
      <c r="BR500" s="28"/>
      <c r="BS500" s="28"/>
      <c r="BT500" s="28"/>
      <c r="BU500" s="30">
        <v>0</v>
      </c>
      <c r="BV500" s="30">
        <v>2.67</v>
      </c>
      <c r="BW500" s="30">
        <v>0.01</v>
      </c>
      <c r="BX500" s="30">
        <v>0.01</v>
      </c>
      <c r="BY500" s="30">
        <v>1.32</v>
      </c>
      <c r="BZ500" s="30">
        <v>1.21</v>
      </c>
      <c r="CA500" s="30">
        <v>187</v>
      </c>
      <c r="CB500" s="30">
        <v>6</v>
      </c>
      <c r="CC500" s="30">
        <v>34</v>
      </c>
      <c r="CD500" s="30">
        <v>3</v>
      </c>
      <c r="CE500" s="30">
        <v>50</v>
      </c>
      <c r="CF500" s="30">
        <v>11</v>
      </c>
      <c r="CG500" s="30">
        <v>34</v>
      </c>
      <c r="CH500" s="30">
        <v>6</v>
      </c>
      <c r="CI500" s="30">
        <v>1</v>
      </c>
      <c r="CJ500" s="30">
        <v>0.45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17.25" thickBot="1">
      <c r="A501" s="28"/>
      <c r="B501" s="28"/>
      <c r="C501" s="30">
        <v>76359</v>
      </c>
      <c r="D501" s="30">
        <v>0</v>
      </c>
      <c r="E501" s="30">
        <v>0</v>
      </c>
      <c r="F501" s="30">
        <v>-2</v>
      </c>
      <c r="G501" s="30">
        <v>2</v>
      </c>
      <c r="H501" s="30">
        <v>1</v>
      </c>
      <c r="I501" s="30">
        <v>2</v>
      </c>
      <c r="J501" s="28">
        <v>0</v>
      </c>
      <c r="K501" s="28">
        <v>0</v>
      </c>
      <c r="L501" s="30">
        <v>0</v>
      </c>
      <c r="M501" s="28" t="s">
        <v>3174</v>
      </c>
      <c r="N501" s="28">
        <v>0</v>
      </c>
      <c r="O501" s="30">
        <v>328</v>
      </c>
      <c r="P501" s="31" t="b">
        <v>0</v>
      </c>
      <c r="Q501" s="28"/>
      <c r="R501" s="28"/>
      <c r="S501" s="30">
        <v>38</v>
      </c>
      <c r="T501" s="28" t="s">
        <v>3225</v>
      </c>
      <c r="U501" s="28">
        <v>0</v>
      </c>
      <c r="V501" s="28" t="s">
        <v>1723</v>
      </c>
      <c r="W501" s="28">
        <v>0.6</v>
      </c>
      <c r="X501" s="31" t="b">
        <v>0</v>
      </c>
      <c r="Y501" s="28"/>
      <c r="Z501" s="28" t="s">
        <v>2061</v>
      </c>
      <c r="AA501" s="30">
        <v>14</v>
      </c>
      <c r="AB501" s="30">
        <v>1</v>
      </c>
      <c r="AC501" s="30">
        <v>0</v>
      </c>
      <c r="AD501" s="30">
        <v>83797</v>
      </c>
      <c r="AE501" s="30">
        <v>795</v>
      </c>
      <c r="AF501" s="30">
        <v>86491</v>
      </c>
      <c r="AG501" s="30">
        <v>429</v>
      </c>
      <c r="AH501" s="28">
        <v>0</v>
      </c>
      <c r="AI501" s="28">
        <v>0</v>
      </c>
      <c r="AJ501" s="28" t="s">
        <v>1723</v>
      </c>
      <c r="AK501" s="30">
        <v>0</v>
      </c>
      <c r="AL501" s="30">
        <v>0</v>
      </c>
      <c r="AM501" s="30">
        <v>0</v>
      </c>
      <c r="AN501" s="30">
        <v>0</v>
      </c>
      <c r="AO501" s="30">
        <v>0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28">
        <v>0</v>
      </c>
      <c r="AY501" s="28">
        <v>0</v>
      </c>
      <c r="AZ501" s="28">
        <v>0</v>
      </c>
      <c r="BA501" s="28">
        <v>0</v>
      </c>
      <c r="BB501" s="30">
        <v>0</v>
      </c>
      <c r="BC501" s="28">
        <v>0</v>
      </c>
      <c r="BD501" s="28">
        <v>0</v>
      </c>
      <c r="BE501" s="28">
        <v>0</v>
      </c>
      <c r="BF501" s="28">
        <v>0</v>
      </c>
      <c r="BG501" s="30">
        <v>534</v>
      </c>
      <c r="BH501" s="30">
        <v>186</v>
      </c>
      <c r="BI501" s="30">
        <v>510</v>
      </c>
      <c r="BJ501" s="30">
        <v>182</v>
      </c>
      <c r="BK501" s="30">
        <v>474</v>
      </c>
      <c r="BL501" s="30">
        <v>172</v>
      </c>
      <c r="BM501" s="30">
        <v>536</v>
      </c>
      <c r="BN501" s="30">
        <v>184</v>
      </c>
      <c r="BO501" s="28"/>
      <c r="BP501" s="28"/>
      <c r="BQ501" s="28"/>
      <c r="BR501" s="28"/>
      <c r="BS501" s="28"/>
      <c r="BT501" s="28"/>
      <c r="BU501" s="30">
        <v>0</v>
      </c>
      <c r="BV501" s="30">
        <v>0</v>
      </c>
      <c r="BW501" s="30">
        <v>0</v>
      </c>
      <c r="BX501" s="30">
        <v>0</v>
      </c>
      <c r="BY501" s="30">
        <v>0</v>
      </c>
      <c r="BZ501" s="30">
        <v>0</v>
      </c>
      <c r="CA501" s="30">
        <v>749</v>
      </c>
      <c r="CB501" s="30">
        <v>249</v>
      </c>
      <c r="CC501" s="30">
        <v>399</v>
      </c>
      <c r="CD501" s="30">
        <v>137</v>
      </c>
      <c r="CE501" s="30">
        <v>544</v>
      </c>
      <c r="CF501" s="30">
        <v>186</v>
      </c>
      <c r="CG501" s="30">
        <v>245</v>
      </c>
      <c r="CH501" s="30">
        <v>87</v>
      </c>
      <c r="CI501" s="30">
        <v>0</v>
      </c>
      <c r="CJ501" s="30">
        <v>0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17.25" thickBot="1">
      <c r="A502" s="30">
        <v>0</v>
      </c>
      <c r="B502" s="30">
        <v>0</v>
      </c>
      <c r="C502" s="30">
        <v>90152</v>
      </c>
      <c r="D502" s="30">
        <v>0</v>
      </c>
      <c r="E502" s="30">
        <v>0</v>
      </c>
      <c r="F502" s="30">
        <v>-2</v>
      </c>
      <c r="G502" s="30">
        <v>2</v>
      </c>
      <c r="H502" s="30">
        <v>0</v>
      </c>
      <c r="I502" s="30">
        <v>2</v>
      </c>
      <c r="J502" s="28">
        <v>0</v>
      </c>
      <c r="K502" s="28">
        <v>0</v>
      </c>
      <c r="L502" s="30">
        <v>0</v>
      </c>
      <c r="M502" s="28" t="s">
        <v>3226</v>
      </c>
      <c r="N502" s="28">
        <v>1.2</v>
      </c>
      <c r="O502" s="30">
        <v>329</v>
      </c>
      <c r="P502" s="31" t="b">
        <v>0</v>
      </c>
      <c r="Q502" s="28" t="s">
        <v>4532</v>
      </c>
      <c r="R502" s="28" t="s">
        <v>4341</v>
      </c>
      <c r="S502" s="30">
        <v>48</v>
      </c>
      <c r="T502" s="28" t="s">
        <v>3227</v>
      </c>
      <c r="U502" s="28">
        <v>3</v>
      </c>
      <c r="V502" s="28" t="s">
        <v>1515</v>
      </c>
      <c r="W502" s="28">
        <v>2.5</v>
      </c>
      <c r="X502" s="31" t="b">
        <v>0</v>
      </c>
      <c r="Y502" s="28"/>
      <c r="Z502" s="28" t="s">
        <v>2117</v>
      </c>
      <c r="AA502" s="30">
        <v>14</v>
      </c>
      <c r="AB502" s="30">
        <v>1</v>
      </c>
      <c r="AC502" s="30">
        <v>63</v>
      </c>
      <c r="AD502" s="30">
        <v>569845</v>
      </c>
      <c r="AE502" s="30">
        <v>39</v>
      </c>
      <c r="AF502" s="30">
        <v>643939</v>
      </c>
      <c r="AG502" s="30">
        <v>5454</v>
      </c>
      <c r="AH502" s="28">
        <v>0.3</v>
      </c>
      <c r="AI502" s="28">
        <v>13.1</v>
      </c>
      <c r="AJ502" s="28" t="s">
        <v>1515</v>
      </c>
      <c r="AK502" s="30">
        <v>1652</v>
      </c>
      <c r="AL502" s="30">
        <v>0</v>
      </c>
      <c r="AM502" s="30">
        <v>0</v>
      </c>
      <c r="AN502" s="30">
        <v>8</v>
      </c>
      <c r="AO502" s="30">
        <v>21</v>
      </c>
      <c r="AP502" s="30">
        <v>1</v>
      </c>
      <c r="AQ502" s="30">
        <v>0</v>
      </c>
      <c r="AR502" s="30">
        <v>0</v>
      </c>
      <c r="AS502" s="30">
        <v>1</v>
      </c>
      <c r="AT502" s="30">
        <v>0</v>
      </c>
      <c r="AU502" s="30">
        <v>0</v>
      </c>
      <c r="AV502" s="30">
        <v>2</v>
      </c>
      <c r="AW502" s="30">
        <v>329</v>
      </c>
      <c r="AX502" s="28">
        <v>348.8</v>
      </c>
      <c r="AY502" s="28">
        <v>63.3</v>
      </c>
      <c r="AZ502" s="28">
        <v>104</v>
      </c>
      <c r="BA502" s="28">
        <v>51.8</v>
      </c>
      <c r="BB502" s="30">
        <v>19</v>
      </c>
      <c r="BC502" s="28">
        <v>0.71</v>
      </c>
      <c r="BD502" s="28">
        <v>0.3</v>
      </c>
      <c r="BE502" s="28">
        <v>1.01</v>
      </c>
      <c r="BF502" s="28">
        <v>23.76</v>
      </c>
      <c r="BG502" s="30">
        <v>179</v>
      </c>
      <c r="BH502" s="30">
        <v>70</v>
      </c>
      <c r="BI502" s="30">
        <v>336</v>
      </c>
      <c r="BJ502" s="30">
        <v>110</v>
      </c>
      <c r="BK502" s="30">
        <v>253</v>
      </c>
      <c r="BL502" s="30">
        <v>68</v>
      </c>
      <c r="BM502" s="30">
        <v>252</v>
      </c>
      <c r="BN502" s="30">
        <v>82</v>
      </c>
      <c r="BO502" s="28"/>
      <c r="BP502" s="28"/>
      <c r="BQ502" s="28"/>
      <c r="BR502" s="28"/>
      <c r="BS502" s="28"/>
      <c r="BT502" s="28"/>
      <c r="BU502" s="30">
        <v>0.04</v>
      </c>
      <c r="BV502" s="30">
        <v>0</v>
      </c>
      <c r="BW502" s="30">
        <v>0.02</v>
      </c>
      <c r="BX502" s="30">
        <v>0.06</v>
      </c>
      <c r="BY502" s="30">
        <v>1.29</v>
      </c>
      <c r="BZ502" s="30">
        <v>1.1399999999999999</v>
      </c>
      <c r="CA502" s="30">
        <v>267</v>
      </c>
      <c r="CB502" s="30">
        <v>38</v>
      </c>
      <c r="CC502" s="30">
        <v>247</v>
      </c>
      <c r="CD502" s="30">
        <v>76</v>
      </c>
      <c r="CE502" s="30">
        <v>156</v>
      </c>
      <c r="CF502" s="30">
        <v>50</v>
      </c>
      <c r="CG502" s="30">
        <v>118</v>
      </c>
      <c r="CH502" s="30">
        <v>44</v>
      </c>
      <c r="CI502" s="30">
        <v>1.04</v>
      </c>
      <c r="CJ502" s="30">
        <v>0.44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7.25" thickBot="1">
      <c r="A503" s="30">
        <v>100</v>
      </c>
      <c r="B503" s="30">
        <v>75</v>
      </c>
      <c r="C503" s="30">
        <v>95658</v>
      </c>
      <c r="D503" s="30">
        <v>0</v>
      </c>
      <c r="E503" s="30">
        <v>0</v>
      </c>
      <c r="F503" s="30">
        <v>-3</v>
      </c>
      <c r="G503" s="30">
        <v>3</v>
      </c>
      <c r="H503" s="30">
        <v>0</v>
      </c>
      <c r="I503" s="30">
        <v>2</v>
      </c>
      <c r="J503" s="28">
        <v>2</v>
      </c>
      <c r="K503" s="28">
        <v>3</v>
      </c>
      <c r="L503" s="30">
        <v>1</v>
      </c>
      <c r="M503" s="28" t="s">
        <v>2856</v>
      </c>
      <c r="N503" s="28">
        <v>2</v>
      </c>
      <c r="O503" s="30">
        <v>330</v>
      </c>
      <c r="P503" s="31" t="b">
        <v>0</v>
      </c>
      <c r="Q503" s="28"/>
      <c r="R503" s="28" t="s">
        <v>4428</v>
      </c>
      <c r="S503" s="30">
        <v>47</v>
      </c>
      <c r="T503" s="28" t="s">
        <v>3228</v>
      </c>
      <c r="U503" s="28">
        <v>2.6</v>
      </c>
      <c r="V503" s="28" t="s">
        <v>1575</v>
      </c>
      <c r="W503" s="28">
        <v>0.4</v>
      </c>
      <c r="X503" s="31" t="b">
        <v>0</v>
      </c>
      <c r="Y503" s="28"/>
      <c r="Z503" s="28" t="s">
        <v>2061</v>
      </c>
      <c r="AA503" s="30">
        <v>14</v>
      </c>
      <c r="AB503" s="30">
        <v>1</v>
      </c>
      <c r="AC503" s="30">
        <v>36</v>
      </c>
      <c r="AD503" s="30">
        <v>41427</v>
      </c>
      <c r="AE503" s="30">
        <v>191</v>
      </c>
      <c r="AF503" s="30">
        <v>109476</v>
      </c>
      <c r="AG503" s="30">
        <v>854</v>
      </c>
      <c r="AH503" s="28">
        <v>0.4</v>
      </c>
      <c r="AI503" s="28">
        <v>7.7</v>
      </c>
      <c r="AJ503" s="28" t="s">
        <v>1575</v>
      </c>
      <c r="AK503" s="30">
        <v>663</v>
      </c>
      <c r="AL503" s="30">
        <v>0</v>
      </c>
      <c r="AM503" s="30">
        <v>0</v>
      </c>
      <c r="AN503" s="30">
        <v>5</v>
      </c>
      <c r="AO503" s="30">
        <v>6</v>
      </c>
      <c r="AP503" s="30">
        <v>0</v>
      </c>
      <c r="AQ503" s="30">
        <v>0</v>
      </c>
      <c r="AR503" s="30">
        <v>0</v>
      </c>
      <c r="AS503" s="30">
        <v>4</v>
      </c>
      <c r="AT503" s="30">
        <v>0</v>
      </c>
      <c r="AU503" s="30">
        <v>0</v>
      </c>
      <c r="AV503" s="30">
        <v>2</v>
      </c>
      <c r="AW503" s="30">
        <v>184</v>
      </c>
      <c r="AX503" s="28">
        <v>177.2</v>
      </c>
      <c r="AY503" s="28">
        <v>20.2</v>
      </c>
      <c r="AZ503" s="28">
        <v>51</v>
      </c>
      <c r="BA503" s="28">
        <v>24.8</v>
      </c>
      <c r="BB503" s="30">
        <v>7</v>
      </c>
      <c r="BC503" s="28">
        <v>0.32</v>
      </c>
      <c r="BD503" s="28">
        <v>0.04</v>
      </c>
      <c r="BE503" s="28">
        <v>0.36</v>
      </c>
      <c r="BF503" s="28">
        <v>8.99</v>
      </c>
      <c r="BG503" s="30">
        <v>299</v>
      </c>
      <c r="BH503" s="30">
        <v>119</v>
      </c>
      <c r="BI503" s="30">
        <v>412</v>
      </c>
      <c r="BJ503" s="30">
        <v>146</v>
      </c>
      <c r="BK503" s="30">
        <v>346</v>
      </c>
      <c r="BL503" s="30">
        <v>118</v>
      </c>
      <c r="BM503" s="30">
        <v>367</v>
      </c>
      <c r="BN503" s="30">
        <v>127</v>
      </c>
      <c r="BO503" s="28"/>
      <c r="BP503" s="28"/>
      <c r="BQ503" s="28"/>
      <c r="BR503" s="28"/>
      <c r="BS503" s="28"/>
      <c r="BT503" s="28"/>
      <c r="BU503" s="30">
        <v>0.04</v>
      </c>
      <c r="BV503" s="30">
        <v>0</v>
      </c>
      <c r="BW503" s="30">
        <v>0.01</v>
      </c>
      <c r="BX503" s="30">
        <v>0.05</v>
      </c>
      <c r="BY503" s="30">
        <v>1.22</v>
      </c>
      <c r="BZ503" s="30">
        <v>0.81</v>
      </c>
      <c r="CA503" s="30">
        <v>302</v>
      </c>
      <c r="CB503" s="30">
        <v>48</v>
      </c>
      <c r="CC503" s="30">
        <v>159</v>
      </c>
      <c r="CD503" s="30">
        <v>46</v>
      </c>
      <c r="CE503" s="30">
        <v>210</v>
      </c>
      <c r="CF503" s="30">
        <v>74</v>
      </c>
      <c r="CG503" s="30">
        <v>287</v>
      </c>
      <c r="CH503" s="30">
        <v>108</v>
      </c>
      <c r="CI503" s="30">
        <v>0.95</v>
      </c>
      <c r="CJ503" s="30">
        <v>0.68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17.25" thickBot="1">
      <c r="A504" s="28"/>
      <c r="B504" s="28"/>
      <c r="C504" s="30">
        <v>101582</v>
      </c>
      <c r="D504" s="30">
        <v>0</v>
      </c>
      <c r="E504" s="30">
        <v>0</v>
      </c>
      <c r="F504" s="30">
        <v>-4</v>
      </c>
      <c r="G504" s="30">
        <v>4</v>
      </c>
      <c r="H504" s="30">
        <v>1</v>
      </c>
      <c r="I504" s="30">
        <v>3</v>
      </c>
      <c r="J504" s="28">
        <v>1.2</v>
      </c>
      <c r="K504" s="28">
        <v>2.4</v>
      </c>
      <c r="L504" s="30">
        <v>3</v>
      </c>
      <c r="M504" s="28" t="s">
        <v>3229</v>
      </c>
      <c r="N504" s="28">
        <v>1.2</v>
      </c>
      <c r="O504" s="30">
        <v>331</v>
      </c>
      <c r="P504" s="31" t="b">
        <v>0</v>
      </c>
      <c r="Q504" s="28"/>
      <c r="R504" s="28"/>
      <c r="S504" s="30">
        <v>51</v>
      </c>
      <c r="T504" s="28" t="s">
        <v>3230</v>
      </c>
      <c r="U504" s="28">
        <v>1.8</v>
      </c>
      <c r="V504" s="28" t="s">
        <v>3231</v>
      </c>
      <c r="W504" s="28">
        <v>0.5</v>
      </c>
      <c r="X504" s="31" t="b">
        <v>0</v>
      </c>
      <c r="Y504" s="28"/>
      <c r="Z504" s="28" t="s">
        <v>2061</v>
      </c>
      <c r="AA504" s="30">
        <v>14</v>
      </c>
      <c r="AB504" s="30">
        <v>1</v>
      </c>
      <c r="AC504" s="30">
        <v>53</v>
      </c>
      <c r="AD504" s="30">
        <v>57067</v>
      </c>
      <c r="AE504" s="30">
        <v>205</v>
      </c>
      <c r="AF504" s="30">
        <v>124519</v>
      </c>
      <c r="AG504" s="30">
        <v>487</v>
      </c>
      <c r="AH504" s="28">
        <v>0.2</v>
      </c>
      <c r="AI504" s="28">
        <v>10.4</v>
      </c>
      <c r="AJ504" s="28" t="s">
        <v>470</v>
      </c>
      <c r="AK504" s="30">
        <v>1128</v>
      </c>
      <c r="AL504" s="30">
        <v>2</v>
      </c>
      <c r="AM504" s="30">
        <v>2</v>
      </c>
      <c r="AN504" s="30">
        <v>4</v>
      </c>
      <c r="AO504" s="30">
        <v>20</v>
      </c>
      <c r="AP504" s="30">
        <v>0</v>
      </c>
      <c r="AQ504" s="30">
        <v>0</v>
      </c>
      <c r="AR504" s="30">
        <v>0</v>
      </c>
      <c r="AS504" s="30">
        <v>6</v>
      </c>
      <c r="AT504" s="30">
        <v>0</v>
      </c>
      <c r="AU504" s="30">
        <v>0</v>
      </c>
      <c r="AV504" s="30">
        <v>2</v>
      </c>
      <c r="AW504" s="30">
        <v>228</v>
      </c>
      <c r="AX504" s="28">
        <v>261.2</v>
      </c>
      <c r="AY504" s="28">
        <v>314.3</v>
      </c>
      <c r="AZ504" s="28">
        <v>211</v>
      </c>
      <c r="BA504" s="28">
        <v>78.5</v>
      </c>
      <c r="BB504" s="30">
        <v>11</v>
      </c>
      <c r="BC504" s="28">
        <v>1.97</v>
      </c>
      <c r="BD504" s="28">
        <v>1.3</v>
      </c>
      <c r="BE504" s="28">
        <v>3.27</v>
      </c>
      <c r="BF504" s="28">
        <v>20.149999999999999</v>
      </c>
      <c r="BG504" s="30">
        <v>239</v>
      </c>
      <c r="BH504" s="30">
        <v>101</v>
      </c>
      <c r="BI504" s="30">
        <v>109</v>
      </c>
      <c r="BJ504" s="30">
        <v>81</v>
      </c>
      <c r="BK504" s="30">
        <v>162</v>
      </c>
      <c r="BL504" s="30">
        <v>96</v>
      </c>
      <c r="BM504" s="30">
        <v>165</v>
      </c>
      <c r="BN504" s="30">
        <v>93</v>
      </c>
      <c r="BO504" s="28"/>
      <c r="BP504" s="28"/>
      <c r="BQ504" s="28"/>
      <c r="BR504" s="28"/>
      <c r="BS504" s="28"/>
      <c r="BT504" s="28"/>
      <c r="BU504" s="30">
        <v>0.16</v>
      </c>
      <c r="BV504" s="30">
        <v>0</v>
      </c>
      <c r="BW504" s="30">
        <v>0.1</v>
      </c>
      <c r="BX504" s="30">
        <v>0.26</v>
      </c>
      <c r="BY504" s="30">
        <v>1.61</v>
      </c>
      <c r="BZ504" s="30">
        <v>1.6</v>
      </c>
      <c r="CA504" s="30">
        <v>172</v>
      </c>
      <c r="CB504" s="30">
        <v>100</v>
      </c>
      <c r="CC504" s="30">
        <v>249</v>
      </c>
      <c r="CD504" s="30">
        <v>125</v>
      </c>
      <c r="CE504" s="30">
        <v>362</v>
      </c>
      <c r="CF504" s="30">
        <v>153</v>
      </c>
      <c r="CG504" s="30">
        <v>273</v>
      </c>
      <c r="CH504" s="30">
        <v>89</v>
      </c>
      <c r="CI504" s="30">
        <v>0.88</v>
      </c>
      <c r="CJ504" s="30">
        <v>0.32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7.25" thickBot="1">
      <c r="A505" s="30">
        <v>100</v>
      </c>
      <c r="B505" s="30">
        <v>100</v>
      </c>
      <c r="C505" s="30">
        <v>106760</v>
      </c>
      <c r="D505" s="30">
        <v>0</v>
      </c>
      <c r="E505" s="30">
        <v>0</v>
      </c>
      <c r="F505" s="30">
        <v>1</v>
      </c>
      <c r="G505" s="30">
        <v>-1</v>
      </c>
      <c r="H505" s="30">
        <v>3</v>
      </c>
      <c r="I505" s="30">
        <v>2</v>
      </c>
      <c r="J505" s="28">
        <v>1.5</v>
      </c>
      <c r="K505" s="28">
        <v>3</v>
      </c>
      <c r="L505" s="30">
        <v>8</v>
      </c>
      <c r="M505" s="28" t="s">
        <v>2693</v>
      </c>
      <c r="N505" s="28">
        <v>1.5</v>
      </c>
      <c r="O505" s="30">
        <v>332</v>
      </c>
      <c r="P505" s="31" t="b">
        <v>0</v>
      </c>
      <c r="Q505" s="28"/>
      <c r="R505" s="28" t="s">
        <v>4274</v>
      </c>
      <c r="S505" s="30">
        <v>51</v>
      </c>
      <c r="T505" s="28" t="s">
        <v>3232</v>
      </c>
      <c r="U505" s="28">
        <v>3.9</v>
      </c>
      <c r="V505" s="28" t="s">
        <v>1416</v>
      </c>
      <c r="W505" s="28">
        <v>16.399999999999999</v>
      </c>
      <c r="X505" s="31" t="b">
        <v>0</v>
      </c>
      <c r="Y505" s="28"/>
      <c r="Z505" s="28" t="s">
        <v>2061</v>
      </c>
      <c r="AA505" s="30">
        <v>14</v>
      </c>
      <c r="AB505" s="30">
        <v>1</v>
      </c>
      <c r="AC505" s="30">
        <v>104</v>
      </c>
      <c r="AD505" s="30">
        <v>4751242</v>
      </c>
      <c r="AE505" s="30">
        <v>53144</v>
      </c>
      <c r="AF505" s="30">
        <v>3116449</v>
      </c>
      <c r="AG505" s="30">
        <v>10440</v>
      </c>
      <c r="AH505" s="28">
        <v>0.3</v>
      </c>
      <c r="AI505" s="28">
        <v>20.399999999999999</v>
      </c>
      <c r="AJ505" s="28" t="s">
        <v>1416</v>
      </c>
      <c r="AK505" s="30">
        <v>2237</v>
      </c>
      <c r="AL505" s="30">
        <v>1</v>
      </c>
      <c r="AM505" s="30">
        <v>4</v>
      </c>
      <c r="AN505" s="30">
        <v>10</v>
      </c>
      <c r="AO505" s="30">
        <v>34</v>
      </c>
      <c r="AP505" s="30">
        <v>0</v>
      </c>
      <c r="AQ505" s="30">
        <v>0</v>
      </c>
      <c r="AR505" s="30">
        <v>0</v>
      </c>
      <c r="AS505" s="30">
        <v>7</v>
      </c>
      <c r="AT505" s="30">
        <v>0</v>
      </c>
      <c r="AU505" s="30">
        <v>0</v>
      </c>
      <c r="AV505" s="30">
        <v>14</v>
      </c>
      <c r="AW505" s="30">
        <v>533</v>
      </c>
      <c r="AX505" s="28">
        <v>505.4</v>
      </c>
      <c r="AY505" s="28">
        <v>499.5</v>
      </c>
      <c r="AZ505" s="28">
        <v>106</v>
      </c>
      <c r="BA505" s="28">
        <v>111.3</v>
      </c>
      <c r="BB505" s="30">
        <v>26</v>
      </c>
      <c r="BC505" s="28">
        <v>0.89</v>
      </c>
      <c r="BD505" s="28">
        <v>2.61</v>
      </c>
      <c r="BE505" s="28">
        <v>3.5</v>
      </c>
      <c r="BF505" s="28">
        <v>33.450000000000003</v>
      </c>
      <c r="BG505" s="30">
        <v>96</v>
      </c>
      <c r="BH505" s="30">
        <v>31</v>
      </c>
      <c r="BI505" s="30">
        <v>49</v>
      </c>
      <c r="BJ505" s="30">
        <v>7</v>
      </c>
      <c r="BK505" s="30">
        <v>248</v>
      </c>
      <c r="BL505" s="30">
        <v>65</v>
      </c>
      <c r="BM505" s="30">
        <v>96</v>
      </c>
      <c r="BN505" s="30">
        <v>13</v>
      </c>
      <c r="BO505" s="30">
        <v>3</v>
      </c>
      <c r="BP505" s="28"/>
      <c r="BQ505" s="30">
        <v>4</v>
      </c>
      <c r="BR505" s="28"/>
      <c r="BS505" s="28"/>
      <c r="BT505" s="28"/>
      <c r="BU505" s="30">
        <v>0.04</v>
      </c>
      <c r="BV505" s="30">
        <v>0</v>
      </c>
      <c r="BW505" s="30">
        <v>0.11</v>
      </c>
      <c r="BX505" s="30">
        <v>0.15</v>
      </c>
      <c r="BY505" s="30">
        <v>1.35</v>
      </c>
      <c r="BZ505" s="30">
        <v>1.37</v>
      </c>
      <c r="CA505" s="30">
        <v>173</v>
      </c>
      <c r="CB505" s="30">
        <v>17</v>
      </c>
      <c r="CC505" s="30">
        <v>213</v>
      </c>
      <c r="CD505" s="30">
        <v>67</v>
      </c>
      <c r="CE505" s="30">
        <v>61</v>
      </c>
      <c r="CF505" s="30">
        <v>13</v>
      </c>
      <c r="CG505" s="30">
        <v>19</v>
      </c>
      <c r="CH505" s="30">
        <v>5</v>
      </c>
      <c r="CI505" s="30">
        <v>1.05</v>
      </c>
      <c r="CJ505" s="30">
        <v>0.4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17.25" thickBot="1">
      <c r="A506" s="30">
        <v>100</v>
      </c>
      <c r="B506" s="30">
        <v>100</v>
      </c>
      <c r="C506" s="30">
        <v>141746</v>
      </c>
      <c r="D506" s="30">
        <v>0</v>
      </c>
      <c r="E506" s="30">
        <v>0</v>
      </c>
      <c r="F506" s="30">
        <v>-6</v>
      </c>
      <c r="G506" s="30">
        <v>6</v>
      </c>
      <c r="H506" s="30">
        <v>4</v>
      </c>
      <c r="I506" s="30">
        <v>3</v>
      </c>
      <c r="J506" s="28">
        <v>4.3</v>
      </c>
      <c r="K506" s="28">
        <v>8.6</v>
      </c>
      <c r="L506" s="30">
        <v>13</v>
      </c>
      <c r="M506" s="28" t="s">
        <v>3233</v>
      </c>
      <c r="N506" s="28">
        <v>4.3</v>
      </c>
      <c r="O506" s="30">
        <v>333</v>
      </c>
      <c r="P506" s="31" t="b">
        <v>0</v>
      </c>
      <c r="Q506" s="28"/>
      <c r="R506" s="28" t="s">
        <v>4429</v>
      </c>
      <c r="S506" s="30">
        <v>94</v>
      </c>
      <c r="T506" s="28" t="s">
        <v>3234</v>
      </c>
      <c r="U506" s="28">
        <v>4.5999999999999996</v>
      </c>
      <c r="V506" s="28" t="s">
        <v>3235</v>
      </c>
      <c r="W506" s="28">
        <v>7.4</v>
      </c>
      <c r="X506" s="31" t="b">
        <v>0</v>
      </c>
      <c r="Y506" s="28"/>
      <c r="Z506" s="28" t="s">
        <v>2061</v>
      </c>
      <c r="AA506" s="30">
        <v>14</v>
      </c>
      <c r="AB506" s="30">
        <v>1</v>
      </c>
      <c r="AC506" s="30">
        <v>147</v>
      </c>
      <c r="AD506" s="30">
        <v>3046393</v>
      </c>
      <c r="AE506" s="30">
        <v>31988</v>
      </c>
      <c r="AF506" s="30">
        <v>2663992</v>
      </c>
      <c r="AG506" s="30">
        <v>9355</v>
      </c>
      <c r="AH506" s="28">
        <v>0.5</v>
      </c>
      <c r="AI506" s="28">
        <v>15.6</v>
      </c>
      <c r="AJ506" s="28" t="s">
        <v>1418</v>
      </c>
      <c r="AK506" s="30">
        <v>2879</v>
      </c>
      <c r="AL506" s="30">
        <v>6</v>
      </c>
      <c r="AM506" s="30">
        <v>8</v>
      </c>
      <c r="AN506" s="30">
        <v>15</v>
      </c>
      <c r="AO506" s="30">
        <v>37</v>
      </c>
      <c r="AP506" s="30">
        <v>0</v>
      </c>
      <c r="AQ506" s="30">
        <v>0</v>
      </c>
      <c r="AR506" s="30">
        <v>0</v>
      </c>
      <c r="AS506" s="30">
        <v>6</v>
      </c>
      <c r="AT506" s="30">
        <v>0</v>
      </c>
      <c r="AU506" s="30">
        <v>0</v>
      </c>
      <c r="AV506" s="30">
        <v>20</v>
      </c>
      <c r="AW506" s="30">
        <v>630</v>
      </c>
      <c r="AX506" s="28">
        <v>849</v>
      </c>
      <c r="AY506" s="28">
        <v>1333</v>
      </c>
      <c r="AZ506" s="28">
        <v>830</v>
      </c>
      <c r="BA506" s="28">
        <v>301.39999999999998</v>
      </c>
      <c r="BB506" s="30">
        <v>32</v>
      </c>
      <c r="BC506" s="28">
        <v>6.95</v>
      </c>
      <c r="BD506" s="28">
        <v>9.02</v>
      </c>
      <c r="BE506" s="28">
        <v>15.97</v>
      </c>
      <c r="BF506" s="28">
        <v>42.83</v>
      </c>
      <c r="BG506" s="30">
        <v>13</v>
      </c>
      <c r="BH506" s="30">
        <v>5</v>
      </c>
      <c r="BI506" s="30">
        <v>3</v>
      </c>
      <c r="BJ506" s="30">
        <v>2</v>
      </c>
      <c r="BK506" s="30">
        <v>19</v>
      </c>
      <c r="BL506" s="30">
        <v>9</v>
      </c>
      <c r="BM506" s="30">
        <v>5</v>
      </c>
      <c r="BN506" s="30">
        <v>3</v>
      </c>
      <c r="BO506" s="30">
        <v>2</v>
      </c>
      <c r="BP506" s="28"/>
      <c r="BQ506" s="30">
        <v>3</v>
      </c>
      <c r="BR506" s="28"/>
      <c r="BS506" s="30">
        <v>2</v>
      </c>
      <c r="BT506" s="28"/>
      <c r="BU506" s="30">
        <v>0.22</v>
      </c>
      <c r="BV506" s="30">
        <v>0</v>
      </c>
      <c r="BW506" s="30">
        <v>0.28000000000000003</v>
      </c>
      <c r="BX506" s="30">
        <v>0.5</v>
      </c>
      <c r="BY506" s="30">
        <v>1.34</v>
      </c>
      <c r="BZ506" s="30">
        <v>1.1599999999999999</v>
      </c>
      <c r="CA506" s="30">
        <v>8</v>
      </c>
      <c r="CB506" s="30">
        <v>5</v>
      </c>
      <c r="CC506" s="30">
        <v>48</v>
      </c>
      <c r="CD506" s="30">
        <v>22</v>
      </c>
      <c r="CE506" s="30">
        <v>25</v>
      </c>
      <c r="CF506" s="30">
        <v>11</v>
      </c>
      <c r="CG506" s="30">
        <v>50</v>
      </c>
      <c r="CH506" s="30">
        <v>14</v>
      </c>
      <c r="CI506" s="30">
        <v>1</v>
      </c>
      <c r="CJ506" s="30">
        <v>0.47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27.75" thickBot="1">
      <c r="A507" s="30">
        <v>0</v>
      </c>
      <c r="B507" s="30">
        <v>0</v>
      </c>
      <c r="C507" s="30">
        <v>152590</v>
      </c>
      <c r="D507" s="30">
        <v>0</v>
      </c>
      <c r="E507" s="30">
        <v>0</v>
      </c>
      <c r="F507" s="30">
        <v>0</v>
      </c>
      <c r="G507" s="30">
        <v>0</v>
      </c>
      <c r="H507" s="30">
        <v>0</v>
      </c>
      <c r="I507" s="30">
        <v>2</v>
      </c>
      <c r="J507" s="28">
        <v>0</v>
      </c>
      <c r="K507" s="28">
        <v>0</v>
      </c>
      <c r="L507" s="30">
        <v>0</v>
      </c>
      <c r="M507" s="28" t="s">
        <v>2755</v>
      </c>
      <c r="N507" s="28">
        <v>0</v>
      </c>
      <c r="O507" s="30">
        <v>334</v>
      </c>
      <c r="P507" s="31" t="b">
        <v>0</v>
      </c>
      <c r="Q507" s="28" t="s">
        <v>3236</v>
      </c>
      <c r="R507" s="28" t="s">
        <v>3237</v>
      </c>
      <c r="S507" s="30">
        <v>50</v>
      </c>
      <c r="T507" s="28" t="s">
        <v>3238</v>
      </c>
      <c r="U507" s="28">
        <v>0</v>
      </c>
      <c r="V507" s="28" t="s">
        <v>1953</v>
      </c>
      <c r="W507" s="28">
        <v>0</v>
      </c>
      <c r="X507" s="31" t="b">
        <v>0</v>
      </c>
      <c r="Y507" s="28"/>
      <c r="Z507" s="28" t="s">
        <v>2077</v>
      </c>
      <c r="AA507" s="30">
        <v>14</v>
      </c>
      <c r="AB507" s="30">
        <v>1</v>
      </c>
      <c r="AC507" s="30">
        <v>0</v>
      </c>
      <c r="AD507" s="30">
        <v>0</v>
      </c>
      <c r="AE507" s="30">
        <v>0</v>
      </c>
      <c r="AF507" s="30">
        <v>6558</v>
      </c>
      <c r="AG507" s="30">
        <v>1</v>
      </c>
      <c r="AH507" s="28">
        <v>0</v>
      </c>
      <c r="AI507" s="28">
        <v>0</v>
      </c>
      <c r="AJ507" s="28" t="s">
        <v>1953</v>
      </c>
      <c r="AK507" s="30">
        <v>0</v>
      </c>
      <c r="AL507" s="30">
        <v>0</v>
      </c>
      <c r="AM507" s="30">
        <v>0</v>
      </c>
      <c r="AN507" s="30">
        <v>0</v>
      </c>
      <c r="AO507" s="30">
        <v>0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0</v>
      </c>
      <c r="AW507" s="30">
        <v>0</v>
      </c>
      <c r="AX507" s="28">
        <v>0</v>
      </c>
      <c r="AY507" s="28">
        <v>0</v>
      </c>
      <c r="AZ507" s="28">
        <v>0</v>
      </c>
      <c r="BA507" s="28">
        <v>0</v>
      </c>
      <c r="BB507" s="30">
        <v>0</v>
      </c>
      <c r="BC507" s="28">
        <v>0</v>
      </c>
      <c r="BD507" s="28">
        <v>0</v>
      </c>
      <c r="BE507" s="28">
        <v>0</v>
      </c>
      <c r="BF507" s="28">
        <v>0</v>
      </c>
      <c r="BG507" s="30">
        <v>743</v>
      </c>
      <c r="BH507" s="30">
        <v>257</v>
      </c>
      <c r="BI507" s="30">
        <v>742</v>
      </c>
      <c r="BJ507" s="30">
        <v>257</v>
      </c>
      <c r="BK507" s="30">
        <v>738</v>
      </c>
      <c r="BL507" s="30">
        <v>257</v>
      </c>
      <c r="BM507" s="30">
        <v>744</v>
      </c>
      <c r="BN507" s="30">
        <v>257</v>
      </c>
      <c r="BO507" s="28"/>
      <c r="BP507" s="28"/>
      <c r="BQ507" s="28"/>
      <c r="BR507" s="28"/>
      <c r="BS507" s="28"/>
      <c r="BT507" s="28"/>
      <c r="BU507" s="30">
        <v>0</v>
      </c>
      <c r="BV507" s="30">
        <v>0</v>
      </c>
      <c r="BW507" s="30">
        <v>0</v>
      </c>
      <c r="BX507" s="30">
        <v>0</v>
      </c>
      <c r="BY507" s="30">
        <v>0</v>
      </c>
      <c r="BZ507" s="30">
        <v>0</v>
      </c>
      <c r="CA507" s="30">
        <v>195</v>
      </c>
      <c r="CB507" s="30">
        <v>23</v>
      </c>
      <c r="CC507" s="30">
        <v>719</v>
      </c>
      <c r="CD507" s="30">
        <v>254</v>
      </c>
      <c r="CE507" s="30">
        <v>745</v>
      </c>
      <c r="CF507" s="30">
        <v>257</v>
      </c>
      <c r="CG507" s="30">
        <v>623</v>
      </c>
      <c r="CH507" s="30">
        <v>228</v>
      </c>
      <c r="CI507" s="30">
        <v>0</v>
      </c>
      <c r="CJ507" s="30">
        <v>0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17.25" thickBot="1">
      <c r="A508" s="30">
        <v>100</v>
      </c>
      <c r="B508" s="30">
        <v>100</v>
      </c>
      <c r="C508" s="30">
        <v>176297</v>
      </c>
      <c r="D508" s="30">
        <v>0</v>
      </c>
      <c r="E508" s="30">
        <v>0</v>
      </c>
      <c r="F508" s="30">
        <v>7</v>
      </c>
      <c r="G508" s="30">
        <v>-7</v>
      </c>
      <c r="H508" s="30">
        <v>5</v>
      </c>
      <c r="I508" s="30">
        <v>3</v>
      </c>
      <c r="J508" s="28">
        <v>6</v>
      </c>
      <c r="K508" s="28">
        <v>12</v>
      </c>
      <c r="L508" s="30">
        <v>8</v>
      </c>
      <c r="M508" s="28" t="s">
        <v>2127</v>
      </c>
      <c r="N508" s="28">
        <v>6</v>
      </c>
      <c r="O508" s="30">
        <v>335</v>
      </c>
      <c r="P508" s="31" t="b">
        <v>1</v>
      </c>
      <c r="Q508" s="28"/>
      <c r="R508" s="28" t="s">
        <v>4314</v>
      </c>
      <c r="S508" s="30">
        <v>72</v>
      </c>
      <c r="T508" s="28" t="s">
        <v>3239</v>
      </c>
      <c r="U508" s="28">
        <v>6.1</v>
      </c>
      <c r="V508" s="28" t="s">
        <v>1398</v>
      </c>
      <c r="W508" s="28">
        <v>44.8</v>
      </c>
      <c r="X508" s="31" t="b">
        <v>0</v>
      </c>
      <c r="Y508" s="28"/>
      <c r="Z508" s="28" t="s">
        <v>2061</v>
      </c>
      <c r="AA508" s="30">
        <v>14</v>
      </c>
      <c r="AB508" s="30">
        <v>1</v>
      </c>
      <c r="AC508" s="30">
        <v>194</v>
      </c>
      <c r="AD508" s="30">
        <v>10154733</v>
      </c>
      <c r="AE508" s="30">
        <v>118926</v>
      </c>
      <c r="AF508" s="30">
        <v>6548118</v>
      </c>
      <c r="AG508" s="30">
        <v>11627</v>
      </c>
      <c r="AH508" s="28">
        <v>0.8</v>
      </c>
      <c r="AI508" s="28">
        <v>26.9</v>
      </c>
      <c r="AJ508" s="28" t="s">
        <v>1398</v>
      </c>
      <c r="AK508" s="30">
        <v>2653</v>
      </c>
      <c r="AL508" s="30">
        <v>16</v>
      </c>
      <c r="AM508" s="30">
        <v>7</v>
      </c>
      <c r="AN508" s="30">
        <v>13</v>
      </c>
      <c r="AO508" s="30">
        <v>36</v>
      </c>
      <c r="AP508" s="30">
        <v>0</v>
      </c>
      <c r="AQ508" s="30">
        <v>0</v>
      </c>
      <c r="AR508" s="30">
        <v>0</v>
      </c>
      <c r="AS508" s="30">
        <v>2</v>
      </c>
      <c r="AT508" s="30">
        <v>0</v>
      </c>
      <c r="AU508" s="30">
        <v>0</v>
      </c>
      <c r="AV508" s="30">
        <v>21</v>
      </c>
      <c r="AW508" s="30">
        <v>500</v>
      </c>
      <c r="AX508" s="28">
        <v>836</v>
      </c>
      <c r="AY508" s="28">
        <v>407</v>
      </c>
      <c r="AZ508" s="28">
        <v>1314</v>
      </c>
      <c r="BA508" s="28">
        <v>255.9</v>
      </c>
      <c r="BB508" s="30">
        <v>30</v>
      </c>
      <c r="BC508" s="28">
        <v>13.18</v>
      </c>
      <c r="BD508" s="28">
        <v>2.62</v>
      </c>
      <c r="BE508" s="28">
        <v>15.8</v>
      </c>
      <c r="BF508" s="28">
        <v>39.08</v>
      </c>
      <c r="BG508" s="30">
        <v>14</v>
      </c>
      <c r="BH508" s="30">
        <v>6</v>
      </c>
      <c r="BI508" s="30">
        <v>70</v>
      </c>
      <c r="BJ508" s="30">
        <v>57</v>
      </c>
      <c r="BK508" s="30">
        <v>4</v>
      </c>
      <c r="BL508" s="30">
        <v>2</v>
      </c>
      <c r="BM508" s="30">
        <v>11</v>
      </c>
      <c r="BN508" s="30">
        <v>8</v>
      </c>
      <c r="BO508" s="28"/>
      <c r="BP508" s="28"/>
      <c r="BQ508" s="30">
        <v>2</v>
      </c>
      <c r="BR508" s="28"/>
      <c r="BS508" s="30">
        <v>3</v>
      </c>
      <c r="BT508" s="28"/>
      <c r="BU508" s="30">
        <v>0.45</v>
      </c>
      <c r="BV508" s="30">
        <v>0</v>
      </c>
      <c r="BW508" s="30">
        <v>0.09</v>
      </c>
      <c r="BX508" s="30">
        <v>0.54</v>
      </c>
      <c r="BY508" s="30">
        <v>1.33</v>
      </c>
      <c r="BZ508" s="30">
        <v>1.22</v>
      </c>
      <c r="CA508" s="30">
        <v>34</v>
      </c>
      <c r="CB508" s="30">
        <v>18</v>
      </c>
      <c r="CC508" s="30">
        <v>13</v>
      </c>
      <c r="CD508" s="30">
        <v>7</v>
      </c>
      <c r="CE508" s="30">
        <v>6</v>
      </c>
      <c r="CF508" s="30">
        <v>1</v>
      </c>
      <c r="CG508" s="30">
        <v>3</v>
      </c>
      <c r="CH508" s="30">
        <v>1</v>
      </c>
      <c r="CI508" s="30">
        <v>1.02</v>
      </c>
      <c r="CJ508" s="30">
        <v>0.44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17.25" thickBot="1">
      <c r="A509" s="30">
        <v>0</v>
      </c>
      <c r="B509" s="30">
        <v>0</v>
      </c>
      <c r="C509" s="30">
        <v>180184</v>
      </c>
      <c r="D509" s="30">
        <v>0</v>
      </c>
      <c r="E509" s="30">
        <v>0</v>
      </c>
      <c r="F509" s="30">
        <v>-4</v>
      </c>
      <c r="G509" s="30">
        <v>4</v>
      </c>
      <c r="H509" s="30">
        <v>0</v>
      </c>
      <c r="I509" s="30">
        <v>3</v>
      </c>
      <c r="J509" s="28">
        <v>0</v>
      </c>
      <c r="K509" s="28">
        <v>0</v>
      </c>
      <c r="L509" s="30">
        <v>0</v>
      </c>
      <c r="M509" s="28" t="s">
        <v>3240</v>
      </c>
      <c r="N509" s="28">
        <v>0</v>
      </c>
      <c r="O509" s="30">
        <v>336</v>
      </c>
      <c r="P509" s="31" t="b">
        <v>0</v>
      </c>
      <c r="Q509" s="28" t="s">
        <v>2589</v>
      </c>
      <c r="R509" s="28" t="s">
        <v>3241</v>
      </c>
      <c r="S509" s="30">
        <v>51</v>
      </c>
      <c r="T509" s="28" t="s">
        <v>3242</v>
      </c>
      <c r="U509" s="28">
        <v>1.1000000000000001</v>
      </c>
      <c r="V509" s="28" t="s">
        <v>3243</v>
      </c>
      <c r="W509" s="28">
        <v>0.1</v>
      </c>
      <c r="X509" s="31" t="b">
        <v>0</v>
      </c>
      <c r="Y509" s="28"/>
      <c r="Z509" s="28" t="s">
        <v>2117</v>
      </c>
      <c r="AA509" s="30">
        <v>14</v>
      </c>
      <c r="AB509" s="30">
        <v>1</v>
      </c>
      <c r="AC509" s="30">
        <v>8</v>
      </c>
      <c r="AD509" s="30">
        <v>8243</v>
      </c>
      <c r="AE509" s="30">
        <v>11</v>
      </c>
      <c r="AF509" s="30">
        <v>53567</v>
      </c>
      <c r="AG509" s="30">
        <v>23</v>
      </c>
      <c r="AH509" s="28">
        <v>0</v>
      </c>
      <c r="AI509" s="28">
        <v>1.6</v>
      </c>
      <c r="AJ509" s="28" t="s">
        <v>1700</v>
      </c>
      <c r="AK509" s="30">
        <v>162</v>
      </c>
      <c r="AL509" s="30">
        <v>0</v>
      </c>
      <c r="AM509" s="30">
        <v>0</v>
      </c>
      <c r="AN509" s="30">
        <v>0</v>
      </c>
      <c r="AO509" s="30">
        <v>3</v>
      </c>
      <c r="AP509" s="30">
        <v>0</v>
      </c>
      <c r="AQ509" s="30">
        <v>0</v>
      </c>
      <c r="AR509" s="30">
        <v>0</v>
      </c>
      <c r="AS509" s="30">
        <v>0</v>
      </c>
      <c r="AT509" s="30">
        <v>0</v>
      </c>
      <c r="AU509" s="30">
        <v>0</v>
      </c>
      <c r="AV509" s="30">
        <v>0</v>
      </c>
      <c r="AW509" s="30">
        <v>21</v>
      </c>
      <c r="AX509" s="28">
        <v>11.2</v>
      </c>
      <c r="AY509" s="28">
        <v>40.200000000000003</v>
      </c>
      <c r="AZ509" s="28">
        <v>54</v>
      </c>
      <c r="BA509" s="28">
        <v>10.5</v>
      </c>
      <c r="BB509" s="30">
        <v>2</v>
      </c>
      <c r="BC509" s="28">
        <v>0.1</v>
      </c>
      <c r="BD509" s="28">
        <v>0.14000000000000001</v>
      </c>
      <c r="BE509" s="28">
        <v>0.24</v>
      </c>
      <c r="BF509" s="28">
        <v>1.58</v>
      </c>
      <c r="BG509" s="30">
        <v>477</v>
      </c>
      <c r="BH509" s="30">
        <v>213</v>
      </c>
      <c r="BI509" s="30">
        <v>372</v>
      </c>
      <c r="BJ509" s="30">
        <v>193</v>
      </c>
      <c r="BK509" s="30">
        <v>334</v>
      </c>
      <c r="BL509" s="30">
        <v>166</v>
      </c>
      <c r="BM509" s="30">
        <v>440</v>
      </c>
      <c r="BN509" s="30">
        <v>198</v>
      </c>
      <c r="BO509" s="28"/>
      <c r="BP509" s="28"/>
      <c r="BQ509" s="28"/>
      <c r="BR509" s="28"/>
      <c r="BS509" s="28"/>
      <c r="BT509" s="28"/>
      <c r="BU509" s="30">
        <v>0.06</v>
      </c>
      <c r="BV509" s="30">
        <v>0</v>
      </c>
      <c r="BW509" s="30">
        <v>0.08</v>
      </c>
      <c r="BX509" s="30">
        <v>0.14000000000000001</v>
      </c>
      <c r="BY509" s="30">
        <v>0.88</v>
      </c>
      <c r="BZ509" s="30">
        <v>1.67</v>
      </c>
      <c r="CA509" s="30">
        <v>176</v>
      </c>
      <c r="CB509" s="30">
        <v>102</v>
      </c>
      <c r="CC509" s="30">
        <v>730</v>
      </c>
      <c r="CD509" s="30">
        <v>312</v>
      </c>
      <c r="CE509" s="30">
        <v>457</v>
      </c>
      <c r="CF509" s="30">
        <v>202</v>
      </c>
      <c r="CG509" s="30">
        <v>394</v>
      </c>
      <c r="CH509" s="30">
        <v>139</v>
      </c>
      <c r="CI509" s="30">
        <v>1.1100000000000001</v>
      </c>
      <c r="CJ509" s="30">
        <v>0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7.25" thickBot="1">
      <c r="A510" s="30">
        <v>100</v>
      </c>
      <c r="B510" s="30">
        <v>100</v>
      </c>
      <c r="C510" s="30">
        <v>184667</v>
      </c>
      <c r="D510" s="30">
        <v>0</v>
      </c>
      <c r="E510" s="30">
        <v>0</v>
      </c>
      <c r="F510" s="30">
        <v>-4</v>
      </c>
      <c r="G510" s="30">
        <v>4</v>
      </c>
      <c r="H510" s="30">
        <v>0</v>
      </c>
      <c r="I510" s="30">
        <v>2</v>
      </c>
      <c r="J510" s="28">
        <v>2.7</v>
      </c>
      <c r="K510" s="28">
        <v>5.4</v>
      </c>
      <c r="L510" s="30">
        <v>8</v>
      </c>
      <c r="M510" s="28" t="s">
        <v>2980</v>
      </c>
      <c r="N510" s="28">
        <v>2.7</v>
      </c>
      <c r="O510" s="30">
        <v>337</v>
      </c>
      <c r="P510" s="31" t="b">
        <v>0</v>
      </c>
      <c r="Q510" s="28"/>
      <c r="R510" s="28" t="s">
        <v>3244</v>
      </c>
      <c r="S510" s="30">
        <v>41</v>
      </c>
      <c r="T510" s="28" t="s">
        <v>3245</v>
      </c>
      <c r="U510" s="28">
        <v>2.5</v>
      </c>
      <c r="V510" s="28" t="s">
        <v>1613</v>
      </c>
      <c r="W510" s="28">
        <v>0.6</v>
      </c>
      <c r="X510" s="31" t="b">
        <v>0</v>
      </c>
      <c r="Y510" s="28"/>
      <c r="Z510" s="28" t="s">
        <v>2061</v>
      </c>
      <c r="AA510" s="30">
        <v>14</v>
      </c>
      <c r="AB510" s="30">
        <v>1</v>
      </c>
      <c r="AC510" s="30">
        <v>38</v>
      </c>
      <c r="AD510" s="30">
        <v>82477</v>
      </c>
      <c r="AE510" s="30">
        <v>9279</v>
      </c>
      <c r="AF510" s="30">
        <v>47838</v>
      </c>
      <c r="AG510" s="30">
        <v>784</v>
      </c>
      <c r="AH510" s="28">
        <v>0.7</v>
      </c>
      <c r="AI510" s="28">
        <v>9.3000000000000007</v>
      </c>
      <c r="AJ510" s="28" t="s">
        <v>1613</v>
      </c>
      <c r="AK510" s="30">
        <v>909</v>
      </c>
      <c r="AL510" s="30">
        <v>0</v>
      </c>
      <c r="AM510" s="30">
        <v>0</v>
      </c>
      <c r="AN510" s="30">
        <v>4</v>
      </c>
      <c r="AO510" s="30">
        <v>13</v>
      </c>
      <c r="AP510" s="30">
        <v>0</v>
      </c>
      <c r="AQ510" s="30">
        <v>0</v>
      </c>
      <c r="AR510" s="30">
        <v>0</v>
      </c>
      <c r="AS510" s="30">
        <v>1</v>
      </c>
      <c r="AT510" s="30">
        <v>0</v>
      </c>
      <c r="AU510" s="30">
        <v>0</v>
      </c>
      <c r="AV510" s="30">
        <v>2</v>
      </c>
      <c r="AW510" s="30">
        <v>220</v>
      </c>
      <c r="AX510" s="28">
        <v>178.8</v>
      </c>
      <c r="AY510" s="28">
        <v>17.7</v>
      </c>
      <c r="AZ510" s="28">
        <v>11</v>
      </c>
      <c r="BA510" s="28">
        <v>20.9</v>
      </c>
      <c r="BB510" s="30">
        <v>9</v>
      </c>
      <c r="BC510" s="28">
        <v>0.13</v>
      </c>
      <c r="BD510" s="28">
        <v>0.05</v>
      </c>
      <c r="BE510" s="28">
        <v>0.18</v>
      </c>
      <c r="BF510" s="28">
        <v>13.35</v>
      </c>
      <c r="BG510" s="30">
        <v>297</v>
      </c>
      <c r="BH510" s="30">
        <v>117</v>
      </c>
      <c r="BI510" s="30">
        <v>419</v>
      </c>
      <c r="BJ510" s="30">
        <v>149</v>
      </c>
      <c r="BK510" s="30">
        <v>432</v>
      </c>
      <c r="BL510" s="30">
        <v>157</v>
      </c>
      <c r="BM510" s="30">
        <v>392</v>
      </c>
      <c r="BN510" s="30">
        <v>142</v>
      </c>
      <c r="BO510" s="28"/>
      <c r="BP510" s="28"/>
      <c r="BQ510" s="28"/>
      <c r="BR510" s="28"/>
      <c r="BS510" s="28"/>
      <c r="BT510" s="28"/>
      <c r="BU510" s="30">
        <v>0.01</v>
      </c>
      <c r="BV510" s="30">
        <v>0</v>
      </c>
      <c r="BW510" s="30">
        <v>0</v>
      </c>
      <c r="BX510" s="30">
        <v>0.01</v>
      </c>
      <c r="BY510" s="30">
        <v>1.32</v>
      </c>
      <c r="BZ510" s="30">
        <v>1.29</v>
      </c>
      <c r="CA510" s="30">
        <v>628</v>
      </c>
      <c r="CB510" s="30">
        <v>179</v>
      </c>
      <c r="CC510" s="30">
        <v>109</v>
      </c>
      <c r="CD510" s="30">
        <v>27</v>
      </c>
      <c r="CE510" s="30">
        <v>222</v>
      </c>
      <c r="CF510" s="30">
        <v>76</v>
      </c>
      <c r="CG510" s="30">
        <v>252</v>
      </c>
      <c r="CH510" s="30">
        <v>89</v>
      </c>
      <c r="CI510" s="30">
        <v>0.89</v>
      </c>
      <c r="CJ510" s="30">
        <v>0.4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17.25" thickBot="1">
      <c r="A511" s="30">
        <v>0</v>
      </c>
      <c r="B511" s="30">
        <v>25</v>
      </c>
      <c r="C511" s="30">
        <v>195851</v>
      </c>
      <c r="D511" s="30">
        <v>0</v>
      </c>
      <c r="E511" s="30">
        <v>0</v>
      </c>
      <c r="F511" s="30">
        <v>-1</v>
      </c>
      <c r="G511" s="30">
        <v>1</v>
      </c>
      <c r="H511" s="30">
        <v>0</v>
      </c>
      <c r="I511" s="30">
        <v>3</v>
      </c>
      <c r="J511" s="28">
        <v>0</v>
      </c>
      <c r="K511" s="28">
        <v>1</v>
      </c>
      <c r="L511" s="30">
        <v>0</v>
      </c>
      <c r="M511" s="28" t="s">
        <v>3204</v>
      </c>
      <c r="N511" s="28">
        <v>2</v>
      </c>
      <c r="O511" s="30">
        <v>338</v>
      </c>
      <c r="P511" s="31" t="b">
        <v>0</v>
      </c>
      <c r="Q511" s="28" t="s">
        <v>4533</v>
      </c>
      <c r="R511" s="28" t="s">
        <v>4342</v>
      </c>
      <c r="S511" s="30">
        <v>49</v>
      </c>
      <c r="T511" s="28" t="s">
        <v>3246</v>
      </c>
      <c r="U511" s="28">
        <v>1.6</v>
      </c>
      <c r="V511" s="28" t="s">
        <v>1734</v>
      </c>
      <c r="W511" s="28">
        <v>0.2</v>
      </c>
      <c r="X511" s="31" t="b">
        <v>0</v>
      </c>
      <c r="Y511" s="28"/>
      <c r="Z511" s="28" t="s">
        <v>2117</v>
      </c>
      <c r="AA511" s="30">
        <v>14</v>
      </c>
      <c r="AB511" s="30">
        <v>1</v>
      </c>
      <c r="AC511" s="30">
        <v>34</v>
      </c>
      <c r="AD511" s="30">
        <v>28029</v>
      </c>
      <c r="AE511" s="30">
        <v>10</v>
      </c>
      <c r="AF511" s="30">
        <v>47630</v>
      </c>
      <c r="AG511" s="30">
        <v>279</v>
      </c>
      <c r="AH511" s="28">
        <v>0.4</v>
      </c>
      <c r="AI511" s="28">
        <v>6.9</v>
      </c>
      <c r="AJ511" s="28" t="s">
        <v>1734</v>
      </c>
      <c r="AK511" s="30">
        <v>1118</v>
      </c>
      <c r="AL511" s="30">
        <v>1</v>
      </c>
      <c r="AM511" s="30">
        <v>0</v>
      </c>
      <c r="AN511" s="30">
        <v>4</v>
      </c>
      <c r="AO511" s="30">
        <v>19</v>
      </c>
      <c r="AP511" s="30">
        <v>0</v>
      </c>
      <c r="AQ511" s="30">
        <v>0</v>
      </c>
      <c r="AR511" s="30">
        <v>0</v>
      </c>
      <c r="AS511" s="30">
        <v>7</v>
      </c>
      <c r="AT511" s="30">
        <v>0</v>
      </c>
      <c r="AU511" s="30">
        <v>0</v>
      </c>
      <c r="AV511" s="30">
        <v>2</v>
      </c>
      <c r="AW511" s="30">
        <v>141</v>
      </c>
      <c r="AX511" s="28">
        <v>231.6</v>
      </c>
      <c r="AY511" s="28">
        <v>112.3</v>
      </c>
      <c r="AZ511" s="28">
        <v>132</v>
      </c>
      <c r="BA511" s="28">
        <v>47.2</v>
      </c>
      <c r="BB511" s="30">
        <v>10</v>
      </c>
      <c r="BC511" s="28">
        <v>1.29</v>
      </c>
      <c r="BD511" s="28">
        <v>0.99</v>
      </c>
      <c r="BE511" s="28">
        <v>2.2799999999999998</v>
      </c>
      <c r="BF511" s="28">
        <v>21.79</v>
      </c>
      <c r="BG511" s="30">
        <v>257</v>
      </c>
      <c r="BH511" s="30">
        <v>112</v>
      </c>
      <c r="BI511" s="30">
        <v>250</v>
      </c>
      <c r="BJ511" s="30">
        <v>146</v>
      </c>
      <c r="BK511" s="30">
        <v>224</v>
      </c>
      <c r="BL511" s="30">
        <v>126</v>
      </c>
      <c r="BM511" s="30">
        <v>275</v>
      </c>
      <c r="BN511" s="30">
        <v>123</v>
      </c>
      <c r="BO511" s="28"/>
      <c r="BP511" s="28"/>
      <c r="BQ511" s="28"/>
      <c r="BR511" s="28"/>
      <c r="BS511" s="28"/>
      <c r="BT511" s="28"/>
      <c r="BU511" s="30">
        <v>0.1</v>
      </c>
      <c r="BV511" s="30">
        <v>0</v>
      </c>
      <c r="BW511" s="30">
        <v>0.08</v>
      </c>
      <c r="BX511" s="30">
        <v>0.18</v>
      </c>
      <c r="BY511" s="30">
        <v>1.75</v>
      </c>
      <c r="BZ511" s="30">
        <v>1.53</v>
      </c>
      <c r="CA511" s="30">
        <v>242</v>
      </c>
      <c r="CB511" s="30">
        <v>140</v>
      </c>
      <c r="CC511" s="30">
        <v>163</v>
      </c>
      <c r="CD511" s="30">
        <v>77</v>
      </c>
      <c r="CE511" s="30">
        <v>392</v>
      </c>
      <c r="CF511" s="30">
        <v>168</v>
      </c>
      <c r="CG511" s="30">
        <v>380</v>
      </c>
      <c r="CH511" s="30">
        <v>134</v>
      </c>
      <c r="CI511" s="30">
        <v>0.81</v>
      </c>
      <c r="CJ511" s="30">
        <v>0.32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27.75" thickBot="1">
      <c r="A512" s="30">
        <v>0</v>
      </c>
      <c r="B512" s="30">
        <v>0</v>
      </c>
      <c r="C512" s="30">
        <v>197365</v>
      </c>
      <c r="D512" s="30">
        <v>0</v>
      </c>
      <c r="E512" s="30">
        <v>0</v>
      </c>
      <c r="F512" s="30">
        <v>0</v>
      </c>
      <c r="G512" s="30">
        <v>0</v>
      </c>
      <c r="H512" s="30">
        <v>0</v>
      </c>
      <c r="I512" s="30">
        <v>2</v>
      </c>
      <c r="J512" s="28">
        <v>0</v>
      </c>
      <c r="K512" s="28">
        <v>0</v>
      </c>
      <c r="L512" s="30">
        <v>0</v>
      </c>
      <c r="M512" s="28" t="s">
        <v>3247</v>
      </c>
      <c r="N512" s="28">
        <v>0</v>
      </c>
      <c r="O512" s="30">
        <v>339</v>
      </c>
      <c r="P512" s="31" t="b">
        <v>0</v>
      </c>
      <c r="Q512" s="28" t="s">
        <v>2095</v>
      </c>
      <c r="R512" s="28" t="s">
        <v>3248</v>
      </c>
      <c r="S512" s="30">
        <v>40</v>
      </c>
      <c r="T512" s="28" t="s">
        <v>3249</v>
      </c>
      <c r="U512" s="28">
        <v>0</v>
      </c>
      <c r="V512" s="28" t="s">
        <v>1952</v>
      </c>
      <c r="W512" s="28">
        <v>0.3</v>
      </c>
      <c r="X512" s="31" t="b">
        <v>0</v>
      </c>
      <c r="Y512" s="28"/>
      <c r="Z512" s="28" t="s">
        <v>2077</v>
      </c>
      <c r="AA512" s="30">
        <v>14</v>
      </c>
      <c r="AB512" s="30">
        <v>1</v>
      </c>
      <c r="AC512" s="30">
        <v>0</v>
      </c>
      <c r="AD512" s="30">
        <v>20468</v>
      </c>
      <c r="AE512" s="30">
        <v>0</v>
      </c>
      <c r="AF512" s="30">
        <v>149879</v>
      </c>
      <c r="AG512" s="30">
        <v>71</v>
      </c>
      <c r="AH512" s="28">
        <v>0</v>
      </c>
      <c r="AI512" s="28">
        <v>0</v>
      </c>
      <c r="AJ512" s="28" t="s">
        <v>1952</v>
      </c>
      <c r="AK512" s="30">
        <v>0</v>
      </c>
      <c r="AL512" s="30">
        <v>0</v>
      </c>
      <c r="AM512" s="30">
        <v>0</v>
      </c>
      <c r="AN512" s="30">
        <v>0</v>
      </c>
      <c r="AO512" s="30">
        <v>0</v>
      </c>
      <c r="AP512" s="30">
        <v>0</v>
      </c>
      <c r="AQ512" s="30">
        <v>0</v>
      </c>
      <c r="AR512" s="30">
        <v>0</v>
      </c>
      <c r="AS512" s="30">
        <v>0</v>
      </c>
      <c r="AT512" s="30">
        <v>0</v>
      </c>
      <c r="AU512" s="30">
        <v>0</v>
      </c>
      <c r="AV512" s="30">
        <v>0</v>
      </c>
      <c r="AW512" s="30">
        <v>0</v>
      </c>
      <c r="AX512" s="28">
        <v>0</v>
      </c>
      <c r="AY512" s="28">
        <v>0</v>
      </c>
      <c r="AZ512" s="28">
        <v>0</v>
      </c>
      <c r="BA512" s="28">
        <v>0</v>
      </c>
      <c r="BB512" s="30">
        <v>0</v>
      </c>
      <c r="BC512" s="28">
        <v>0</v>
      </c>
      <c r="BD512" s="28">
        <v>0</v>
      </c>
      <c r="BE512" s="28">
        <v>0</v>
      </c>
      <c r="BF512" s="28">
        <v>0</v>
      </c>
      <c r="BG512" s="30">
        <v>576</v>
      </c>
      <c r="BH512" s="30">
        <v>206</v>
      </c>
      <c r="BI512" s="30">
        <v>559</v>
      </c>
      <c r="BJ512" s="30">
        <v>202</v>
      </c>
      <c r="BK512" s="30">
        <v>526</v>
      </c>
      <c r="BL512" s="30">
        <v>194</v>
      </c>
      <c r="BM512" s="30">
        <v>578</v>
      </c>
      <c r="BN512" s="30">
        <v>204</v>
      </c>
      <c r="BO512" s="28"/>
      <c r="BP512" s="28"/>
      <c r="BQ512" s="28"/>
      <c r="BR512" s="28"/>
      <c r="BS512" s="28"/>
      <c r="BT512" s="28"/>
      <c r="BU512" s="30">
        <v>0</v>
      </c>
      <c r="BV512" s="30">
        <v>0</v>
      </c>
      <c r="BW512" s="30">
        <v>0</v>
      </c>
      <c r="BX512" s="30">
        <v>0</v>
      </c>
      <c r="BY512" s="30">
        <v>0</v>
      </c>
      <c r="BZ512" s="30">
        <v>0</v>
      </c>
      <c r="CA512" s="30">
        <v>651</v>
      </c>
      <c r="CB512" s="30">
        <v>190</v>
      </c>
      <c r="CC512" s="30">
        <v>448</v>
      </c>
      <c r="CD512" s="30">
        <v>161</v>
      </c>
      <c r="CE512" s="30">
        <v>586</v>
      </c>
      <c r="CF512" s="30">
        <v>206</v>
      </c>
      <c r="CG512" s="30">
        <v>311</v>
      </c>
      <c r="CH512" s="30">
        <v>113</v>
      </c>
      <c r="CI512" s="30">
        <v>0</v>
      </c>
      <c r="CJ512" s="30">
        <v>0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17.25" thickBot="1">
      <c r="A513" s="30">
        <v>100</v>
      </c>
      <c r="B513" s="30">
        <v>100</v>
      </c>
      <c r="C513" s="30">
        <v>209243</v>
      </c>
      <c r="D513" s="30">
        <v>0</v>
      </c>
      <c r="E513" s="30">
        <v>0</v>
      </c>
      <c r="F513" s="30">
        <v>-4</v>
      </c>
      <c r="G513" s="30">
        <v>4</v>
      </c>
      <c r="H513" s="30">
        <v>1</v>
      </c>
      <c r="I513" s="30">
        <v>3</v>
      </c>
      <c r="J513" s="28">
        <v>3.8</v>
      </c>
      <c r="K513" s="28">
        <v>7.6</v>
      </c>
      <c r="L513" s="30">
        <v>4</v>
      </c>
      <c r="M513" s="28" t="s">
        <v>3250</v>
      </c>
      <c r="N513" s="28">
        <v>3.8</v>
      </c>
      <c r="O513" s="30">
        <v>340</v>
      </c>
      <c r="P513" s="31" t="b">
        <v>0</v>
      </c>
      <c r="Q513" s="28"/>
      <c r="R513" s="28" t="s">
        <v>4149</v>
      </c>
      <c r="S513" s="30">
        <v>71</v>
      </c>
      <c r="T513" s="28" t="s">
        <v>3251</v>
      </c>
      <c r="U513" s="28">
        <v>3.9</v>
      </c>
      <c r="V513" s="28" t="s">
        <v>1596</v>
      </c>
      <c r="W513" s="28">
        <v>3.1</v>
      </c>
      <c r="X513" s="31" t="b">
        <v>0</v>
      </c>
      <c r="Y513" s="28"/>
      <c r="Z513" s="28" t="s">
        <v>2061</v>
      </c>
      <c r="AA513" s="30">
        <v>14</v>
      </c>
      <c r="AB513" s="30">
        <v>1</v>
      </c>
      <c r="AC513" s="30">
        <v>82</v>
      </c>
      <c r="AD513" s="30">
        <v>673978</v>
      </c>
      <c r="AE513" s="30">
        <v>1467</v>
      </c>
      <c r="AF513" s="30">
        <v>1380626</v>
      </c>
      <c r="AG513" s="30">
        <v>3155</v>
      </c>
      <c r="AH513" s="28">
        <v>0.5</v>
      </c>
      <c r="AI513" s="28">
        <v>11.5</v>
      </c>
      <c r="AJ513" s="28" t="s">
        <v>1596</v>
      </c>
      <c r="AK513" s="30">
        <v>1335</v>
      </c>
      <c r="AL513" s="30">
        <v>5</v>
      </c>
      <c r="AM513" s="30">
        <v>2</v>
      </c>
      <c r="AN513" s="30">
        <v>11</v>
      </c>
      <c r="AO513" s="30">
        <v>16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4</v>
      </c>
      <c r="AW513" s="30">
        <v>273</v>
      </c>
      <c r="AX513" s="28">
        <v>334.6</v>
      </c>
      <c r="AY513" s="28">
        <v>408.9</v>
      </c>
      <c r="AZ513" s="28">
        <v>322</v>
      </c>
      <c r="BA513" s="28">
        <v>106.6</v>
      </c>
      <c r="BB513" s="30">
        <v>17</v>
      </c>
      <c r="BC513" s="28">
        <v>3.32</v>
      </c>
      <c r="BD513" s="28">
        <v>2.46</v>
      </c>
      <c r="BE513" s="28">
        <v>5.78</v>
      </c>
      <c r="BF513" s="28">
        <v>19.989999999999998</v>
      </c>
      <c r="BG513" s="30">
        <v>187</v>
      </c>
      <c r="BH513" s="30">
        <v>76</v>
      </c>
      <c r="BI513" s="30">
        <v>69</v>
      </c>
      <c r="BJ513" s="30">
        <v>56</v>
      </c>
      <c r="BK513" s="30">
        <v>103</v>
      </c>
      <c r="BL513" s="30">
        <v>68</v>
      </c>
      <c r="BM513" s="30">
        <v>101</v>
      </c>
      <c r="BN513" s="30">
        <v>69</v>
      </c>
      <c r="BO513" s="28"/>
      <c r="BP513" s="28"/>
      <c r="BQ513" s="28"/>
      <c r="BR513" s="28"/>
      <c r="BS513" s="28"/>
      <c r="BT513" s="28"/>
      <c r="BU513" s="30">
        <v>0.22</v>
      </c>
      <c r="BV513" s="30">
        <v>0</v>
      </c>
      <c r="BW513" s="30">
        <v>0.17</v>
      </c>
      <c r="BX513" s="30">
        <v>0.39</v>
      </c>
      <c r="BY513" s="30">
        <v>1.35</v>
      </c>
      <c r="BZ513" s="30">
        <v>1.08</v>
      </c>
      <c r="CA513" s="30">
        <v>39</v>
      </c>
      <c r="CB513" s="30">
        <v>20</v>
      </c>
      <c r="CC513" s="30">
        <v>63</v>
      </c>
      <c r="CD513" s="30">
        <v>31</v>
      </c>
      <c r="CE513" s="30">
        <v>66</v>
      </c>
      <c r="CF513" s="30">
        <v>28</v>
      </c>
      <c r="CG513" s="30">
        <v>108</v>
      </c>
      <c r="CH513" s="30">
        <v>34</v>
      </c>
      <c r="CI513" s="30">
        <v>1.1499999999999999</v>
      </c>
      <c r="CJ513" s="30">
        <v>0.74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17.25" thickBot="1">
      <c r="A514" s="30">
        <v>100</v>
      </c>
      <c r="B514" s="30">
        <v>100</v>
      </c>
      <c r="C514" s="30">
        <v>214590</v>
      </c>
      <c r="D514" s="30">
        <v>0</v>
      </c>
      <c r="E514" s="30">
        <v>0</v>
      </c>
      <c r="F514" s="30">
        <v>-2</v>
      </c>
      <c r="G514" s="30">
        <v>2</v>
      </c>
      <c r="H514" s="30">
        <v>1</v>
      </c>
      <c r="I514" s="30">
        <v>2</v>
      </c>
      <c r="J514" s="28">
        <v>2.5</v>
      </c>
      <c r="K514" s="28">
        <v>5</v>
      </c>
      <c r="L514" s="30">
        <v>2</v>
      </c>
      <c r="M514" s="28" t="s">
        <v>2089</v>
      </c>
      <c r="N514" s="28">
        <v>2.5</v>
      </c>
      <c r="O514" s="30">
        <v>341</v>
      </c>
      <c r="P514" s="31" t="b">
        <v>0</v>
      </c>
      <c r="Q514" s="28"/>
      <c r="R514" s="28" t="s">
        <v>4065</v>
      </c>
      <c r="S514" s="30">
        <v>43</v>
      </c>
      <c r="T514" s="28" t="s">
        <v>3252</v>
      </c>
      <c r="U514" s="28">
        <v>3.5</v>
      </c>
      <c r="V514" s="28" t="s">
        <v>1422</v>
      </c>
      <c r="W514" s="28">
        <v>1.3</v>
      </c>
      <c r="X514" s="31" t="b">
        <v>0</v>
      </c>
      <c r="Y514" s="28"/>
      <c r="Z514" s="28" t="s">
        <v>2061</v>
      </c>
      <c r="AA514" s="30">
        <v>14</v>
      </c>
      <c r="AB514" s="30">
        <v>1</v>
      </c>
      <c r="AC514" s="30">
        <v>52</v>
      </c>
      <c r="AD514" s="30">
        <v>315254</v>
      </c>
      <c r="AE514" s="30">
        <v>3790</v>
      </c>
      <c r="AF514" s="30">
        <v>222922</v>
      </c>
      <c r="AG514" s="30">
        <v>5250</v>
      </c>
      <c r="AH514" s="28">
        <v>0.6</v>
      </c>
      <c r="AI514" s="28">
        <v>12.1</v>
      </c>
      <c r="AJ514" s="28" t="s">
        <v>1422</v>
      </c>
      <c r="AK514" s="30">
        <v>1076</v>
      </c>
      <c r="AL514" s="30">
        <v>0</v>
      </c>
      <c r="AM514" s="30">
        <v>0</v>
      </c>
      <c r="AN514" s="30">
        <v>6</v>
      </c>
      <c r="AO514" s="30">
        <v>8</v>
      </c>
      <c r="AP514" s="30">
        <v>0</v>
      </c>
      <c r="AQ514" s="30">
        <v>0</v>
      </c>
      <c r="AR514" s="30">
        <v>0</v>
      </c>
      <c r="AS514" s="30">
        <v>1</v>
      </c>
      <c r="AT514" s="30">
        <v>0</v>
      </c>
      <c r="AU514" s="30">
        <v>0</v>
      </c>
      <c r="AV514" s="30">
        <v>3</v>
      </c>
      <c r="AW514" s="30">
        <v>240</v>
      </c>
      <c r="AX514" s="28">
        <v>222.2</v>
      </c>
      <c r="AY514" s="28">
        <v>157</v>
      </c>
      <c r="AZ514" s="28">
        <v>113</v>
      </c>
      <c r="BA514" s="28">
        <v>49.2</v>
      </c>
      <c r="BB514" s="30">
        <v>12</v>
      </c>
      <c r="BC514" s="28">
        <v>1.02</v>
      </c>
      <c r="BD514" s="28">
        <v>0.77</v>
      </c>
      <c r="BE514" s="28">
        <v>1.79</v>
      </c>
      <c r="BF514" s="28">
        <v>14.37</v>
      </c>
      <c r="BG514" s="30">
        <v>262</v>
      </c>
      <c r="BH514" s="30">
        <v>99</v>
      </c>
      <c r="BI514" s="30">
        <v>199</v>
      </c>
      <c r="BJ514" s="30">
        <v>47</v>
      </c>
      <c r="BK514" s="30">
        <v>242</v>
      </c>
      <c r="BL514" s="30">
        <v>60</v>
      </c>
      <c r="BM514" s="30">
        <v>264</v>
      </c>
      <c r="BN514" s="30">
        <v>90</v>
      </c>
      <c r="BO514" s="28"/>
      <c r="BP514" s="28"/>
      <c r="BQ514" s="28"/>
      <c r="BR514" s="28"/>
      <c r="BS514" s="28"/>
      <c r="BT514" s="28"/>
      <c r="BU514" s="30">
        <v>0.09</v>
      </c>
      <c r="BV514" s="30">
        <v>0</v>
      </c>
      <c r="BW514" s="30">
        <v>0.06</v>
      </c>
      <c r="BX514" s="30">
        <v>0.15</v>
      </c>
      <c r="BY514" s="30">
        <v>1.2</v>
      </c>
      <c r="BZ514" s="30">
        <v>0.67</v>
      </c>
      <c r="CA514" s="30">
        <v>556</v>
      </c>
      <c r="CB514" s="30">
        <v>143</v>
      </c>
      <c r="CC514" s="30">
        <v>121</v>
      </c>
      <c r="CD514" s="30">
        <v>32</v>
      </c>
      <c r="CE514" s="30">
        <v>94</v>
      </c>
      <c r="CF514" s="30">
        <v>22</v>
      </c>
      <c r="CG514" s="30">
        <v>165</v>
      </c>
      <c r="CH514" s="30">
        <v>58</v>
      </c>
      <c r="CI514" s="30">
        <v>1</v>
      </c>
      <c r="CJ514" s="30">
        <v>0.5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7.25" thickBot="1">
      <c r="A515" s="30">
        <v>100</v>
      </c>
      <c r="B515" s="30">
        <v>100</v>
      </c>
      <c r="C515" s="30">
        <v>216051</v>
      </c>
      <c r="D515" s="30">
        <v>0</v>
      </c>
      <c r="E515" s="30">
        <v>0</v>
      </c>
      <c r="F515" s="30">
        <v>2</v>
      </c>
      <c r="G515" s="30">
        <v>-2</v>
      </c>
      <c r="H515" s="30">
        <v>4</v>
      </c>
      <c r="I515" s="30">
        <v>2</v>
      </c>
      <c r="J515" s="28">
        <v>5.2</v>
      </c>
      <c r="K515" s="28">
        <v>10.4</v>
      </c>
      <c r="L515" s="30">
        <v>10</v>
      </c>
      <c r="M515" s="28" t="s">
        <v>3097</v>
      </c>
      <c r="N515" s="28">
        <v>5.2</v>
      </c>
      <c r="O515" s="30">
        <v>342</v>
      </c>
      <c r="P515" s="31" t="b">
        <v>0</v>
      </c>
      <c r="Q515" s="28"/>
      <c r="R515" s="28" t="s">
        <v>3910</v>
      </c>
      <c r="S515" s="30">
        <v>47</v>
      </c>
      <c r="T515" s="28" t="s">
        <v>3253</v>
      </c>
      <c r="U515" s="28">
        <v>4.0999999999999996</v>
      </c>
      <c r="V515" s="28" t="s">
        <v>3254</v>
      </c>
      <c r="W515" s="28">
        <v>6.4</v>
      </c>
      <c r="X515" s="31" t="b">
        <v>0</v>
      </c>
      <c r="Y515" s="28"/>
      <c r="Z515" s="28" t="s">
        <v>2061</v>
      </c>
      <c r="AA515" s="30">
        <v>14</v>
      </c>
      <c r="AB515" s="30">
        <v>1</v>
      </c>
      <c r="AC515" s="30">
        <v>99</v>
      </c>
      <c r="AD515" s="30">
        <v>2666013</v>
      </c>
      <c r="AE515" s="30">
        <v>45781</v>
      </c>
      <c r="AF515" s="30">
        <v>2474587</v>
      </c>
      <c r="AG515" s="30">
        <v>4173</v>
      </c>
      <c r="AH515" s="28">
        <v>1.1000000000000001</v>
      </c>
      <c r="AI515" s="28">
        <v>21.1</v>
      </c>
      <c r="AJ515" s="28" t="s">
        <v>1516</v>
      </c>
      <c r="AK515" s="30">
        <v>2059</v>
      </c>
      <c r="AL515" s="30">
        <v>1</v>
      </c>
      <c r="AM515" s="30">
        <v>2</v>
      </c>
      <c r="AN515" s="30">
        <v>10</v>
      </c>
      <c r="AO515" s="30">
        <v>33</v>
      </c>
      <c r="AP515" s="30">
        <v>0</v>
      </c>
      <c r="AQ515" s="30">
        <v>0</v>
      </c>
      <c r="AR515" s="30">
        <v>0</v>
      </c>
      <c r="AS515" s="30">
        <v>6</v>
      </c>
      <c r="AT515" s="30">
        <v>0</v>
      </c>
      <c r="AU515" s="30">
        <v>0</v>
      </c>
      <c r="AV515" s="30">
        <v>19</v>
      </c>
      <c r="AW515" s="30">
        <v>484</v>
      </c>
      <c r="AX515" s="28">
        <v>468.8</v>
      </c>
      <c r="AY515" s="28">
        <v>418.3</v>
      </c>
      <c r="AZ515" s="28">
        <v>272</v>
      </c>
      <c r="BA515" s="28">
        <v>115.9</v>
      </c>
      <c r="BB515" s="30">
        <v>23</v>
      </c>
      <c r="BC515" s="28">
        <v>2.4500000000000002</v>
      </c>
      <c r="BD515" s="28">
        <v>1.52</v>
      </c>
      <c r="BE515" s="28">
        <v>3.97</v>
      </c>
      <c r="BF515" s="28">
        <v>32.450000000000003</v>
      </c>
      <c r="BG515" s="30">
        <v>112</v>
      </c>
      <c r="BH515" s="30">
        <v>37</v>
      </c>
      <c r="BI515" s="30">
        <v>65</v>
      </c>
      <c r="BJ515" s="30">
        <v>9</v>
      </c>
      <c r="BK515" s="30">
        <v>122</v>
      </c>
      <c r="BL515" s="30">
        <v>10</v>
      </c>
      <c r="BM515" s="30">
        <v>88</v>
      </c>
      <c r="BN515" s="30">
        <v>11</v>
      </c>
      <c r="BO515" s="28"/>
      <c r="BP515" s="28"/>
      <c r="BQ515" s="28"/>
      <c r="BR515" s="28"/>
      <c r="BS515" s="28"/>
      <c r="BT515" s="28"/>
      <c r="BU515" s="30">
        <v>0.11</v>
      </c>
      <c r="BV515" s="30">
        <v>0</v>
      </c>
      <c r="BW515" s="30">
        <v>7.0000000000000007E-2</v>
      </c>
      <c r="BX515" s="30">
        <v>0.18</v>
      </c>
      <c r="BY515" s="30">
        <v>1.42</v>
      </c>
      <c r="BZ515" s="30">
        <v>1.44</v>
      </c>
      <c r="CA515" s="30">
        <v>318</v>
      </c>
      <c r="CB515" s="30">
        <v>53</v>
      </c>
      <c r="CC515" s="30">
        <v>25</v>
      </c>
      <c r="CD515" s="30">
        <v>4</v>
      </c>
      <c r="CE515" s="30">
        <v>49</v>
      </c>
      <c r="CF515" s="30">
        <v>9</v>
      </c>
      <c r="CG515" s="30">
        <v>59</v>
      </c>
      <c r="CH515" s="30">
        <v>22</v>
      </c>
      <c r="CI515" s="30">
        <v>1.01</v>
      </c>
      <c r="CJ515" s="30">
        <v>0.44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17.25" thickBot="1">
      <c r="A516" s="30">
        <v>100</v>
      </c>
      <c r="B516" s="30">
        <v>100</v>
      </c>
      <c r="C516" s="30">
        <v>232937</v>
      </c>
      <c r="D516" s="30">
        <v>0</v>
      </c>
      <c r="E516" s="30">
        <v>0</v>
      </c>
      <c r="F516" s="30">
        <v>-2</v>
      </c>
      <c r="G516" s="30">
        <v>2</v>
      </c>
      <c r="H516" s="30">
        <v>0</v>
      </c>
      <c r="I516" s="30">
        <v>2</v>
      </c>
      <c r="J516" s="28">
        <v>0</v>
      </c>
      <c r="K516" s="28">
        <v>0</v>
      </c>
      <c r="L516" s="30">
        <v>0</v>
      </c>
      <c r="M516" s="28" t="s">
        <v>3255</v>
      </c>
      <c r="N516" s="28">
        <v>0</v>
      </c>
      <c r="O516" s="30">
        <v>343</v>
      </c>
      <c r="P516" s="31" t="b">
        <v>0</v>
      </c>
      <c r="Q516" s="28"/>
      <c r="R516" s="28" t="s">
        <v>3256</v>
      </c>
      <c r="S516" s="30">
        <v>38</v>
      </c>
      <c r="T516" s="28" t="s">
        <v>3257</v>
      </c>
      <c r="U516" s="28">
        <v>0</v>
      </c>
      <c r="V516" s="28" t="s">
        <v>3126</v>
      </c>
      <c r="W516" s="28">
        <v>2.5</v>
      </c>
      <c r="X516" s="31" t="b">
        <v>0</v>
      </c>
      <c r="Y516" s="28"/>
      <c r="Z516" s="28" t="s">
        <v>2061</v>
      </c>
      <c r="AA516" s="30">
        <v>14</v>
      </c>
      <c r="AB516" s="30">
        <v>1</v>
      </c>
      <c r="AC516" s="30">
        <v>0</v>
      </c>
      <c r="AD516" s="30">
        <v>612362</v>
      </c>
      <c r="AE516" s="30">
        <v>675</v>
      </c>
      <c r="AF516" s="30">
        <v>603945</v>
      </c>
      <c r="AG516" s="30">
        <v>2269</v>
      </c>
      <c r="AH516" s="28">
        <v>0</v>
      </c>
      <c r="AI516" s="28">
        <v>0</v>
      </c>
      <c r="AJ516" s="28" t="s">
        <v>1951</v>
      </c>
      <c r="AK516" s="30">
        <v>0</v>
      </c>
      <c r="AL516" s="30">
        <v>0</v>
      </c>
      <c r="AM516" s="30">
        <v>0</v>
      </c>
      <c r="AN516" s="30">
        <v>0</v>
      </c>
      <c r="AO516" s="30">
        <v>0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0</v>
      </c>
      <c r="AX516" s="28">
        <v>0</v>
      </c>
      <c r="AY516" s="28">
        <v>0</v>
      </c>
      <c r="AZ516" s="28">
        <v>0</v>
      </c>
      <c r="BA516" s="28">
        <v>0</v>
      </c>
      <c r="BB516" s="30">
        <v>0</v>
      </c>
      <c r="BC516" s="28">
        <v>0</v>
      </c>
      <c r="BD516" s="28">
        <v>0</v>
      </c>
      <c r="BE516" s="28">
        <v>0</v>
      </c>
      <c r="BF516" s="28">
        <v>0</v>
      </c>
      <c r="BG516" s="30">
        <v>538</v>
      </c>
      <c r="BH516" s="30">
        <v>188</v>
      </c>
      <c r="BI516" s="30">
        <v>515</v>
      </c>
      <c r="BJ516" s="30">
        <v>184</v>
      </c>
      <c r="BK516" s="30">
        <v>480</v>
      </c>
      <c r="BL516" s="30">
        <v>175</v>
      </c>
      <c r="BM516" s="30">
        <v>540</v>
      </c>
      <c r="BN516" s="30">
        <v>186</v>
      </c>
      <c r="BO516" s="28"/>
      <c r="BP516" s="28"/>
      <c r="BQ516" s="28"/>
      <c r="BR516" s="28"/>
      <c r="BS516" s="28"/>
      <c r="BT516" s="28"/>
      <c r="BU516" s="30">
        <v>0</v>
      </c>
      <c r="BV516" s="30">
        <v>0</v>
      </c>
      <c r="BW516" s="30">
        <v>0</v>
      </c>
      <c r="BX516" s="30">
        <v>0</v>
      </c>
      <c r="BY516" s="30">
        <v>0</v>
      </c>
      <c r="BZ516" s="30">
        <v>0</v>
      </c>
      <c r="CA516" s="30">
        <v>757</v>
      </c>
      <c r="CB516" s="30">
        <v>254</v>
      </c>
      <c r="CC516" s="30">
        <v>404</v>
      </c>
      <c r="CD516" s="30">
        <v>140</v>
      </c>
      <c r="CE516" s="30">
        <v>548</v>
      </c>
      <c r="CF516" s="30">
        <v>188</v>
      </c>
      <c r="CG516" s="30">
        <v>117</v>
      </c>
      <c r="CH516" s="30">
        <v>43</v>
      </c>
      <c r="CI516" s="30">
        <v>0</v>
      </c>
      <c r="CJ516" s="30">
        <v>0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7.25" thickBot="1">
      <c r="A517" s="28"/>
      <c r="B517" s="28"/>
      <c r="C517" s="30">
        <v>449434</v>
      </c>
      <c r="D517" s="30">
        <v>0</v>
      </c>
      <c r="E517" s="30">
        <v>0</v>
      </c>
      <c r="F517" s="30">
        <v>-4</v>
      </c>
      <c r="G517" s="30">
        <v>4</v>
      </c>
      <c r="H517" s="30">
        <v>0</v>
      </c>
      <c r="I517" s="30">
        <v>3</v>
      </c>
      <c r="J517" s="28">
        <v>0</v>
      </c>
      <c r="K517" s="28">
        <v>0</v>
      </c>
      <c r="L517" s="30">
        <v>0</v>
      </c>
      <c r="M517" s="28" t="s">
        <v>1474</v>
      </c>
      <c r="N517" s="28">
        <v>0</v>
      </c>
      <c r="O517" s="30">
        <v>344</v>
      </c>
      <c r="P517" s="31" t="b">
        <v>0</v>
      </c>
      <c r="Q517" s="28"/>
      <c r="R517" s="28"/>
      <c r="S517" s="30">
        <v>46</v>
      </c>
      <c r="T517" s="28" t="s">
        <v>3258</v>
      </c>
      <c r="U517" s="28">
        <v>1.4</v>
      </c>
      <c r="V517" s="28" t="s">
        <v>1666</v>
      </c>
      <c r="W517" s="28">
        <v>0.4</v>
      </c>
      <c r="X517" s="31" t="b">
        <v>0</v>
      </c>
      <c r="Y517" s="28"/>
      <c r="Z517" s="28" t="s">
        <v>2061</v>
      </c>
      <c r="AA517" s="30">
        <v>14</v>
      </c>
      <c r="AB517" s="30">
        <v>1</v>
      </c>
      <c r="AC517" s="30">
        <v>23</v>
      </c>
      <c r="AD517" s="30">
        <v>77909</v>
      </c>
      <c r="AE517" s="30">
        <v>60</v>
      </c>
      <c r="AF517" s="30">
        <v>142185</v>
      </c>
      <c r="AG517" s="30">
        <v>127</v>
      </c>
      <c r="AH517" s="28">
        <v>0</v>
      </c>
      <c r="AI517" s="28">
        <v>5</v>
      </c>
      <c r="AJ517" s="28" t="s">
        <v>1666</v>
      </c>
      <c r="AK517" s="30">
        <v>417</v>
      </c>
      <c r="AL517" s="30">
        <v>0</v>
      </c>
      <c r="AM517" s="30">
        <v>1</v>
      </c>
      <c r="AN517" s="30">
        <v>2</v>
      </c>
      <c r="AO517" s="30">
        <v>2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53</v>
      </c>
      <c r="AX517" s="28">
        <v>52.4</v>
      </c>
      <c r="AY517" s="28">
        <v>78.8</v>
      </c>
      <c r="AZ517" s="28">
        <v>162</v>
      </c>
      <c r="BA517" s="28">
        <v>28.7</v>
      </c>
      <c r="BB517" s="30">
        <v>5</v>
      </c>
      <c r="BC517" s="28">
        <v>0.65</v>
      </c>
      <c r="BD517" s="28">
        <v>0.98</v>
      </c>
      <c r="BE517" s="28">
        <v>1.63</v>
      </c>
      <c r="BF517" s="28">
        <v>4.79</v>
      </c>
      <c r="BG517" s="30">
        <v>422</v>
      </c>
      <c r="BH517" s="30">
        <v>182</v>
      </c>
      <c r="BI517" s="30">
        <v>305</v>
      </c>
      <c r="BJ517" s="30">
        <v>160</v>
      </c>
      <c r="BK517" s="30">
        <v>197</v>
      </c>
      <c r="BL517" s="30">
        <v>114</v>
      </c>
      <c r="BM517" s="30">
        <v>349</v>
      </c>
      <c r="BN517" s="30">
        <v>159</v>
      </c>
      <c r="BO517" s="28"/>
      <c r="BP517" s="28"/>
      <c r="BQ517" s="28"/>
      <c r="BR517" s="28"/>
      <c r="BS517" s="28"/>
      <c r="BT517" s="28"/>
      <c r="BU517" s="30">
        <v>0.14000000000000001</v>
      </c>
      <c r="BV517" s="30">
        <v>0</v>
      </c>
      <c r="BW517" s="30">
        <v>0.21</v>
      </c>
      <c r="BX517" s="30">
        <v>0.35</v>
      </c>
      <c r="BY517" s="30">
        <v>1.03</v>
      </c>
      <c r="BZ517" s="30">
        <v>0.43</v>
      </c>
      <c r="CA517" s="30">
        <v>338</v>
      </c>
      <c r="CB517" s="30">
        <v>201</v>
      </c>
      <c r="CC517" s="30">
        <v>684</v>
      </c>
      <c r="CD517" s="30">
        <v>280</v>
      </c>
      <c r="CE517" s="30">
        <v>422</v>
      </c>
      <c r="CF517" s="30">
        <v>182</v>
      </c>
      <c r="CG517" s="30">
        <v>295</v>
      </c>
      <c r="CH517" s="30">
        <v>97</v>
      </c>
      <c r="CI517" s="30">
        <v>1.08</v>
      </c>
      <c r="CJ517" s="30">
        <v>0.43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17.25" thickBot="1">
      <c r="A518" s="30">
        <v>100</v>
      </c>
      <c r="B518" s="30">
        <v>100</v>
      </c>
      <c r="C518" s="30">
        <v>148225</v>
      </c>
      <c r="D518" s="30">
        <v>0</v>
      </c>
      <c r="E518" s="30">
        <v>0</v>
      </c>
      <c r="F518" s="30">
        <v>-7</v>
      </c>
      <c r="G518" s="30">
        <v>7</v>
      </c>
      <c r="H518" s="30">
        <v>0</v>
      </c>
      <c r="I518" s="30">
        <v>4</v>
      </c>
      <c r="J518" s="28">
        <v>2.5</v>
      </c>
      <c r="K518" s="28">
        <v>5</v>
      </c>
      <c r="L518" s="30">
        <v>3</v>
      </c>
      <c r="M518" s="28" t="s">
        <v>1474</v>
      </c>
      <c r="N518" s="28">
        <v>2.5</v>
      </c>
      <c r="O518" s="30">
        <v>345</v>
      </c>
      <c r="P518" s="31" t="b">
        <v>0</v>
      </c>
      <c r="Q518" s="28"/>
      <c r="R518" s="28" t="s">
        <v>4066</v>
      </c>
      <c r="S518" s="30">
        <v>63</v>
      </c>
      <c r="T518" s="28" t="s">
        <v>3259</v>
      </c>
      <c r="U518" s="28">
        <v>3</v>
      </c>
      <c r="V518" s="28" t="s">
        <v>1545</v>
      </c>
      <c r="W518" s="28">
        <v>1.5</v>
      </c>
      <c r="X518" s="31" t="b">
        <v>0</v>
      </c>
      <c r="Y518" s="28"/>
      <c r="Z518" s="28" t="s">
        <v>2061</v>
      </c>
      <c r="AA518" s="30">
        <v>14</v>
      </c>
      <c r="AB518" s="30">
        <v>1</v>
      </c>
      <c r="AC518" s="30">
        <v>48</v>
      </c>
      <c r="AD518" s="30">
        <v>1343073</v>
      </c>
      <c r="AE518" s="30">
        <v>1437</v>
      </c>
      <c r="AF518" s="30">
        <v>1411854</v>
      </c>
      <c r="AG518" s="30">
        <v>9117</v>
      </c>
      <c r="AH518" s="28">
        <v>0.4</v>
      </c>
      <c r="AI518" s="28">
        <v>7.6</v>
      </c>
      <c r="AJ518" s="28" t="s">
        <v>1545</v>
      </c>
      <c r="AK518" s="30">
        <v>721</v>
      </c>
      <c r="AL518" s="30">
        <v>4</v>
      </c>
      <c r="AM518" s="30">
        <v>3</v>
      </c>
      <c r="AN518" s="30">
        <v>5</v>
      </c>
      <c r="AO518" s="30">
        <v>8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1</v>
      </c>
      <c r="AW518" s="30">
        <v>159</v>
      </c>
      <c r="AX518" s="28">
        <v>215.2</v>
      </c>
      <c r="AY518" s="28">
        <v>131.19999999999999</v>
      </c>
      <c r="AZ518" s="28">
        <v>260</v>
      </c>
      <c r="BA518" s="28">
        <v>60</v>
      </c>
      <c r="BB518" s="30">
        <v>8</v>
      </c>
      <c r="BC518" s="28">
        <v>4.3</v>
      </c>
      <c r="BD518" s="28">
        <v>1.1299999999999999</v>
      </c>
      <c r="BE518" s="28">
        <v>5.43</v>
      </c>
      <c r="BF518" s="28">
        <v>9.64</v>
      </c>
      <c r="BG518" s="30">
        <v>269</v>
      </c>
      <c r="BH518" s="30">
        <v>27</v>
      </c>
      <c r="BI518" s="30">
        <v>223</v>
      </c>
      <c r="BJ518" s="30">
        <v>32</v>
      </c>
      <c r="BK518" s="30">
        <v>129</v>
      </c>
      <c r="BL518" s="30">
        <v>39</v>
      </c>
      <c r="BM518" s="30">
        <v>225</v>
      </c>
      <c r="BN518" s="30">
        <v>33</v>
      </c>
      <c r="BO518" s="28"/>
      <c r="BP518" s="28"/>
      <c r="BQ518" s="28"/>
      <c r="BR518" s="28"/>
      <c r="BS518" s="30">
        <v>1</v>
      </c>
      <c r="BT518" s="28"/>
      <c r="BU518" s="30">
        <v>0.54</v>
      </c>
      <c r="BV518" s="30">
        <v>0</v>
      </c>
      <c r="BW518" s="30">
        <v>0.14000000000000001</v>
      </c>
      <c r="BX518" s="30">
        <v>0.68</v>
      </c>
      <c r="BY518" s="30">
        <v>1.2</v>
      </c>
      <c r="BZ518" s="30">
        <v>1</v>
      </c>
      <c r="CA518" s="30">
        <v>61</v>
      </c>
      <c r="CB518" s="30">
        <v>27</v>
      </c>
      <c r="CC518" s="30">
        <v>125</v>
      </c>
      <c r="CD518" s="30">
        <v>21</v>
      </c>
      <c r="CE518" s="30">
        <v>160</v>
      </c>
      <c r="CF518" s="30">
        <v>21</v>
      </c>
      <c r="CG518" s="30">
        <v>156</v>
      </c>
      <c r="CH518" s="30">
        <v>28</v>
      </c>
      <c r="CI518" s="30">
        <v>1</v>
      </c>
      <c r="CJ518" s="30">
        <v>0.62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7.25" thickBot="1">
      <c r="A519" s="30">
        <v>100</v>
      </c>
      <c r="B519" s="30">
        <v>100</v>
      </c>
      <c r="C519" s="30">
        <v>488404</v>
      </c>
      <c r="D519" s="30">
        <v>0</v>
      </c>
      <c r="E519" s="30">
        <v>0</v>
      </c>
      <c r="F519" s="30">
        <v>-2</v>
      </c>
      <c r="G519" s="30">
        <v>2</v>
      </c>
      <c r="H519" s="30">
        <v>0</v>
      </c>
      <c r="I519" s="30">
        <v>3</v>
      </c>
      <c r="J519" s="28">
        <v>0</v>
      </c>
      <c r="K519" s="28">
        <v>0</v>
      </c>
      <c r="L519" s="30">
        <v>0</v>
      </c>
      <c r="M519" s="28" t="s">
        <v>2521</v>
      </c>
      <c r="N519" s="28">
        <v>0</v>
      </c>
      <c r="O519" s="30">
        <v>347</v>
      </c>
      <c r="P519" s="31" t="b">
        <v>0</v>
      </c>
      <c r="Q519" s="28"/>
      <c r="R519" s="28" t="s">
        <v>3260</v>
      </c>
      <c r="S519" s="30">
        <v>43</v>
      </c>
      <c r="T519" s="28" t="s">
        <v>3261</v>
      </c>
      <c r="U519" s="28">
        <v>1</v>
      </c>
      <c r="V519" s="28" t="s">
        <v>3262</v>
      </c>
      <c r="W519" s="28">
        <v>0</v>
      </c>
      <c r="X519" s="31" t="b">
        <v>0</v>
      </c>
      <c r="Y519" s="28"/>
      <c r="Z519" s="28" t="s">
        <v>2061</v>
      </c>
      <c r="AA519" s="30">
        <v>14</v>
      </c>
      <c r="AB519" s="30">
        <v>1</v>
      </c>
      <c r="AC519" s="30">
        <v>3</v>
      </c>
      <c r="AD519" s="30">
        <v>3700</v>
      </c>
      <c r="AE519" s="30">
        <v>46</v>
      </c>
      <c r="AF519" s="30">
        <v>7291</v>
      </c>
      <c r="AG519" s="30">
        <v>42</v>
      </c>
      <c r="AH519" s="28">
        <v>0</v>
      </c>
      <c r="AI519" s="28">
        <v>0.7</v>
      </c>
      <c r="AJ519" s="28" t="s">
        <v>1957</v>
      </c>
      <c r="AK519" s="30">
        <v>54</v>
      </c>
      <c r="AL519" s="30">
        <v>0</v>
      </c>
      <c r="AM519" s="30">
        <v>0</v>
      </c>
      <c r="AN519" s="30">
        <v>0</v>
      </c>
      <c r="AO519" s="30">
        <v>1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8</v>
      </c>
      <c r="AX519" s="28">
        <v>3.2</v>
      </c>
      <c r="AY519" s="28">
        <v>1.7</v>
      </c>
      <c r="AZ519" s="28">
        <v>2</v>
      </c>
      <c r="BA519" s="28">
        <v>0.6</v>
      </c>
      <c r="BB519" s="30">
        <v>0</v>
      </c>
      <c r="BC519" s="28">
        <v>0</v>
      </c>
      <c r="BD519" s="28">
        <v>0.02</v>
      </c>
      <c r="BE519" s="28">
        <v>0.02</v>
      </c>
      <c r="BF519" s="28">
        <v>0.67</v>
      </c>
      <c r="BG519" s="30">
        <v>507</v>
      </c>
      <c r="BH519" s="30">
        <v>231</v>
      </c>
      <c r="BI519" s="30">
        <v>470</v>
      </c>
      <c r="BJ519" s="30">
        <v>227</v>
      </c>
      <c r="BK519" s="30">
        <v>467</v>
      </c>
      <c r="BL519" s="30">
        <v>227</v>
      </c>
      <c r="BM519" s="30">
        <v>513</v>
      </c>
      <c r="BN519" s="30">
        <v>234</v>
      </c>
      <c r="BO519" s="28"/>
      <c r="BP519" s="28"/>
      <c r="BQ519" s="28"/>
      <c r="BR519" s="28"/>
      <c r="BS519" s="28"/>
      <c r="BT519" s="28"/>
      <c r="BU519" s="30">
        <v>0</v>
      </c>
      <c r="BV519" s="30">
        <v>0</v>
      </c>
      <c r="BW519" s="30">
        <v>0.03</v>
      </c>
      <c r="BX519" s="30">
        <v>0.03</v>
      </c>
      <c r="BY519" s="30">
        <v>1.1200000000000001</v>
      </c>
      <c r="BZ519" s="30">
        <v>1.67</v>
      </c>
      <c r="CA519" s="30">
        <v>573</v>
      </c>
      <c r="CB519" s="30">
        <v>303</v>
      </c>
      <c r="CC519" s="30">
        <v>551</v>
      </c>
      <c r="CD519" s="30">
        <v>201</v>
      </c>
      <c r="CE519" s="30">
        <v>483</v>
      </c>
      <c r="CF519" s="30">
        <v>212</v>
      </c>
      <c r="CG519" s="30">
        <v>583</v>
      </c>
      <c r="CH519" s="30">
        <v>233</v>
      </c>
      <c r="CI519" s="30">
        <v>0</v>
      </c>
      <c r="CJ519" s="30">
        <v>0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7.25" thickBot="1">
      <c r="A520" s="30">
        <v>25</v>
      </c>
      <c r="B520" s="30">
        <v>25</v>
      </c>
      <c r="C520" s="30">
        <v>21205</v>
      </c>
      <c r="D520" s="30">
        <v>0</v>
      </c>
      <c r="E520" s="30">
        <v>0</v>
      </c>
      <c r="F520" s="30">
        <v>-2</v>
      </c>
      <c r="G520" s="30">
        <v>2</v>
      </c>
      <c r="H520" s="30">
        <v>0</v>
      </c>
      <c r="I520" s="30">
        <v>1</v>
      </c>
      <c r="J520" s="28">
        <v>0</v>
      </c>
      <c r="K520" s="28">
        <v>0</v>
      </c>
      <c r="L520" s="30">
        <v>0</v>
      </c>
      <c r="M520" s="28" t="s">
        <v>2766</v>
      </c>
      <c r="N520" s="28">
        <v>0</v>
      </c>
      <c r="O520" s="30">
        <v>348</v>
      </c>
      <c r="P520" s="31" t="b">
        <v>0</v>
      </c>
      <c r="Q520" s="28" t="s">
        <v>4194</v>
      </c>
      <c r="R520" s="28" t="s">
        <v>4275</v>
      </c>
      <c r="S520" s="30">
        <v>38</v>
      </c>
      <c r="T520" s="28" t="s">
        <v>3263</v>
      </c>
      <c r="U520" s="28">
        <v>0</v>
      </c>
      <c r="V520" s="28" t="s">
        <v>1956</v>
      </c>
      <c r="W520" s="28">
        <v>0.3</v>
      </c>
      <c r="X520" s="31" t="b">
        <v>0</v>
      </c>
      <c r="Y520" s="28"/>
      <c r="Z520" s="28" t="s">
        <v>2176</v>
      </c>
      <c r="AA520" s="30">
        <v>14</v>
      </c>
      <c r="AB520" s="30">
        <v>1</v>
      </c>
      <c r="AC520" s="30">
        <v>0</v>
      </c>
      <c r="AD520" s="30">
        <v>26309</v>
      </c>
      <c r="AE520" s="30">
        <v>145</v>
      </c>
      <c r="AF520" s="30">
        <v>42000</v>
      </c>
      <c r="AG520" s="30">
        <v>393</v>
      </c>
      <c r="AH520" s="28">
        <v>0</v>
      </c>
      <c r="AI520" s="28">
        <v>0</v>
      </c>
      <c r="AJ520" s="28" t="s">
        <v>1956</v>
      </c>
      <c r="AK520" s="30">
        <v>0</v>
      </c>
      <c r="AL520" s="30">
        <v>0</v>
      </c>
      <c r="AM520" s="30">
        <v>0</v>
      </c>
      <c r="AN520" s="30">
        <v>0</v>
      </c>
      <c r="AO520" s="30">
        <v>0</v>
      </c>
      <c r="AP520" s="30">
        <v>0</v>
      </c>
      <c r="AQ520" s="30">
        <v>0</v>
      </c>
      <c r="AR520" s="30">
        <v>0</v>
      </c>
      <c r="AS520" s="30">
        <v>0</v>
      </c>
      <c r="AT520" s="30">
        <v>0</v>
      </c>
      <c r="AU520" s="30">
        <v>0</v>
      </c>
      <c r="AV520" s="30">
        <v>0</v>
      </c>
      <c r="AW520" s="30">
        <v>0</v>
      </c>
      <c r="AX520" s="28">
        <v>0</v>
      </c>
      <c r="AY520" s="28">
        <v>0</v>
      </c>
      <c r="AZ520" s="28">
        <v>0</v>
      </c>
      <c r="BA520" s="28">
        <v>0</v>
      </c>
      <c r="BB520" s="30">
        <v>0</v>
      </c>
      <c r="BC520" s="28">
        <v>0</v>
      </c>
      <c r="BD520" s="28">
        <v>0</v>
      </c>
      <c r="BE520" s="28">
        <v>0</v>
      </c>
      <c r="BF520" s="28">
        <v>0</v>
      </c>
      <c r="BG520" s="30">
        <v>532</v>
      </c>
      <c r="BH520" s="30">
        <v>39</v>
      </c>
      <c r="BI520" s="30">
        <v>508</v>
      </c>
      <c r="BJ520" s="30">
        <v>15</v>
      </c>
      <c r="BK520" s="30">
        <v>472</v>
      </c>
      <c r="BL520" s="30">
        <v>5</v>
      </c>
      <c r="BM520" s="30">
        <v>534</v>
      </c>
      <c r="BN520" s="30">
        <v>39</v>
      </c>
      <c r="BO520" s="28"/>
      <c r="BP520" s="28"/>
      <c r="BQ520" s="28"/>
      <c r="BR520" s="28"/>
      <c r="BS520" s="28"/>
      <c r="BT520" s="28"/>
      <c r="BU520" s="30">
        <v>0</v>
      </c>
      <c r="BV520" s="30">
        <v>0</v>
      </c>
      <c r="BW520" s="30">
        <v>0</v>
      </c>
      <c r="BX520" s="30">
        <v>0</v>
      </c>
      <c r="BY520" s="30">
        <v>0</v>
      </c>
      <c r="BZ520" s="30">
        <v>0</v>
      </c>
      <c r="CA520" s="30">
        <v>747</v>
      </c>
      <c r="CB520" s="30">
        <v>79</v>
      </c>
      <c r="CC520" s="30">
        <v>397</v>
      </c>
      <c r="CD520" s="30">
        <v>28</v>
      </c>
      <c r="CE520" s="30">
        <v>542</v>
      </c>
      <c r="CF520" s="30">
        <v>39</v>
      </c>
      <c r="CG520" s="30">
        <v>304</v>
      </c>
      <c r="CH520" s="30">
        <v>44</v>
      </c>
      <c r="CI520" s="30">
        <v>0</v>
      </c>
      <c r="CJ520" s="30">
        <v>0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17.25" thickBot="1">
      <c r="A521" s="28"/>
      <c r="B521" s="28"/>
      <c r="C521" s="30">
        <v>222690</v>
      </c>
      <c r="D521" s="30">
        <v>0</v>
      </c>
      <c r="E521" s="30">
        <v>0</v>
      </c>
      <c r="F521" s="30">
        <v>-3</v>
      </c>
      <c r="G521" s="30">
        <v>3</v>
      </c>
      <c r="H521" s="30">
        <v>2</v>
      </c>
      <c r="I521" s="30">
        <v>2</v>
      </c>
      <c r="J521" s="28">
        <v>2.7</v>
      </c>
      <c r="K521" s="28">
        <v>5.4</v>
      </c>
      <c r="L521" s="30">
        <v>5</v>
      </c>
      <c r="M521" s="28" t="s">
        <v>3264</v>
      </c>
      <c r="N521" s="28">
        <v>2.7</v>
      </c>
      <c r="O521" s="30">
        <v>504</v>
      </c>
      <c r="P521" s="31" t="b">
        <v>0</v>
      </c>
      <c r="Q521" s="28"/>
      <c r="R521" s="28"/>
      <c r="S521" s="30">
        <v>42</v>
      </c>
      <c r="T521" s="28" t="s">
        <v>3265</v>
      </c>
      <c r="U521" s="28">
        <v>3.1</v>
      </c>
      <c r="V521" s="28" t="s">
        <v>1498</v>
      </c>
      <c r="W521" s="28">
        <v>1.9</v>
      </c>
      <c r="X521" s="31" t="b">
        <v>0</v>
      </c>
      <c r="Y521" s="28"/>
      <c r="Z521" s="28" t="s">
        <v>2061</v>
      </c>
      <c r="AA521" s="30">
        <v>14</v>
      </c>
      <c r="AB521" s="30">
        <v>1</v>
      </c>
      <c r="AC521" s="30">
        <v>59</v>
      </c>
      <c r="AD521" s="30">
        <v>556680</v>
      </c>
      <c r="AE521" s="30">
        <v>2162</v>
      </c>
      <c r="AF521" s="30">
        <v>641829</v>
      </c>
      <c r="AG521" s="30">
        <v>1735</v>
      </c>
      <c r="AH521" s="28">
        <v>0.6</v>
      </c>
      <c r="AI521" s="28">
        <v>14</v>
      </c>
      <c r="AJ521" s="28" t="s">
        <v>1498</v>
      </c>
      <c r="AK521" s="30">
        <v>1169</v>
      </c>
      <c r="AL521" s="30">
        <v>0</v>
      </c>
      <c r="AM521" s="30">
        <v>0</v>
      </c>
      <c r="AN521" s="30">
        <v>7</v>
      </c>
      <c r="AO521" s="30">
        <v>11</v>
      </c>
      <c r="AP521" s="30">
        <v>0</v>
      </c>
      <c r="AQ521" s="30">
        <v>0</v>
      </c>
      <c r="AR521" s="30">
        <v>0</v>
      </c>
      <c r="AS521" s="30">
        <v>4</v>
      </c>
      <c r="AT521" s="30">
        <v>0</v>
      </c>
      <c r="AU521" s="30">
        <v>0</v>
      </c>
      <c r="AV521" s="30">
        <v>8</v>
      </c>
      <c r="AW521" s="30">
        <v>257</v>
      </c>
      <c r="AX521" s="28">
        <v>193.6</v>
      </c>
      <c r="AY521" s="28">
        <v>108</v>
      </c>
      <c r="AZ521" s="28">
        <v>73</v>
      </c>
      <c r="BA521" s="28">
        <v>37.6</v>
      </c>
      <c r="BB521" s="30">
        <v>12</v>
      </c>
      <c r="BC521" s="28">
        <v>0.23</v>
      </c>
      <c r="BD521" s="28">
        <v>0.49</v>
      </c>
      <c r="BE521" s="28">
        <v>0.72</v>
      </c>
      <c r="BF521" s="28">
        <v>15.7</v>
      </c>
      <c r="BG521" s="30">
        <v>286</v>
      </c>
      <c r="BH521" s="30">
        <v>110</v>
      </c>
      <c r="BI521" s="30">
        <v>261</v>
      </c>
      <c r="BJ521" s="30">
        <v>75</v>
      </c>
      <c r="BK521" s="30">
        <v>300</v>
      </c>
      <c r="BL521" s="30">
        <v>94</v>
      </c>
      <c r="BM521" s="30">
        <v>312</v>
      </c>
      <c r="BN521" s="30">
        <v>107</v>
      </c>
      <c r="BO521" s="28"/>
      <c r="BP521" s="28"/>
      <c r="BQ521" s="28"/>
      <c r="BR521" s="28"/>
      <c r="BS521" s="28"/>
      <c r="BT521" s="28"/>
      <c r="BU521" s="30">
        <v>0.02</v>
      </c>
      <c r="BV521" s="30">
        <v>0</v>
      </c>
      <c r="BW521" s="30">
        <v>0.04</v>
      </c>
      <c r="BX521" s="30">
        <v>0.06</v>
      </c>
      <c r="BY521" s="30">
        <v>1.21</v>
      </c>
      <c r="BZ521" s="30">
        <v>0.85</v>
      </c>
      <c r="CA521" s="30">
        <v>601</v>
      </c>
      <c r="CB521" s="30">
        <v>171</v>
      </c>
      <c r="CC521" s="30">
        <v>110</v>
      </c>
      <c r="CD521" s="30">
        <v>28</v>
      </c>
      <c r="CE521" s="30">
        <v>143</v>
      </c>
      <c r="CF521" s="30">
        <v>41</v>
      </c>
      <c r="CG521" s="30">
        <v>139</v>
      </c>
      <c r="CH521" s="30">
        <v>50</v>
      </c>
      <c r="CI521" s="30">
        <v>0.92</v>
      </c>
      <c r="CJ521" s="30">
        <v>0.54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7.25" thickBot="1">
      <c r="A522" s="30">
        <v>100</v>
      </c>
      <c r="B522" s="30">
        <v>100</v>
      </c>
      <c r="C522" s="30">
        <v>80607</v>
      </c>
      <c r="D522" s="30">
        <v>0</v>
      </c>
      <c r="E522" s="30">
        <v>0</v>
      </c>
      <c r="F522" s="30">
        <v>-3</v>
      </c>
      <c r="G522" s="30">
        <v>3</v>
      </c>
      <c r="H522" s="30">
        <v>1</v>
      </c>
      <c r="I522" s="30">
        <v>3</v>
      </c>
      <c r="J522" s="28">
        <v>1.5</v>
      </c>
      <c r="K522" s="28">
        <v>3</v>
      </c>
      <c r="L522" s="30">
        <v>3</v>
      </c>
      <c r="M522" s="28" t="s">
        <v>2322</v>
      </c>
      <c r="N522" s="28">
        <v>1.5</v>
      </c>
      <c r="O522" s="30">
        <v>519</v>
      </c>
      <c r="P522" s="31" t="b">
        <v>0</v>
      </c>
      <c r="Q522" s="28"/>
      <c r="R522" s="28" t="s">
        <v>3911</v>
      </c>
      <c r="S522" s="30">
        <v>62</v>
      </c>
      <c r="T522" s="28" t="s">
        <v>3266</v>
      </c>
      <c r="U522" s="28">
        <v>3.6</v>
      </c>
      <c r="V522" s="28" t="s">
        <v>1481</v>
      </c>
      <c r="W522" s="28">
        <v>2.1</v>
      </c>
      <c r="X522" s="31" t="b">
        <v>0</v>
      </c>
      <c r="Y522" s="28"/>
      <c r="Z522" s="28" t="s">
        <v>2061</v>
      </c>
      <c r="AA522" s="30">
        <v>14</v>
      </c>
      <c r="AB522" s="30">
        <v>1</v>
      </c>
      <c r="AC522" s="30">
        <v>83</v>
      </c>
      <c r="AD522" s="30">
        <v>542385</v>
      </c>
      <c r="AE522" s="30">
        <v>1622</v>
      </c>
      <c r="AF522" s="30">
        <v>841838</v>
      </c>
      <c r="AG522" s="30">
        <v>1920</v>
      </c>
      <c r="AH522" s="28">
        <v>0.2</v>
      </c>
      <c r="AI522" s="28">
        <v>13.4</v>
      </c>
      <c r="AJ522" s="28" t="s">
        <v>1481</v>
      </c>
      <c r="AK522" s="30">
        <v>1715</v>
      </c>
      <c r="AL522" s="30">
        <v>1</v>
      </c>
      <c r="AM522" s="30">
        <v>7</v>
      </c>
      <c r="AN522" s="30">
        <v>10</v>
      </c>
      <c r="AO522" s="30">
        <v>24</v>
      </c>
      <c r="AP522" s="30">
        <v>0</v>
      </c>
      <c r="AQ522" s="30">
        <v>0</v>
      </c>
      <c r="AR522" s="30">
        <v>0</v>
      </c>
      <c r="AS522" s="30">
        <v>3</v>
      </c>
      <c r="AT522" s="30">
        <v>0</v>
      </c>
      <c r="AU522" s="30">
        <v>0</v>
      </c>
      <c r="AV522" s="30">
        <v>6</v>
      </c>
      <c r="AW522" s="30">
        <v>347</v>
      </c>
      <c r="AX522" s="28">
        <v>362.4</v>
      </c>
      <c r="AY522" s="28">
        <v>483.3</v>
      </c>
      <c r="AZ522" s="28">
        <v>285</v>
      </c>
      <c r="BA522" s="28">
        <v>113</v>
      </c>
      <c r="BB522" s="30">
        <v>21</v>
      </c>
      <c r="BC522" s="28">
        <v>3.68</v>
      </c>
      <c r="BD522" s="28">
        <v>2.93</v>
      </c>
      <c r="BE522" s="28">
        <v>6.61</v>
      </c>
      <c r="BF522" s="28">
        <v>21.11</v>
      </c>
      <c r="BG522" s="30">
        <v>170</v>
      </c>
      <c r="BH522" s="30">
        <v>71</v>
      </c>
      <c r="BI522" s="30">
        <v>52</v>
      </c>
      <c r="BJ522" s="30">
        <v>42</v>
      </c>
      <c r="BK522" s="30">
        <v>116</v>
      </c>
      <c r="BL522" s="30">
        <v>75</v>
      </c>
      <c r="BM522" s="30">
        <v>94</v>
      </c>
      <c r="BN522" s="30">
        <v>66</v>
      </c>
      <c r="BO522" s="30">
        <v>1</v>
      </c>
      <c r="BP522" s="28"/>
      <c r="BQ522" s="30">
        <v>1</v>
      </c>
      <c r="BR522" s="28"/>
      <c r="BS522" s="28"/>
      <c r="BT522" s="28"/>
      <c r="BU522" s="30">
        <v>0.19</v>
      </c>
      <c r="BV522" s="30">
        <v>0</v>
      </c>
      <c r="BW522" s="30">
        <v>0.15</v>
      </c>
      <c r="BX522" s="30">
        <v>0.34</v>
      </c>
      <c r="BY522" s="30">
        <v>1.1100000000000001</v>
      </c>
      <c r="BZ522" s="30">
        <v>1.26</v>
      </c>
      <c r="CA522" s="30">
        <v>62</v>
      </c>
      <c r="CB522" s="30">
        <v>31</v>
      </c>
      <c r="CC522" s="30">
        <v>216</v>
      </c>
      <c r="CD522" s="30">
        <v>105</v>
      </c>
      <c r="CE522" s="30">
        <v>91</v>
      </c>
      <c r="CF522" s="30">
        <v>40</v>
      </c>
      <c r="CG522" s="30">
        <v>128</v>
      </c>
      <c r="CH522" s="30">
        <v>44</v>
      </c>
      <c r="CI522" s="30">
        <v>1.1000000000000001</v>
      </c>
      <c r="CJ522" s="30">
        <v>0.52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17.25" thickBot="1">
      <c r="A523" s="30">
        <v>0</v>
      </c>
      <c r="B523" s="30">
        <v>0</v>
      </c>
      <c r="C523" s="30">
        <v>221820</v>
      </c>
      <c r="D523" s="30">
        <v>0</v>
      </c>
      <c r="E523" s="30">
        <v>0</v>
      </c>
      <c r="F523" s="30">
        <v>-1</v>
      </c>
      <c r="G523" s="30">
        <v>1</v>
      </c>
      <c r="H523" s="30">
        <v>0</v>
      </c>
      <c r="I523" s="30">
        <v>2</v>
      </c>
      <c r="J523" s="28">
        <v>0</v>
      </c>
      <c r="K523" s="28">
        <v>0</v>
      </c>
      <c r="L523" s="30">
        <v>0</v>
      </c>
      <c r="M523" s="28" t="s">
        <v>3267</v>
      </c>
      <c r="N523" s="28">
        <v>2.7</v>
      </c>
      <c r="O523" s="30">
        <v>533</v>
      </c>
      <c r="P523" s="31" t="b">
        <v>0</v>
      </c>
      <c r="Q523" s="28" t="s">
        <v>4343</v>
      </c>
      <c r="R523" s="28" t="s">
        <v>4344</v>
      </c>
      <c r="S523" s="30">
        <v>44</v>
      </c>
      <c r="T523" s="28" t="s">
        <v>3268</v>
      </c>
      <c r="U523" s="28">
        <v>3</v>
      </c>
      <c r="V523" s="28" t="s">
        <v>1525</v>
      </c>
      <c r="W523" s="28">
        <v>5.0999999999999996</v>
      </c>
      <c r="X523" s="31" t="b">
        <v>0</v>
      </c>
      <c r="Y523" s="28"/>
      <c r="Z523" s="28" t="s">
        <v>2117</v>
      </c>
      <c r="AA523" s="30">
        <v>14</v>
      </c>
      <c r="AB523" s="30">
        <v>1</v>
      </c>
      <c r="AC523" s="30">
        <v>81</v>
      </c>
      <c r="AD523" s="30">
        <v>1314354</v>
      </c>
      <c r="AE523" s="30">
        <v>124</v>
      </c>
      <c r="AF523" s="30">
        <v>1301845</v>
      </c>
      <c r="AG523" s="30">
        <v>17797</v>
      </c>
      <c r="AH523" s="28">
        <v>0.6</v>
      </c>
      <c r="AI523" s="28">
        <v>18.399999999999999</v>
      </c>
      <c r="AJ523" s="28" t="s">
        <v>1525</v>
      </c>
      <c r="AK523" s="30">
        <v>2113</v>
      </c>
      <c r="AL523" s="30">
        <v>1</v>
      </c>
      <c r="AM523" s="30">
        <v>0</v>
      </c>
      <c r="AN523" s="30">
        <v>9</v>
      </c>
      <c r="AO523" s="30">
        <v>33</v>
      </c>
      <c r="AP523" s="30">
        <v>0</v>
      </c>
      <c r="AQ523" s="30">
        <v>0</v>
      </c>
      <c r="AR523" s="30">
        <v>0</v>
      </c>
      <c r="AS523" s="30">
        <v>6</v>
      </c>
      <c r="AT523" s="30">
        <v>0</v>
      </c>
      <c r="AU523" s="30">
        <v>0</v>
      </c>
      <c r="AV523" s="30">
        <v>6</v>
      </c>
      <c r="AW523" s="30">
        <v>481</v>
      </c>
      <c r="AX523" s="28">
        <v>571.79999999999995</v>
      </c>
      <c r="AY523" s="28">
        <v>110.4</v>
      </c>
      <c r="AZ523" s="28">
        <v>82</v>
      </c>
      <c r="BA523" s="28">
        <v>76.7</v>
      </c>
      <c r="BB523" s="30">
        <v>24</v>
      </c>
      <c r="BC523" s="28">
        <v>0.46</v>
      </c>
      <c r="BD523" s="28">
        <v>1.02</v>
      </c>
      <c r="BE523" s="28">
        <v>1.48</v>
      </c>
      <c r="BF523" s="28">
        <v>32.520000000000003</v>
      </c>
      <c r="BG523" s="30">
        <v>69</v>
      </c>
      <c r="BH523" s="30">
        <v>20</v>
      </c>
      <c r="BI523" s="30">
        <v>257</v>
      </c>
      <c r="BJ523" s="30">
        <v>72</v>
      </c>
      <c r="BK523" s="30">
        <v>286</v>
      </c>
      <c r="BL523" s="30">
        <v>85</v>
      </c>
      <c r="BM523" s="30">
        <v>171</v>
      </c>
      <c r="BN523" s="30">
        <v>44</v>
      </c>
      <c r="BO523" s="28"/>
      <c r="BP523" s="28"/>
      <c r="BQ523" s="28"/>
      <c r="BR523" s="28"/>
      <c r="BS523" s="28"/>
      <c r="BT523" s="28"/>
      <c r="BU523" s="30">
        <v>0.02</v>
      </c>
      <c r="BV523" s="30">
        <v>0</v>
      </c>
      <c r="BW523" s="30">
        <v>0.04</v>
      </c>
      <c r="BX523" s="30">
        <v>0.06</v>
      </c>
      <c r="BY523" s="30">
        <v>1.39</v>
      </c>
      <c r="BZ523" s="30">
        <v>1.41</v>
      </c>
      <c r="CA523" s="30">
        <v>499</v>
      </c>
      <c r="CB523" s="30">
        <v>114</v>
      </c>
      <c r="CC523" s="30">
        <v>111</v>
      </c>
      <c r="CD523" s="30">
        <v>29</v>
      </c>
      <c r="CE523" s="30">
        <v>152</v>
      </c>
      <c r="CF523" s="30">
        <v>46</v>
      </c>
      <c r="CG523" s="30">
        <v>75</v>
      </c>
      <c r="CH523" s="30">
        <v>28</v>
      </c>
      <c r="CI523" s="30">
        <v>1.02</v>
      </c>
      <c r="CJ523" s="30">
        <v>0.38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27.75" thickBot="1">
      <c r="A524" s="30">
        <v>0</v>
      </c>
      <c r="B524" s="30">
        <v>0</v>
      </c>
      <c r="C524" s="30">
        <v>493250</v>
      </c>
      <c r="D524" s="30">
        <v>0</v>
      </c>
      <c r="E524" s="30">
        <v>0</v>
      </c>
      <c r="F524" s="30">
        <v>-1</v>
      </c>
      <c r="G524" s="30">
        <v>1</v>
      </c>
      <c r="H524" s="30">
        <v>0</v>
      </c>
      <c r="I524" s="30">
        <v>3</v>
      </c>
      <c r="J524" s="28">
        <v>0</v>
      </c>
      <c r="K524" s="28">
        <v>0</v>
      </c>
      <c r="L524" s="30">
        <v>0</v>
      </c>
      <c r="M524" s="28" t="s">
        <v>1955</v>
      </c>
      <c r="N524" s="28">
        <v>0</v>
      </c>
      <c r="O524" s="30">
        <v>550</v>
      </c>
      <c r="P524" s="31" t="b">
        <v>0</v>
      </c>
      <c r="Q524" s="28" t="s">
        <v>3269</v>
      </c>
      <c r="R524" s="28" t="s">
        <v>3270</v>
      </c>
      <c r="S524" s="30">
        <v>44</v>
      </c>
      <c r="T524" s="28" t="s">
        <v>3271</v>
      </c>
      <c r="U524" s="28">
        <v>0</v>
      </c>
      <c r="V524" s="28" t="s">
        <v>1737</v>
      </c>
      <c r="W524" s="28">
        <v>0</v>
      </c>
      <c r="X524" s="31" t="b">
        <v>0</v>
      </c>
      <c r="Y524" s="28"/>
      <c r="Z524" s="28" t="s">
        <v>2077</v>
      </c>
      <c r="AA524" s="30">
        <v>14</v>
      </c>
      <c r="AB524" s="30">
        <v>1</v>
      </c>
      <c r="AC524" s="30">
        <v>0</v>
      </c>
      <c r="AD524" s="30">
        <v>5143</v>
      </c>
      <c r="AE524" s="30">
        <v>0</v>
      </c>
      <c r="AF524" s="30">
        <v>17161</v>
      </c>
      <c r="AG524" s="30">
        <v>9</v>
      </c>
      <c r="AH524" s="28">
        <v>0</v>
      </c>
      <c r="AI524" s="28">
        <v>0</v>
      </c>
      <c r="AJ524" s="28" t="s">
        <v>1955</v>
      </c>
      <c r="AK524" s="30">
        <v>0</v>
      </c>
      <c r="AL524" s="30">
        <v>0</v>
      </c>
      <c r="AM524" s="30">
        <v>0</v>
      </c>
      <c r="AN524" s="30">
        <v>0</v>
      </c>
      <c r="AO524" s="30">
        <v>0</v>
      </c>
      <c r="AP524" s="30">
        <v>0</v>
      </c>
      <c r="AQ524" s="30">
        <v>0</v>
      </c>
      <c r="AR524" s="30">
        <v>0</v>
      </c>
      <c r="AS524" s="30">
        <v>0</v>
      </c>
      <c r="AT524" s="30">
        <v>0</v>
      </c>
      <c r="AU524" s="30">
        <v>0</v>
      </c>
      <c r="AV524" s="30">
        <v>0</v>
      </c>
      <c r="AW524" s="30">
        <v>0</v>
      </c>
      <c r="AX524" s="28">
        <v>0</v>
      </c>
      <c r="AY524" s="28">
        <v>0</v>
      </c>
      <c r="AZ524" s="28">
        <v>0</v>
      </c>
      <c r="BA524" s="28">
        <v>0</v>
      </c>
      <c r="BB524" s="30">
        <v>0</v>
      </c>
      <c r="BC524" s="28">
        <v>0</v>
      </c>
      <c r="BD524" s="28">
        <v>0</v>
      </c>
      <c r="BE524" s="28">
        <v>0</v>
      </c>
      <c r="BF524" s="28">
        <v>0</v>
      </c>
      <c r="BG524" s="30">
        <v>655</v>
      </c>
      <c r="BH524" s="30">
        <v>259</v>
      </c>
      <c r="BI524" s="30">
        <v>649</v>
      </c>
      <c r="BJ524" s="30">
        <v>262</v>
      </c>
      <c r="BK524" s="30">
        <v>635</v>
      </c>
      <c r="BL524" s="30">
        <v>255</v>
      </c>
      <c r="BM524" s="30">
        <v>659</v>
      </c>
      <c r="BN524" s="30">
        <v>261</v>
      </c>
      <c r="BO524" s="28"/>
      <c r="BP524" s="28"/>
      <c r="BQ524" s="28"/>
      <c r="BR524" s="28"/>
      <c r="BS524" s="28"/>
      <c r="BT524" s="28"/>
      <c r="BU524" s="30">
        <v>0</v>
      </c>
      <c r="BV524" s="30">
        <v>0</v>
      </c>
      <c r="BW524" s="30">
        <v>0</v>
      </c>
      <c r="BX524" s="30">
        <v>0</v>
      </c>
      <c r="BY524" s="30">
        <v>0</v>
      </c>
      <c r="BZ524" s="30">
        <v>0</v>
      </c>
      <c r="CA524" s="30">
        <v>523</v>
      </c>
      <c r="CB524" s="30">
        <v>287</v>
      </c>
      <c r="CC524" s="30">
        <v>589</v>
      </c>
      <c r="CD524" s="30">
        <v>222</v>
      </c>
      <c r="CE524" s="30">
        <v>664</v>
      </c>
      <c r="CF524" s="30">
        <v>265</v>
      </c>
      <c r="CG524" s="30">
        <v>541</v>
      </c>
      <c r="CH524" s="30">
        <v>210</v>
      </c>
      <c r="CI524" s="30">
        <v>0</v>
      </c>
      <c r="CJ524" s="30">
        <v>0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17.25" thickBot="1">
      <c r="A525" s="28"/>
      <c r="B525" s="28"/>
      <c r="C525" s="30">
        <v>461548</v>
      </c>
      <c r="D525" s="30">
        <v>0</v>
      </c>
      <c r="E525" s="30">
        <v>0</v>
      </c>
      <c r="F525" s="30">
        <v>-3</v>
      </c>
      <c r="G525" s="30">
        <v>3</v>
      </c>
      <c r="H525" s="30">
        <v>1</v>
      </c>
      <c r="I525" s="30">
        <v>3</v>
      </c>
      <c r="J525" s="28">
        <v>0</v>
      </c>
      <c r="K525" s="28">
        <v>0</v>
      </c>
      <c r="L525" s="30">
        <v>0</v>
      </c>
      <c r="M525" s="28" t="s">
        <v>3272</v>
      </c>
      <c r="N525" s="28">
        <v>0</v>
      </c>
      <c r="O525" s="30">
        <v>551</v>
      </c>
      <c r="P525" s="31" t="b">
        <v>0</v>
      </c>
      <c r="Q525" s="28"/>
      <c r="R525" s="28"/>
      <c r="S525" s="30">
        <v>42</v>
      </c>
      <c r="T525" s="28" t="s">
        <v>3273</v>
      </c>
      <c r="U525" s="28">
        <v>0</v>
      </c>
      <c r="V525" s="28" t="s">
        <v>1954</v>
      </c>
      <c r="W525" s="28">
        <v>0.2</v>
      </c>
      <c r="X525" s="31" t="b">
        <v>0</v>
      </c>
      <c r="Y525" s="28"/>
      <c r="Z525" s="28" t="s">
        <v>2061</v>
      </c>
      <c r="AA525" s="30">
        <v>14</v>
      </c>
      <c r="AB525" s="30">
        <v>1</v>
      </c>
      <c r="AC525" s="30">
        <v>0</v>
      </c>
      <c r="AD525" s="30">
        <v>52476</v>
      </c>
      <c r="AE525" s="30">
        <v>53</v>
      </c>
      <c r="AF525" s="30">
        <v>58813</v>
      </c>
      <c r="AG525" s="30">
        <v>108</v>
      </c>
      <c r="AH525" s="28">
        <v>0</v>
      </c>
      <c r="AI525" s="28">
        <v>0</v>
      </c>
      <c r="AJ525" s="28" t="s">
        <v>1954</v>
      </c>
      <c r="AK525" s="30">
        <v>0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28">
        <v>0</v>
      </c>
      <c r="AY525" s="28">
        <v>0</v>
      </c>
      <c r="AZ525" s="28">
        <v>0</v>
      </c>
      <c r="BA525" s="28">
        <v>0</v>
      </c>
      <c r="BB525" s="30">
        <v>0</v>
      </c>
      <c r="BC525" s="28">
        <v>0</v>
      </c>
      <c r="BD525" s="28">
        <v>0</v>
      </c>
      <c r="BE525" s="28">
        <v>0</v>
      </c>
      <c r="BF525" s="28">
        <v>0</v>
      </c>
      <c r="BG525" s="30">
        <v>630</v>
      </c>
      <c r="BH525" s="30">
        <v>245</v>
      </c>
      <c r="BI525" s="30">
        <v>619</v>
      </c>
      <c r="BJ525" s="30">
        <v>248</v>
      </c>
      <c r="BK525" s="30">
        <v>593</v>
      </c>
      <c r="BL525" s="30">
        <v>234</v>
      </c>
      <c r="BM525" s="30">
        <v>634</v>
      </c>
      <c r="BN525" s="30">
        <v>247</v>
      </c>
      <c r="BO525" s="28"/>
      <c r="BP525" s="28"/>
      <c r="BQ525" s="28"/>
      <c r="BR525" s="28"/>
      <c r="BS525" s="28"/>
      <c r="BT525" s="28"/>
      <c r="BU525" s="30">
        <v>0</v>
      </c>
      <c r="BV525" s="30">
        <v>0</v>
      </c>
      <c r="BW525" s="30">
        <v>0</v>
      </c>
      <c r="BX525" s="30">
        <v>0</v>
      </c>
      <c r="BY525" s="30">
        <v>0</v>
      </c>
      <c r="BZ525" s="30">
        <v>0</v>
      </c>
      <c r="CA525" s="30">
        <v>614</v>
      </c>
      <c r="CB525" s="30">
        <v>318</v>
      </c>
      <c r="CC525" s="30">
        <v>527</v>
      </c>
      <c r="CD525" s="30">
        <v>190</v>
      </c>
      <c r="CE525" s="30">
        <v>641</v>
      </c>
      <c r="CF525" s="30">
        <v>252</v>
      </c>
      <c r="CG525" s="30">
        <v>360</v>
      </c>
      <c r="CH525" s="30">
        <v>125</v>
      </c>
      <c r="CI525" s="30">
        <v>0</v>
      </c>
      <c r="CJ525" s="30">
        <v>0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27.75" thickBot="1">
      <c r="A526" s="30">
        <v>25</v>
      </c>
      <c r="B526" s="30">
        <v>25</v>
      </c>
      <c r="C526" s="30">
        <v>493105</v>
      </c>
      <c r="D526" s="30">
        <v>0</v>
      </c>
      <c r="E526" s="30">
        <v>0</v>
      </c>
      <c r="F526" s="30">
        <v>-4</v>
      </c>
      <c r="G526" s="30">
        <v>4</v>
      </c>
      <c r="H526" s="30">
        <v>0</v>
      </c>
      <c r="I526" s="30">
        <v>3</v>
      </c>
      <c r="J526" s="28">
        <v>0</v>
      </c>
      <c r="K526" s="28">
        <v>0</v>
      </c>
      <c r="L526" s="30">
        <v>0</v>
      </c>
      <c r="M526" s="28" t="s">
        <v>3274</v>
      </c>
      <c r="N526" s="28">
        <v>0</v>
      </c>
      <c r="O526" s="30">
        <v>569</v>
      </c>
      <c r="P526" s="31" t="b">
        <v>0</v>
      </c>
      <c r="Q526" s="28" t="s">
        <v>2684</v>
      </c>
      <c r="R526" s="28" t="s">
        <v>4195</v>
      </c>
      <c r="S526" s="30">
        <v>41</v>
      </c>
      <c r="T526" s="28" t="s">
        <v>3275</v>
      </c>
      <c r="U526" s="28">
        <v>2</v>
      </c>
      <c r="V526" s="28" t="s">
        <v>1567</v>
      </c>
      <c r="W526" s="28">
        <v>0.5</v>
      </c>
      <c r="X526" s="31" t="b">
        <v>0</v>
      </c>
      <c r="Y526" s="28"/>
      <c r="Z526" s="28" t="s">
        <v>2176</v>
      </c>
      <c r="AA526" s="30">
        <v>14</v>
      </c>
      <c r="AB526" s="30">
        <v>1</v>
      </c>
      <c r="AC526" s="30">
        <v>30</v>
      </c>
      <c r="AD526" s="30">
        <v>261565</v>
      </c>
      <c r="AE526" s="30">
        <v>1281</v>
      </c>
      <c r="AF526" s="30">
        <v>226236</v>
      </c>
      <c r="AG526" s="30">
        <v>1214</v>
      </c>
      <c r="AH526" s="28">
        <v>0</v>
      </c>
      <c r="AI526" s="28">
        <v>7.3</v>
      </c>
      <c r="AJ526" s="28" t="s">
        <v>1567</v>
      </c>
      <c r="AK526" s="30">
        <v>445</v>
      </c>
      <c r="AL526" s="30">
        <v>2</v>
      </c>
      <c r="AM526" s="30">
        <v>2</v>
      </c>
      <c r="AN526" s="30">
        <v>0</v>
      </c>
      <c r="AO526" s="30">
        <v>11</v>
      </c>
      <c r="AP526" s="30">
        <v>0</v>
      </c>
      <c r="AQ526" s="30">
        <v>0</v>
      </c>
      <c r="AR526" s="30">
        <v>0</v>
      </c>
      <c r="AS526" s="30">
        <v>2</v>
      </c>
      <c r="AT526" s="30">
        <v>0</v>
      </c>
      <c r="AU526" s="30">
        <v>0</v>
      </c>
      <c r="AV526" s="30">
        <v>0</v>
      </c>
      <c r="AW526" s="30">
        <v>64</v>
      </c>
      <c r="AX526" s="28">
        <v>116.4</v>
      </c>
      <c r="AY526" s="28">
        <v>43.7</v>
      </c>
      <c r="AZ526" s="28">
        <v>199</v>
      </c>
      <c r="BA526" s="28">
        <v>35.9</v>
      </c>
      <c r="BB526" s="30">
        <v>4</v>
      </c>
      <c r="BC526" s="28">
        <v>1.82</v>
      </c>
      <c r="BD526" s="28">
        <v>0.88</v>
      </c>
      <c r="BE526" s="28">
        <v>2.7</v>
      </c>
      <c r="BF526" s="28">
        <v>5.99</v>
      </c>
      <c r="BG526" s="30">
        <v>352</v>
      </c>
      <c r="BH526" s="30">
        <v>142</v>
      </c>
      <c r="BI526" s="30">
        <v>365</v>
      </c>
      <c r="BJ526" s="30">
        <v>189</v>
      </c>
      <c r="BK526" s="30">
        <v>171</v>
      </c>
      <c r="BL526" s="30">
        <v>101</v>
      </c>
      <c r="BM526" s="30">
        <v>321</v>
      </c>
      <c r="BN526" s="30">
        <v>143</v>
      </c>
      <c r="BO526" s="28"/>
      <c r="BP526" s="28"/>
      <c r="BQ526" s="28"/>
      <c r="BR526" s="28"/>
      <c r="BS526" s="28"/>
      <c r="BT526" s="28"/>
      <c r="BU526" s="30">
        <v>0.37</v>
      </c>
      <c r="BV526" s="30">
        <v>0</v>
      </c>
      <c r="BW526" s="30">
        <v>0.18</v>
      </c>
      <c r="BX526" s="30">
        <v>0.55000000000000004</v>
      </c>
      <c r="BY526" s="30">
        <v>1.21</v>
      </c>
      <c r="BZ526" s="30">
        <v>2.2200000000000002</v>
      </c>
      <c r="CA526" s="30">
        <v>634</v>
      </c>
      <c r="CB526" s="30">
        <v>328</v>
      </c>
      <c r="CC526" s="30">
        <v>514</v>
      </c>
      <c r="CD526" s="30">
        <v>186</v>
      </c>
      <c r="CE526" s="30">
        <v>302</v>
      </c>
      <c r="CF526" s="30">
        <v>117</v>
      </c>
      <c r="CG526" s="30">
        <v>269</v>
      </c>
      <c r="CH526" s="30">
        <v>87</v>
      </c>
      <c r="CI526" s="30">
        <v>0.81</v>
      </c>
      <c r="CJ526" s="30">
        <v>0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7.25" thickBot="1">
      <c r="A527" s="30">
        <v>100</v>
      </c>
      <c r="B527" s="30">
        <v>100</v>
      </c>
      <c r="C527" s="30">
        <v>61256</v>
      </c>
      <c r="D527" s="30">
        <v>0</v>
      </c>
      <c r="E527" s="30">
        <v>0</v>
      </c>
      <c r="F527" s="30">
        <v>-1</v>
      </c>
      <c r="G527" s="30">
        <v>1</v>
      </c>
      <c r="H527" s="30">
        <v>2</v>
      </c>
      <c r="I527" s="30">
        <v>3</v>
      </c>
      <c r="J527" s="28">
        <v>1.5</v>
      </c>
      <c r="K527" s="28">
        <v>3</v>
      </c>
      <c r="L527" s="30">
        <v>4</v>
      </c>
      <c r="M527" s="28" t="s">
        <v>3276</v>
      </c>
      <c r="N527" s="28">
        <v>1.5</v>
      </c>
      <c r="O527" s="30">
        <v>593</v>
      </c>
      <c r="P527" s="31" t="b">
        <v>0</v>
      </c>
      <c r="Q527" s="28"/>
      <c r="R527" s="28" t="s">
        <v>4196</v>
      </c>
      <c r="S527" s="30">
        <v>49</v>
      </c>
      <c r="T527" s="28" t="s">
        <v>3277</v>
      </c>
      <c r="U527" s="28">
        <v>2.8</v>
      </c>
      <c r="V527" s="28" t="s">
        <v>3278</v>
      </c>
      <c r="W527" s="28">
        <v>1.9</v>
      </c>
      <c r="X527" s="31" t="b">
        <v>0</v>
      </c>
      <c r="Y527" s="28"/>
      <c r="Z527" s="28" t="s">
        <v>2061</v>
      </c>
      <c r="AA527" s="30">
        <v>14</v>
      </c>
      <c r="AB527" s="30">
        <v>1</v>
      </c>
      <c r="AC527" s="30">
        <v>65</v>
      </c>
      <c r="AD527" s="30">
        <v>706095</v>
      </c>
      <c r="AE527" s="30">
        <v>3453</v>
      </c>
      <c r="AF527" s="30">
        <v>599812</v>
      </c>
      <c r="AG527" s="30">
        <v>2502</v>
      </c>
      <c r="AH527" s="28">
        <v>0.3</v>
      </c>
      <c r="AI527" s="28">
        <v>13.3</v>
      </c>
      <c r="AJ527" s="28" t="s">
        <v>290</v>
      </c>
      <c r="AK527" s="30">
        <v>1696</v>
      </c>
      <c r="AL527" s="30">
        <v>2</v>
      </c>
      <c r="AM527" s="30">
        <v>3</v>
      </c>
      <c r="AN527" s="30">
        <v>8</v>
      </c>
      <c r="AO527" s="30">
        <v>19</v>
      </c>
      <c r="AP527" s="30">
        <v>0</v>
      </c>
      <c r="AQ527" s="30">
        <v>0</v>
      </c>
      <c r="AR527" s="30">
        <v>0</v>
      </c>
      <c r="AS527" s="30">
        <v>6</v>
      </c>
      <c r="AT527" s="30">
        <v>2</v>
      </c>
      <c r="AU527" s="30">
        <v>0</v>
      </c>
      <c r="AV527" s="30">
        <v>9</v>
      </c>
      <c r="AW527" s="30">
        <v>284</v>
      </c>
      <c r="AX527" s="28">
        <v>482.4</v>
      </c>
      <c r="AY527" s="28">
        <v>319.8</v>
      </c>
      <c r="AZ527" s="28">
        <v>197</v>
      </c>
      <c r="BA527" s="28">
        <v>100.1</v>
      </c>
      <c r="BB527" s="30">
        <v>19</v>
      </c>
      <c r="BC527" s="28">
        <v>2.6</v>
      </c>
      <c r="BD527" s="28">
        <v>3.2</v>
      </c>
      <c r="BE527" s="28">
        <v>5.8</v>
      </c>
      <c r="BF527" s="28">
        <v>23.04</v>
      </c>
      <c r="BG527" s="30">
        <v>108</v>
      </c>
      <c r="BH527" s="30">
        <v>46</v>
      </c>
      <c r="BI527" s="30">
        <v>104</v>
      </c>
      <c r="BJ527" s="30">
        <v>77</v>
      </c>
      <c r="BK527" s="30">
        <v>172</v>
      </c>
      <c r="BL527" s="30">
        <v>102</v>
      </c>
      <c r="BM527" s="30">
        <v>108</v>
      </c>
      <c r="BN527" s="30">
        <v>71</v>
      </c>
      <c r="BO527" s="28"/>
      <c r="BP527" s="28"/>
      <c r="BQ527" s="28"/>
      <c r="BR527" s="28"/>
      <c r="BS527" s="28"/>
      <c r="BT527" s="28"/>
      <c r="BU527" s="30">
        <v>0.14000000000000001</v>
      </c>
      <c r="BV527" s="30">
        <v>0</v>
      </c>
      <c r="BW527" s="30">
        <v>0.17</v>
      </c>
      <c r="BX527" s="30">
        <v>0.31</v>
      </c>
      <c r="BY527" s="30">
        <v>1.22</v>
      </c>
      <c r="BZ527" s="30">
        <v>1.01</v>
      </c>
      <c r="CA527" s="30">
        <v>225</v>
      </c>
      <c r="CB527" s="30">
        <v>127</v>
      </c>
      <c r="CC527" s="30">
        <v>212</v>
      </c>
      <c r="CD527" s="30">
        <v>102</v>
      </c>
      <c r="CE527" s="30">
        <v>182</v>
      </c>
      <c r="CF527" s="30">
        <v>74</v>
      </c>
      <c r="CG527" s="30">
        <v>136</v>
      </c>
      <c r="CH527" s="30">
        <v>47</v>
      </c>
      <c r="CI527" s="30">
        <v>1.01</v>
      </c>
      <c r="CJ527" s="30">
        <v>0.42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7.25" thickBot="1">
      <c r="A528" s="30">
        <v>100</v>
      </c>
      <c r="B528" s="30">
        <v>100</v>
      </c>
      <c r="C528" s="30">
        <v>467169</v>
      </c>
      <c r="D528" s="30">
        <v>0</v>
      </c>
      <c r="E528" s="30">
        <v>0</v>
      </c>
      <c r="F528" s="30">
        <v>-2</v>
      </c>
      <c r="G528" s="30">
        <v>2</v>
      </c>
      <c r="H528" s="30">
        <v>1</v>
      </c>
      <c r="I528" s="30">
        <v>3</v>
      </c>
      <c r="J528" s="28">
        <v>3.8</v>
      </c>
      <c r="K528" s="28">
        <v>7.6</v>
      </c>
      <c r="L528" s="30">
        <v>3</v>
      </c>
      <c r="M528" s="28" t="s">
        <v>3279</v>
      </c>
      <c r="N528" s="28">
        <v>3.8</v>
      </c>
      <c r="O528" s="30">
        <v>609</v>
      </c>
      <c r="P528" s="31" t="b">
        <v>0</v>
      </c>
      <c r="Q528" s="28"/>
      <c r="R528" s="28" t="s">
        <v>4067</v>
      </c>
      <c r="S528" s="30">
        <v>73</v>
      </c>
      <c r="T528" s="28" t="s">
        <v>3280</v>
      </c>
      <c r="U528" s="28">
        <v>3.3</v>
      </c>
      <c r="V528" s="28" t="s">
        <v>3281</v>
      </c>
      <c r="W528" s="28">
        <v>3</v>
      </c>
      <c r="X528" s="31" t="b">
        <v>0</v>
      </c>
      <c r="Y528" s="28"/>
      <c r="Z528" s="28" t="s">
        <v>2061</v>
      </c>
      <c r="AA528" s="30">
        <v>14</v>
      </c>
      <c r="AB528" s="30">
        <v>1</v>
      </c>
      <c r="AC528" s="30">
        <v>70</v>
      </c>
      <c r="AD528" s="30">
        <v>1635285</v>
      </c>
      <c r="AE528" s="30">
        <v>1337</v>
      </c>
      <c r="AF528" s="30">
        <v>1429606</v>
      </c>
      <c r="AG528" s="30">
        <v>7165</v>
      </c>
      <c r="AH528" s="28">
        <v>0.5</v>
      </c>
      <c r="AI528" s="28">
        <v>9.6</v>
      </c>
      <c r="AJ528" s="28" t="s">
        <v>172</v>
      </c>
      <c r="AK528" s="30">
        <v>1527</v>
      </c>
      <c r="AL528" s="30">
        <v>4</v>
      </c>
      <c r="AM528" s="30">
        <v>1</v>
      </c>
      <c r="AN528" s="30">
        <v>10</v>
      </c>
      <c r="AO528" s="30">
        <v>20</v>
      </c>
      <c r="AP528" s="30">
        <v>0</v>
      </c>
      <c r="AQ528" s="30">
        <v>0</v>
      </c>
      <c r="AR528" s="30">
        <v>0</v>
      </c>
      <c r="AS528" s="30">
        <v>5</v>
      </c>
      <c r="AT528" s="30">
        <v>0</v>
      </c>
      <c r="AU528" s="30">
        <v>0</v>
      </c>
      <c r="AV528" s="30">
        <v>4</v>
      </c>
      <c r="AW528" s="30">
        <v>209</v>
      </c>
      <c r="AX528" s="28">
        <v>279.60000000000002</v>
      </c>
      <c r="AY528" s="28">
        <v>324.2</v>
      </c>
      <c r="AZ528" s="28">
        <v>550</v>
      </c>
      <c r="BA528" s="28">
        <v>115</v>
      </c>
      <c r="BB528" s="30">
        <v>19</v>
      </c>
      <c r="BC528" s="28">
        <v>5.46</v>
      </c>
      <c r="BD528" s="28">
        <v>1.94</v>
      </c>
      <c r="BE528" s="28">
        <v>7.4</v>
      </c>
      <c r="BF528" s="28">
        <v>21.99</v>
      </c>
      <c r="BG528" s="30">
        <v>220</v>
      </c>
      <c r="BH528" s="30">
        <v>94</v>
      </c>
      <c r="BI528" s="30">
        <v>101</v>
      </c>
      <c r="BJ528" s="30">
        <v>75</v>
      </c>
      <c r="BK528" s="30">
        <v>45</v>
      </c>
      <c r="BL528" s="30">
        <v>27</v>
      </c>
      <c r="BM528" s="30">
        <v>90</v>
      </c>
      <c r="BN528" s="30">
        <v>63</v>
      </c>
      <c r="BO528" s="28"/>
      <c r="BP528" s="28"/>
      <c r="BQ528" s="28"/>
      <c r="BR528" s="28"/>
      <c r="BS528" s="28"/>
      <c r="BT528" s="28"/>
      <c r="BU528" s="30">
        <v>0.32</v>
      </c>
      <c r="BV528" s="30">
        <v>0</v>
      </c>
      <c r="BW528" s="30">
        <v>0.11</v>
      </c>
      <c r="BX528" s="30">
        <v>0.43</v>
      </c>
      <c r="BY528" s="30">
        <v>1.3</v>
      </c>
      <c r="BZ528" s="30">
        <v>1.18</v>
      </c>
      <c r="CA528" s="30">
        <v>32</v>
      </c>
      <c r="CB528" s="30">
        <v>16</v>
      </c>
      <c r="CC528" s="30">
        <v>64</v>
      </c>
      <c r="CD528" s="30">
        <v>32</v>
      </c>
      <c r="CE528" s="30">
        <v>127</v>
      </c>
      <c r="CF528" s="30">
        <v>53</v>
      </c>
      <c r="CG528" s="30">
        <v>110</v>
      </c>
      <c r="CH528" s="30">
        <v>36</v>
      </c>
      <c r="CI528" s="30">
        <v>1.1200000000000001</v>
      </c>
      <c r="CJ528" s="30">
        <v>0.59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17.25" thickBot="1">
      <c r="A529" s="30">
        <v>0</v>
      </c>
      <c r="B529" s="30">
        <v>0</v>
      </c>
      <c r="C529" s="30">
        <v>446189</v>
      </c>
      <c r="D529" s="30">
        <v>0</v>
      </c>
      <c r="E529" s="30">
        <v>0</v>
      </c>
      <c r="F529" s="30">
        <v>0</v>
      </c>
      <c r="G529" s="30">
        <v>0</v>
      </c>
      <c r="H529" s="30">
        <v>0</v>
      </c>
      <c r="I529" s="30">
        <v>1</v>
      </c>
      <c r="J529" s="28">
        <v>0</v>
      </c>
      <c r="K529" s="28">
        <v>0</v>
      </c>
      <c r="L529" s="30">
        <v>0</v>
      </c>
      <c r="M529" s="28" t="s">
        <v>3282</v>
      </c>
      <c r="N529" s="28">
        <v>0</v>
      </c>
      <c r="O529" s="30">
        <v>615</v>
      </c>
      <c r="P529" s="31" t="b">
        <v>0</v>
      </c>
      <c r="Q529" s="28" t="s">
        <v>3283</v>
      </c>
      <c r="R529" s="28" t="s">
        <v>3284</v>
      </c>
      <c r="S529" s="30">
        <v>40</v>
      </c>
      <c r="T529" s="28" t="s">
        <v>3285</v>
      </c>
      <c r="U529" s="28">
        <v>0</v>
      </c>
      <c r="V529" s="28" t="s">
        <v>3286</v>
      </c>
      <c r="W529" s="28">
        <v>0</v>
      </c>
      <c r="X529" s="31" t="b">
        <v>0</v>
      </c>
      <c r="Y529" s="28"/>
      <c r="Z529" s="28" t="s">
        <v>2077</v>
      </c>
      <c r="AA529" s="30">
        <v>14</v>
      </c>
      <c r="AB529" s="30">
        <v>1</v>
      </c>
      <c r="AC529" s="30">
        <v>0</v>
      </c>
      <c r="AD529" s="30">
        <v>256</v>
      </c>
      <c r="AE529" s="30">
        <v>0</v>
      </c>
      <c r="AF529" s="30">
        <v>358</v>
      </c>
      <c r="AG529" s="30">
        <v>0</v>
      </c>
      <c r="AH529" s="28">
        <v>0</v>
      </c>
      <c r="AI529" s="28">
        <v>0</v>
      </c>
      <c r="AJ529" s="28" t="s">
        <v>3286</v>
      </c>
      <c r="AK529" s="30">
        <v>0</v>
      </c>
      <c r="AL529" s="30">
        <v>0</v>
      </c>
      <c r="AM529" s="30">
        <v>0</v>
      </c>
      <c r="AN529" s="30">
        <v>0</v>
      </c>
      <c r="AO529" s="30">
        <v>0</v>
      </c>
      <c r="AP529" s="30">
        <v>0</v>
      </c>
      <c r="AQ529" s="30">
        <v>0</v>
      </c>
      <c r="AR529" s="30">
        <v>0</v>
      </c>
      <c r="AS529" s="30">
        <v>0</v>
      </c>
      <c r="AT529" s="30">
        <v>0</v>
      </c>
      <c r="AU529" s="30">
        <v>0</v>
      </c>
      <c r="AV529" s="30">
        <v>0</v>
      </c>
      <c r="AW529" s="30">
        <v>0</v>
      </c>
      <c r="AX529" s="28">
        <v>0</v>
      </c>
      <c r="AY529" s="28">
        <v>0</v>
      </c>
      <c r="AZ529" s="28">
        <v>0</v>
      </c>
      <c r="BA529" s="28">
        <v>0</v>
      </c>
      <c r="BB529" s="30">
        <v>0</v>
      </c>
      <c r="BC529" s="28">
        <v>0</v>
      </c>
      <c r="BD529" s="28">
        <v>0</v>
      </c>
      <c r="BE529" s="28">
        <v>0</v>
      </c>
      <c r="BF529" s="28">
        <v>0</v>
      </c>
      <c r="BG529" s="30">
        <v>593</v>
      </c>
      <c r="BH529" s="30">
        <v>71</v>
      </c>
      <c r="BI529" s="30">
        <v>576</v>
      </c>
      <c r="BJ529" s="30">
        <v>54</v>
      </c>
      <c r="BK529" s="30">
        <v>546</v>
      </c>
      <c r="BL529" s="30">
        <v>45</v>
      </c>
      <c r="BM529" s="30">
        <v>595</v>
      </c>
      <c r="BN529" s="30">
        <v>71</v>
      </c>
      <c r="BO529" s="28"/>
      <c r="BP529" s="28"/>
      <c r="BQ529" s="28"/>
      <c r="BR529" s="28"/>
      <c r="BS529" s="28"/>
      <c r="BT529" s="28"/>
      <c r="BU529" s="30">
        <v>0</v>
      </c>
      <c r="BV529" s="30">
        <v>0</v>
      </c>
      <c r="BW529" s="30">
        <v>0</v>
      </c>
      <c r="BX529" s="30">
        <v>0</v>
      </c>
      <c r="BY529" s="30">
        <v>0</v>
      </c>
      <c r="BZ529" s="30">
        <v>0</v>
      </c>
      <c r="CA529" s="30">
        <v>673</v>
      </c>
      <c r="CB529" s="30">
        <v>51</v>
      </c>
      <c r="CC529" s="30">
        <v>468</v>
      </c>
      <c r="CD529" s="30">
        <v>63</v>
      </c>
      <c r="CE529" s="30">
        <v>604</v>
      </c>
      <c r="CF529" s="30">
        <v>71</v>
      </c>
      <c r="CG529" s="30">
        <v>719</v>
      </c>
      <c r="CH529" s="30">
        <v>78</v>
      </c>
      <c r="CI529" s="30">
        <v>0</v>
      </c>
      <c r="CJ529" s="30">
        <v>0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7.25" thickBot="1">
      <c r="A530" s="28"/>
      <c r="B530" s="28"/>
      <c r="C530" s="30">
        <v>516895</v>
      </c>
      <c r="D530" s="30">
        <v>0</v>
      </c>
      <c r="E530" s="30">
        <v>0</v>
      </c>
      <c r="F530" s="30">
        <v>0</v>
      </c>
      <c r="G530" s="30">
        <v>0</v>
      </c>
      <c r="H530" s="30">
        <v>0</v>
      </c>
      <c r="I530" s="30">
        <v>3</v>
      </c>
      <c r="J530" s="28">
        <v>0</v>
      </c>
      <c r="K530" s="28">
        <v>0</v>
      </c>
      <c r="L530" s="30">
        <v>0</v>
      </c>
      <c r="M530" s="28" t="s">
        <v>3287</v>
      </c>
      <c r="N530" s="28">
        <v>0</v>
      </c>
      <c r="O530" s="30">
        <v>643</v>
      </c>
      <c r="P530" s="31" t="b">
        <v>0</v>
      </c>
      <c r="Q530" s="28"/>
      <c r="R530" s="28"/>
      <c r="S530" s="30">
        <v>45</v>
      </c>
      <c r="T530" s="28" t="s">
        <v>3288</v>
      </c>
      <c r="U530" s="28">
        <v>1</v>
      </c>
      <c r="V530" s="28" t="s">
        <v>3289</v>
      </c>
      <c r="W530" s="28">
        <v>0</v>
      </c>
      <c r="X530" s="31" t="b">
        <v>0</v>
      </c>
      <c r="Y530" s="28"/>
      <c r="Z530" s="28" t="s">
        <v>2061</v>
      </c>
      <c r="AA530" s="30">
        <v>14</v>
      </c>
      <c r="AB530" s="30">
        <v>1</v>
      </c>
      <c r="AC530" s="30">
        <v>1</v>
      </c>
      <c r="AD530" s="30">
        <v>561</v>
      </c>
      <c r="AE530" s="30">
        <v>5</v>
      </c>
      <c r="AF530" s="30">
        <v>475</v>
      </c>
      <c r="AG530" s="30">
        <v>9</v>
      </c>
      <c r="AH530" s="28">
        <v>0</v>
      </c>
      <c r="AI530" s="28">
        <v>0.2</v>
      </c>
      <c r="AJ530" s="28" t="s">
        <v>3289</v>
      </c>
      <c r="AK530" s="30">
        <v>10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2</v>
      </c>
      <c r="AX530" s="28">
        <v>5.8</v>
      </c>
      <c r="AY530" s="28">
        <v>0.8</v>
      </c>
      <c r="AZ530" s="28">
        <v>6</v>
      </c>
      <c r="BA530" s="28">
        <v>1.3</v>
      </c>
      <c r="BB530" s="30">
        <v>0</v>
      </c>
      <c r="BC530" s="28">
        <v>0</v>
      </c>
      <c r="BD530" s="28">
        <v>7.0000000000000007E-2</v>
      </c>
      <c r="BE530" s="28">
        <v>7.0000000000000007E-2</v>
      </c>
      <c r="BF530" s="28">
        <v>0.25</v>
      </c>
      <c r="BG530" s="30">
        <v>491</v>
      </c>
      <c r="BH530" s="30">
        <v>220</v>
      </c>
      <c r="BI530" s="30">
        <v>484</v>
      </c>
      <c r="BJ530" s="30">
        <v>232</v>
      </c>
      <c r="BK530" s="30">
        <v>447</v>
      </c>
      <c r="BL530" s="30">
        <v>216</v>
      </c>
      <c r="BM530" s="30">
        <v>496</v>
      </c>
      <c r="BN530" s="30">
        <v>222</v>
      </c>
      <c r="BO530" s="28"/>
      <c r="BP530" s="28"/>
      <c r="BQ530" s="28"/>
      <c r="BR530" s="28"/>
      <c r="BS530" s="28"/>
      <c r="BT530" s="28"/>
      <c r="BU530" s="30">
        <v>0</v>
      </c>
      <c r="BV530" s="30">
        <v>0</v>
      </c>
      <c r="BW530" s="30">
        <v>0.63</v>
      </c>
      <c r="BX530" s="30">
        <v>0.63</v>
      </c>
      <c r="BY530" s="30">
        <v>2.25</v>
      </c>
      <c r="BZ530" s="30">
        <v>0</v>
      </c>
      <c r="CA530" s="30">
        <v>440</v>
      </c>
      <c r="CB530" s="30">
        <v>249</v>
      </c>
      <c r="CC530" s="30">
        <v>658</v>
      </c>
      <c r="CD530" s="30">
        <v>262</v>
      </c>
      <c r="CE530" s="30">
        <v>502</v>
      </c>
      <c r="CF530" s="30">
        <v>225</v>
      </c>
      <c r="CG530" s="30">
        <v>714</v>
      </c>
      <c r="CH530" s="30">
        <v>293</v>
      </c>
      <c r="CI530" s="30">
        <v>0</v>
      </c>
      <c r="CJ530" s="30">
        <v>0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7.25" thickBot="1">
      <c r="A531" s="28"/>
      <c r="B531" s="28"/>
      <c r="C531" s="30">
        <v>250370</v>
      </c>
      <c r="D531" s="30">
        <v>0</v>
      </c>
      <c r="E531" s="30">
        <v>0</v>
      </c>
      <c r="F531" s="30">
        <v>0</v>
      </c>
      <c r="G531" s="30">
        <v>0</v>
      </c>
      <c r="H531" s="30">
        <v>0</v>
      </c>
      <c r="I531" s="30">
        <v>1</v>
      </c>
      <c r="J531" s="28">
        <v>0</v>
      </c>
      <c r="K531" s="28">
        <v>0</v>
      </c>
      <c r="L531" s="30">
        <v>0</v>
      </c>
      <c r="M531" s="28" t="s">
        <v>2152</v>
      </c>
      <c r="N531" s="28">
        <v>0</v>
      </c>
      <c r="O531" s="30">
        <v>656</v>
      </c>
      <c r="P531" s="31" t="b">
        <v>0</v>
      </c>
      <c r="Q531" s="28"/>
      <c r="R531" s="28"/>
      <c r="S531" s="30">
        <v>40</v>
      </c>
      <c r="T531" s="28" t="s">
        <v>3290</v>
      </c>
      <c r="U531" s="28">
        <v>0</v>
      </c>
      <c r="V531" s="28" t="s">
        <v>3291</v>
      </c>
      <c r="W531" s="28">
        <v>0</v>
      </c>
      <c r="X531" s="31" t="b">
        <v>0</v>
      </c>
      <c r="Y531" s="28"/>
      <c r="Z531" s="28" t="s">
        <v>2061</v>
      </c>
      <c r="AA531" s="30">
        <v>14</v>
      </c>
      <c r="AB531" s="30">
        <v>1</v>
      </c>
      <c r="AC531" s="30">
        <v>0</v>
      </c>
      <c r="AD531" s="30">
        <v>1158</v>
      </c>
      <c r="AE531" s="30">
        <v>19</v>
      </c>
      <c r="AF531" s="30">
        <v>930</v>
      </c>
      <c r="AG531" s="30">
        <v>18</v>
      </c>
      <c r="AH531" s="28">
        <v>0</v>
      </c>
      <c r="AI531" s="28">
        <v>0</v>
      </c>
      <c r="AJ531" s="28" t="s">
        <v>3291</v>
      </c>
      <c r="AK531" s="30">
        <v>0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0</v>
      </c>
      <c r="AX531" s="28">
        <v>0</v>
      </c>
      <c r="AY531" s="28">
        <v>0</v>
      </c>
      <c r="AZ531" s="28">
        <v>0</v>
      </c>
      <c r="BA531" s="28">
        <v>0</v>
      </c>
      <c r="BB531" s="30">
        <v>0</v>
      </c>
      <c r="BC531" s="28">
        <v>0</v>
      </c>
      <c r="BD531" s="28">
        <v>0</v>
      </c>
      <c r="BE531" s="28">
        <v>0</v>
      </c>
      <c r="BF531" s="28">
        <v>0</v>
      </c>
      <c r="BG531" s="30">
        <v>588</v>
      </c>
      <c r="BH531" s="30">
        <v>70</v>
      </c>
      <c r="BI531" s="30">
        <v>571</v>
      </c>
      <c r="BJ531" s="30">
        <v>53</v>
      </c>
      <c r="BK531" s="30">
        <v>539</v>
      </c>
      <c r="BL531" s="30">
        <v>44</v>
      </c>
      <c r="BM531" s="30">
        <v>590</v>
      </c>
      <c r="BN531" s="30">
        <v>70</v>
      </c>
      <c r="BO531" s="28"/>
      <c r="BP531" s="28"/>
      <c r="BQ531" s="28"/>
      <c r="BR531" s="28"/>
      <c r="BS531" s="28"/>
      <c r="BT531" s="28"/>
      <c r="BU531" s="30">
        <v>0</v>
      </c>
      <c r="BV531" s="30">
        <v>0</v>
      </c>
      <c r="BW531" s="30">
        <v>0</v>
      </c>
      <c r="BX531" s="30">
        <v>0</v>
      </c>
      <c r="BY531" s="30">
        <v>0</v>
      </c>
      <c r="BZ531" s="30">
        <v>0</v>
      </c>
      <c r="CA531" s="30">
        <v>665</v>
      </c>
      <c r="CB531" s="30">
        <v>50</v>
      </c>
      <c r="CC531" s="30">
        <v>462</v>
      </c>
      <c r="CD531" s="30">
        <v>62</v>
      </c>
      <c r="CE531" s="30">
        <v>599</v>
      </c>
      <c r="CF531" s="30">
        <v>70</v>
      </c>
      <c r="CG531" s="30">
        <v>660</v>
      </c>
      <c r="CH531" s="30">
        <v>70</v>
      </c>
      <c r="CI531" s="30">
        <v>0</v>
      </c>
      <c r="CJ531" s="30">
        <v>0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7.25" thickBot="1">
      <c r="A532" s="30">
        <v>0</v>
      </c>
      <c r="B532" s="30">
        <v>0</v>
      </c>
      <c r="C532" s="30">
        <v>472464</v>
      </c>
      <c r="D532" s="30">
        <v>0</v>
      </c>
      <c r="E532" s="30">
        <v>0</v>
      </c>
      <c r="F532" s="30">
        <v>0</v>
      </c>
      <c r="G532" s="30">
        <v>0</v>
      </c>
      <c r="H532" s="30">
        <v>0</v>
      </c>
      <c r="I532" s="30">
        <v>4</v>
      </c>
      <c r="J532" s="28">
        <v>0</v>
      </c>
      <c r="K532" s="28">
        <v>0</v>
      </c>
      <c r="L532" s="30">
        <v>0</v>
      </c>
      <c r="M532" s="28" t="s">
        <v>3292</v>
      </c>
      <c r="N532" s="28">
        <v>0</v>
      </c>
      <c r="O532" s="30">
        <v>660</v>
      </c>
      <c r="P532" s="31" t="b">
        <v>0</v>
      </c>
      <c r="Q532" s="28" t="s">
        <v>3293</v>
      </c>
      <c r="R532" s="28" t="s">
        <v>3294</v>
      </c>
      <c r="S532" s="30">
        <v>45</v>
      </c>
      <c r="T532" s="28" t="s">
        <v>3295</v>
      </c>
      <c r="U532" s="28">
        <v>0</v>
      </c>
      <c r="V532" s="28" t="s">
        <v>3296</v>
      </c>
      <c r="W532" s="28">
        <v>0</v>
      </c>
      <c r="X532" s="31" t="b">
        <v>0</v>
      </c>
      <c r="Y532" s="28"/>
      <c r="Z532" s="28" t="s">
        <v>2077</v>
      </c>
      <c r="AA532" s="30">
        <v>14</v>
      </c>
      <c r="AB532" s="30">
        <v>1</v>
      </c>
      <c r="AC532" s="30">
        <v>0</v>
      </c>
      <c r="AD532" s="30">
        <v>4421</v>
      </c>
      <c r="AE532" s="30">
        <v>0</v>
      </c>
      <c r="AF532" s="30">
        <v>4182</v>
      </c>
      <c r="AG532" s="30">
        <v>9</v>
      </c>
      <c r="AH532" s="28">
        <v>0</v>
      </c>
      <c r="AI532" s="28">
        <v>0</v>
      </c>
      <c r="AJ532" s="28" t="s">
        <v>3296</v>
      </c>
      <c r="AK532" s="30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28">
        <v>0</v>
      </c>
      <c r="AY532" s="28">
        <v>0</v>
      </c>
      <c r="AZ532" s="28">
        <v>0</v>
      </c>
      <c r="BA532" s="28">
        <v>0</v>
      </c>
      <c r="BB532" s="30">
        <v>0</v>
      </c>
      <c r="BC532" s="28">
        <v>0</v>
      </c>
      <c r="BD532" s="28">
        <v>0</v>
      </c>
      <c r="BE532" s="28">
        <v>0</v>
      </c>
      <c r="BF532" s="28">
        <v>0</v>
      </c>
      <c r="BG532" s="30">
        <v>693</v>
      </c>
      <c r="BH532" s="30">
        <v>78</v>
      </c>
      <c r="BI532" s="30">
        <v>690</v>
      </c>
      <c r="BJ532" s="30">
        <v>79</v>
      </c>
      <c r="BK532" s="30">
        <v>676</v>
      </c>
      <c r="BL532" s="30">
        <v>79</v>
      </c>
      <c r="BM532" s="30">
        <v>696</v>
      </c>
      <c r="BN532" s="30">
        <v>79</v>
      </c>
      <c r="BO532" s="28"/>
      <c r="BP532" s="28"/>
      <c r="BQ532" s="28"/>
      <c r="BR532" s="28"/>
      <c r="BS532" s="28"/>
      <c r="BT532" s="28"/>
      <c r="BU532" s="30">
        <v>0</v>
      </c>
      <c r="BV532" s="30">
        <v>0</v>
      </c>
      <c r="BW532" s="30">
        <v>0</v>
      </c>
      <c r="BX532" s="30">
        <v>0</v>
      </c>
      <c r="BY532" s="30">
        <v>0</v>
      </c>
      <c r="BZ532" s="30">
        <v>0</v>
      </c>
      <c r="CA532" s="30">
        <v>411</v>
      </c>
      <c r="CB532" s="30">
        <v>78</v>
      </c>
      <c r="CC532" s="30">
        <v>635</v>
      </c>
      <c r="CD532" s="30">
        <v>67</v>
      </c>
      <c r="CE532" s="30">
        <v>701</v>
      </c>
      <c r="CF532" s="30">
        <v>80</v>
      </c>
      <c r="CG532" s="30">
        <v>637</v>
      </c>
      <c r="CH532" s="30">
        <v>86</v>
      </c>
      <c r="CI532" s="30">
        <v>0</v>
      </c>
      <c r="CJ532" s="30">
        <v>0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17.25" thickBot="1">
      <c r="A533" s="28"/>
      <c r="B533" s="28"/>
      <c r="C533" s="30">
        <v>515500</v>
      </c>
      <c r="D533" s="30">
        <v>0</v>
      </c>
      <c r="E533" s="30">
        <v>0</v>
      </c>
      <c r="F533" s="30">
        <v>0</v>
      </c>
      <c r="G533" s="30">
        <v>0</v>
      </c>
      <c r="H533" s="30">
        <v>0</v>
      </c>
      <c r="I533" s="30">
        <v>2</v>
      </c>
      <c r="J533" s="28">
        <v>0</v>
      </c>
      <c r="K533" s="28">
        <v>0</v>
      </c>
      <c r="L533" s="30">
        <v>0</v>
      </c>
      <c r="M533" s="28" t="s">
        <v>3122</v>
      </c>
      <c r="N533" s="28">
        <v>0</v>
      </c>
      <c r="O533" s="30">
        <v>674</v>
      </c>
      <c r="P533" s="31" t="b">
        <v>0</v>
      </c>
      <c r="Q533" s="28"/>
      <c r="R533" s="28"/>
      <c r="S533" s="30">
        <v>40</v>
      </c>
      <c r="T533" s="28" t="s">
        <v>3297</v>
      </c>
      <c r="U533" s="28">
        <v>0</v>
      </c>
      <c r="V533" s="28" t="s">
        <v>3298</v>
      </c>
      <c r="W533" s="28">
        <v>0</v>
      </c>
      <c r="X533" s="31" t="b">
        <v>0</v>
      </c>
      <c r="Y533" s="28"/>
      <c r="Z533" s="28" t="s">
        <v>2061</v>
      </c>
      <c r="AA533" s="30">
        <v>14</v>
      </c>
      <c r="AB533" s="30">
        <v>1</v>
      </c>
      <c r="AC533" s="30">
        <v>0</v>
      </c>
      <c r="AD533" s="30">
        <v>1125</v>
      </c>
      <c r="AE533" s="30">
        <v>48</v>
      </c>
      <c r="AF533" s="30">
        <v>914</v>
      </c>
      <c r="AG533" s="30">
        <v>40</v>
      </c>
      <c r="AH533" s="28">
        <v>0</v>
      </c>
      <c r="AI533" s="28">
        <v>0</v>
      </c>
      <c r="AJ533" s="28" t="s">
        <v>3298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28">
        <v>0</v>
      </c>
      <c r="AY533" s="28">
        <v>0</v>
      </c>
      <c r="AZ533" s="28">
        <v>0</v>
      </c>
      <c r="BA533" s="28">
        <v>0</v>
      </c>
      <c r="BB533" s="30">
        <v>0</v>
      </c>
      <c r="BC533" s="28">
        <v>0</v>
      </c>
      <c r="BD533" s="28">
        <v>0</v>
      </c>
      <c r="BE533" s="28">
        <v>0</v>
      </c>
      <c r="BF533" s="28">
        <v>0</v>
      </c>
      <c r="BG533" s="30">
        <v>616</v>
      </c>
      <c r="BH533" s="30">
        <v>230</v>
      </c>
      <c r="BI533" s="30">
        <v>600</v>
      </c>
      <c r="BJ533" s="30">
        <v>226</v>
      </c>
      <c r="BK533" s="30">
        <v>571</v>
      </c>
      <c r="BL533" s="30">
        <v>222</v>
      </c>
      <c r="BM533" s="30">
        <v>618</v>
      </c>
      <c r="BN533" s="30">
        <v>228</v>
      </c>
      <c r="BO533" s="28"/>
      <c r="BP533" s="28"/>
      <c r="BQ533" s="28"/>
      <c r="BR533" s="28"/>
      <c r="BS533" s="28"/>
      <c r="BT533" s="28"/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699</v>
      </c>
      <c r="CB533" s="30">
        <v>220</v>
      </c>
      <c r="CC533" s="30">
        <v>493</v>
      </c>
      <c r="CD533" s="30">
        <v>188</v>
      </c>
      <c r="CE533" s="30">
        <v>627</v>
      </c>
      <c r="CF533" s="30">
        <v>231</v>
      </c>
      <c r="CG533" s="30">
        <v>621</v>
      </c>
      <c r="CH533" s="30">
        <v>226</v>
      </c>
      <c r="CI533" s="30">
        <v>0</v>
      </c>
      <c r="CJ533" s="30">
        <v>0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7.25" thickBot="1">
      <c r="A534" s="28"/>
      <c r="B534" s="28"/>
      <c r="C534" s="30">
        <v>120202</v>
      </c>
      <c r="D534" s="30">
        <v>0</v>
      </c>
      <c r="E534" s="30">
        <v>0</v>
      </c>
      <c r="F534" s="30">
        <v>-6</v>
      </c>
      <c r="G534" s="30">
        <v>6</v>
      </c>
      <c r="H534" s="30">
        <v>0</v>
      </c>
      <c r="I534" s="30">
        <v>4</v>
      </c>
      <c r="J534" s="28">
        <v>0.5</v>
      </c>
      <c r="K534" s="28">
        <v>1</v>
      </c>
      <c r="L534" s="30">
        <v>1</v>
      </c>
      <c r="M534" s="28" t="s">
        <v>2969</v>
      </c>
      <c r="N534" s="28">
        <v>0.5</v>
      </c>
      <c r="O534" s="30">
        <v>701</v>
      </c>
      <c r="P534" s="31" t="b">
        <v>0</v>
      </c>
      <c r="Q534" s="28"/>
      <c r="R534" s="28"/>
      <c r="S534" s="30">
        <v>54</v>
      </c>
      <c r="T534" s="28" t="s">
        <v>3299</v>
      </c>
      <c r="U534" s="28">
        <v>1.5</v>
      </c>
      <c r="V534" s="28" t="s">
        <v>3300</v>
      </c>
      <c r="W534" s="28">
        <v>0.4</v>
      </c>
      <c r="X534" s="31" t="b">
        <v>0</v>
      </c>
      <c r="Y534" s="28"/>
      <c r="Z534" s="28" t="s">
        <v>2061</v>
      </c>
      <c r="AA534" s="30">
        <v>14</v>
      </c>
      <c r="AB534" s="30">
        <v>1</v>
      </c>
      <c r="AC534" s="30">
        <v>20</v>
      </c>
      <c r="AD534" s="30">
        <v>220626</v>
      </c>
      <c r="AE534" s="30">
        <v>510</v>
      </c>
      <c r="AF534" s="30">
        <v>188224</v>
      </c>
      <c r="AG534" s="30">
        <v>2183</v>
      </c>
      <c r="AH534" s="28">
        <v>0.1</v>
      </c>
      <c r="AI534" s="28">
        <v>3.7</v>
      </c>
      <c r="AJ534" s="28" t="s">
        <v>3300</v>
      </c>
      <c r="AK534" s="30">
        <v>667</v>
      </c>
      <c r="AL534" s="30">
        <v>0</v>
      </c>
      <c r="AM534" s="30">
        <v>1</v>
      </c>
      <c r="AN534" s="30">
        <v>4</v>
      </c>
      <c r="AO534" s="30">
        <v>10</v>
      </c>
      <c r="AP534" s="30">
        <v>0</v>
      </c>
      <c r="AQ534" s="30">
        <v>0</v>
      </c>
      <c r="AR534" s="30">
        <v>0</v>
      </c>
      <c r="AS534" s="30">
        <v>1</v>
      </c>
      <c r="AT534" s="30">
        <v>0</v>
      </c>
      <c r="AU534" s="30">
        <v>0</v>
      </c>
      <c r="AV534" s="30">
        <v>0</v>
      </c>
      <c r="AW534" s="30">
        <v>50</v>
      </c>
      <c r="AX534" s="28">
        <v>82</v>
      </c>
      <c r="AY534" s="28">
        <v>139.4</v>
      </c>
      <c r="AZ534" s="28">
        <v>103</v>
      </c>
      <c r="BA534" s="28">
        <v>32.4</v>
      </c>
      <c r="BB534" s="30">
        <v>9</v>
      </c>
      <c r="BC534" s="28">
        <v>1.34</v>
      </c>
      <c r="BD534" s="28">
        <v>0.91</v>
      </c>
      <c r="BE534" s="28">
        <v>2.25</v>
      </c>
      <c r="BF534" s="28">
        <v>13.47</v>
      </c>
      <c r="BG534" s="30">
        <v>395</v>
      </c>
      <c r="BH534" s="30">
        <v>48</v>
      </c>
      <c r="BI534" s="30">
        <v>214</v>
      </c>
      <c r="BJ534" s="30">
        <v>30</v>
      </c>
      <c r="BK534" s="30">
        <v>255</v>
      </c>
      <c r="BL534" s="30">
        <v>52</v>
      </c>
      <c r="BM534" s="30">
        <v>335</v>
      </c>
      <c r="BN534" s="30">
        <v>50</v>
      </c>
      <c r="BO534" s="28"/>
      <c r="BP534" s="28"/>
      <c r="BQ534" s="28"/>
      <c r="BR534" s="28"/>
      <c r="BS534" s="28"/>
      <c r="BT534" s="28"/>
      <c r="BU534" s="30">
        <v>0.18</v>
      </c>
      <c r="BV534" s="30">
        <v>0</v>
      </c>
      <c r="BW534" s="30">
        <v>0.12</v>
      </c>
      <c r="BX534" s="30">
        <v>0.3</v>
      </c>
      <c r="BY534" s="30">
        <v>1.82</v>
      </c>
      <c r="BZ534" s="30">
        <v>1.35</v>
      </c>
      <c r="CA534" s="30">
        <v>124</v>
      </c>
      <c r="CB534" s="30">
        <v>42</v>
      </c>
      <c r="CC534" s="30">
        <v>332</v>
      </c>
      <c r="CD534" s="30">
        <v>43</v>
      </c>
      <c r="CE534" s="30">
        <v>415</v>
      </c>
      <c r="CF534" s="30">
        <v>55</v>
      </c>
      <c r="CG534" s="30">
        <v>298</v>
      </c>
      <c r="CH534" s="30">
        <v>48</v>
      </c>
      <c r="CI534" s="30">
        <v>1.21</v>
      </c>
      <c r="CJ534" s="30">
        <v>0.54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7.25" thickBot="1">
      <c r="A535" s="30">
        <v>100</v>
      </c>
      <c r="B535" s="30">
        <v>100</v>
      </c>
      <c r="C535" s="30">
        <v>101338</v>
      </c>
      <c r="D535" s="30">
        <v>0</v>
      </c>
      <c r="E535" s="30">
        <v>0</v>
      </c>
      <c r="F535" s="30">
        <v>-3</v>
      </c>
      <c r="G535" s="30">
        <v>3</v>
      </c>
      <c r="H535" s="30">
        <v>0</v>
      </c>
      <c r="I535" s="30">
        <v>3</v>
      </c>
      <c r="J535" s="28">
        <v>2.2000000000000002</v>
      </c>
      <c r="K535" s="28">
        <v>4.4000000000000004</v>
      </c>
      <c r="L535" s="30">
        <v>4</v>
      </c>
      <c r="M535" s="28" t="s">
        <v>3912</v>
      </c>
      <c r="N535" s="28">
        <v>2.2000000000000002</v>
      </c>
      <c r="O535" s="30">
        <v>728</v>
      </c>
      <c r="P535" s="31" t="b">
        <v>0</v>
      </c>
      <c r="Q535" s="28"/>
      <c r="R535" s="28" t="s">
        <v>4197</v>
      </c>
      <c r="S535" s="30">
        <v>47</v>
      </c>
      <c r="T535" s="28" t="s">
        <v>3913</v>
      </c>
      <c r="U535" s="28">
        <v>2.4</v>
      </c>
      <c r="V535" s="28" t="s">
        <v>3914</v>
      </c>
      <c r="W535" s="28">
        <v>0.1</v>
      </c>
      <c r="X535" s="31" t="b">
        <v>0</v>
      </c>
      <c r="Y535" s="28"/>
      <c r="Z535" s="28" t="s">
        <v>2061</v>
      </c>
      <c r="AA535" s="30">
        <v>14</v>
      </c>
      <c r="AB535" s="30">
        <v>1</v>
      </c>
      <c r="AC535" s="30">
        <v>24</v>
      </c>
      <c r="AD535" s="30">
        <v>36107</v>
      </c>
      <c r="AE535" s="30">
        <v>614</v>
      </c>
      <c r="AF535" s="30">
        <v>24426</v>
      </c>
      <c r="AG535" s="30">
        <v>779</v>
      </c>
      <c r="AH535" s="28">
        <v>0.5</v>
      </c>
      <c r="AI535" s="28">
        <v>5.0999999999999996</v>
      </c>
      <c r="AJ535" s="28" t="s">
        <v>3914</v>
      </c>
      <c r="AK535" s="30">
        <v>606</v>
      </c>
      <c r="AL535" s="30">
        <v>0</v>
      </c>
      <c r="AM535" s="30">
        <v>1</v>
      </c>
      <c r="AN535" s="30">
        <v>5</v>
      </c>
      <c r="AO535" s="30">
        <v>7</v>
      </c>
      <c r="AP535" s="30">
        <v>0</v>
      </c>
      <c r="AQ535" s="30">
        <v>0</v>
      </c>
      <c r="AR535" s="30">
        <v>0</v>
      </c>
      <c r="AS535" s="30">
        <v>1</v>
      </c>
      <c r="AT535" s="30">
        <v>0</v>
      </c>
      <c r="AU535" s="30">
        <v>0</v>
      </c>
      <c r="AV535" s="30">
        <v>0</v>
      </c>
      <c r="AW535" s="30">
        <v>92</v>
      </c>
      <c r="AX535" s="28">
        <v>95</v>
      </c>
      <c r="AY535" s="28">
        <v>127.5</v>
      </c>
      <c r="AZ535" s="28">
        <v>74</v>
      </c>
      <c r="BA535" s="28">
        <v>29.8</v>
      </c>
      <c r="BB535" s="30">
        <v>7</v>
      </c>
      <c r="BC535" s="28">
        <v>0.74</v>
      </c>
      <c r="BD535" s="28">
        <v>0.76</v>
      </c>
      <c r="BE535" s="28">
        <v>1.5</v>
      </c>
      <c r="BF535" s="28">
        <v>11.06</v>
      </c>
      <c r="BG535" s="30">
        <v>373</v>
      </c>
      <c r="BH535" s="30">
        <v>157</v>
      </c>
      <c r="BI535" s="30">
        <v>228</v>
      </c>
      <c r="BJ535" s="30">
        <v>140</v>
      </c>
      <c r="BK535" s="30">
        <v>298</v>
      </c>
      <c r="BL535" s="30">
        <v>151</v>
      </c>
      <c r="BM535" s="30">
        <v>341</v>
      </c>
      <c r="BN535" s="30">
        <v>151</v>
      </c>
      <c r="BO535" s="28"/>
      <c r="BP535" s="28"/>
      <c r="BQ535" s="28"/>
      <c r="BR535" s="28"/>
      <c r="BS535" s="28"/>
      <c r="BT535" s="28"/>
      <c r="BU535" s="30">
        <v>0.11</v>
      </c>
      <c r="BV535" s="30">
        <v>0</v>
      </c>
      <c r="BW535" s="30">
        <v>0.11</v>
      </c>
      <c r="BX535" s="30">
        <v>0.22</v>
      </c>
      <c r="BY535" s="30">
        <v>1.64</v>
      </c>
      <c r="BZ535" s="30">
        <v>1.04</v>
      </c>
      <c r="CA535" s="30">
        <v>303</v>
      </c>
      <c r="CB535" s="30">
        <v>182</v>
      </c>
      <c r="CC535" s="30">
        <v>148</v>
      </c>
      <c r="CD535" s="30">
        <v>68</v>
      </c>
      <c r="CE535" s="30">
        <v>247</v>
      </c>
      <c r="CF535" s="30">
        <v>94</v>
      </c>
      <c r="CG535" s="30">
        <v>427</v>
      </c>
      <c r="CH535" s="30">
        <v>153</v>
      </c>
      <c r="CI535" s="30">
        <v>1.04</v>
      </c>
      <c r="CJ535" s="30">
        <v>0.74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7.25" thickBot="1">
      <c r="A536" s="28"/>
      <c r="B536" s="28"/>
      <c r="C536" s="30">
        <v>518467</v>
      </c>
      <c r="D536" s="30">
        <v>0</v>
      </c>
      <c r="E536" s="30">
        <v>0</v>
      </c>
      <c r="F536" s="30">
        <v>0</v>
      </c>
      <c r="G536" s="30">
        <v>0</v>
      </c>
      <c r="H536" s="30">
        <v>0</v>
      </c>
      <c r="I536" s="30">
        <v>2</v>
      </c>
      <c r="J536" s="28">
        <v>0</v>
      </c>
      <c r="K536" s="28">
        <v>0</v>
      </c>
      <c r="L536" s="30">
        <v>0</v>
      </c>
      <c r="M536" s="28" t="s">
        <v>2526</v>
      </c>
      <c r="N536" s="28">
        <v>0</v>
      </c>
      <c r="O536" s="30">
        <v>759</v>
      </c>
      <c r="P536" s="31" t="b">
        <v>0</v>
      </c>
      <c r="Q536" s="28"/>
      <c r="R536" s="28"/>
      <c r="S536" s="30">
        <v>40</v>
      </c>
      <c r="T536" s="28" t="s">
        <v>4345</v>
      </c>
      <c r="U536" s="28">
        <v>0</v>
      </c>
      <c r="V536" s="28" t="s">
        <v>4346</v>
      </c>
      <c r="W536" s="28">
        <v>0</v>
      </c>
      <c r="X536" s="31" t="b">
        <v>0</v>
      </c>
      <c r="Y536" s="28"/>
      <c r="Z536" s="28" t="s">
        <v>2061</v>
      </c>
      <c r="AA536" s="30">
        <v>14</v>
      </c>
      <c r="AB536" s="30">
        <v>1</v>
      </c>
      <c r="AC536" s="30">
        <v>0</v>
      </c>
      <c r="AD536" s="30">
        <v>92</v>
      </c>
      <c r="AE536" s="30">
        <v>23</v>
      </c>
      <c r="AF536" s="30">
        <v>44</v>
      </c>
      <c r="AG536" s="30">
        <v>11</v>
      </c>
      <c r="AH536" s="28">
        <v>0</v>
      </c>
      <c r="AI536" s="28">
        <v>0</v>
      </c>
      <c r="AJ536" s="28" t="s">
        <v>4347</v>
      </c>
      <c r="AK536" s="30">
        <v>0</v>
      </c>
      <c r="AL536" s="30">
        <v>0</v>
      </c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0</v>
      </c>
      <c r="AT536" s="30">
        <v>0</v>
      </c>
      <c r="AU536" s="30">
        <v>0</v>
      </c>
      <c r="AV536" s="30">
        <v>0</v>
      </c>
      <c r="AW536" s="30">
        <v>0</v>
      </c>
      <c r="AX536" s="28">
        <v>0</v>
      </c>
      <c r="AY536" s="28">
        <v>0</v>
      </c>
      <c r="AZ536" s="28">
        <v>0</v>
      </c>
      <c r="BA536" s="28">
        <v>0</v>
      </c>
      <c r="BB536" s="30">
        <v>0</v>
      </c>
      <c r="BC536" s="28">
        <v>0</v>
      </c>
      <c r="BD536" s="28">
        <v>0</v>
      </c>
      <c r="BE536" s="28">
        <v>0</v>
      </c>
      <c r="BF536" s="28">
        <v>0</v>
      </c>
      <c r="BG536" s="30">
        <v>620</v>
      </c>
      <c r="BH536" s="30">
        <v>233</v>
      </c>
      <c r="BI536" s="30">
        <v>604</v>
      </c>
      <c r="BJ536" s="30">
        <v>229</v>
      </c>
      <c r="BK536" s="30">
        <v>575</v>
      </c>
      <c r="BL536" s="30">
        <v>225</v>
      </c>
      <c r="BM536" s="30">
        <v>622</v>
      </c>
      <c r="BN536" s="30">
        <v>231</v>
      </c>
      <c r="BO536" s="28"/>
      <c r="BP536" s="28"/>
      <c r="BQ536" s="28"/>
      <c r="BR536" s="28"/>
      <c r="BS536" s="28"/>
      <c r="BT536" s="28"/>
      <c r="BU536" s="30">
        <v>0</v>
      </c>
      <c r="BV536" s="30">
        <v>0</v>
      </c>
      <c r="BW536" s="30">
        <v>0</v>
      </c>
      <c r="BX536" s="30">
        <v>0</v>
      </c>
      <c r="BY536" s="30">
        <v>0</v>
      </c>
      <c r="BZ536" s="30">
        <v>0</v>
      </c>
      <c r="CA536" s="30">
        <v>704</v>
      </c>
      <c r="CB536" s="30">
        <v>224</v>
      </c>
      <c r="CC536" s="30">
        <v>498</v>
      </c>
      <c r="CD536" s="30">
        <v>192</v>
      </c>
      <c r="CE536" s="30">
        <v>631</v>
      </c>
      <c r="CF536" s="30">
        <v>234</v>
      </c>
      <c r="CG536" s="30">
        <v>739</v>
      </c>
      <c r="CH536" s="30">
        <v>258</v>
      </c>
      <c r="CI536" s="30">
        <v>0</v>
      </c>
      <c r="CJ536" s="30">
        <v>0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17.25" thickBot="1">
      <c r="A537" s="30">
        <v>100</v>
      </c>
      <c r="B537" s="30">
        <v>100</v>
      </c>
      <c r="C537" s="30">
        <v>232826</v>
      </c>
      <c r="D537" s="30">
        <v>0</v>
      </c>
      <c r="E537" s="30">
        <v>0</v>
      </c>
      <c r="F537" s="30">
        <v>-4</v>
      </c>
      <c r="G537" s="30">
        <v>4</v>
      </c>
      <c r="H537" s="30">
        <v>0</v>
      </c>
      <c r="I537" s="30">
        <v>3</v>
      </c>
      <c r="J537" s="28">
        <v>1</v>
      </c>
      <c r="K537" s="28">
        <v>2</v>
      </c>
      <c r="L537" s="30">
        <v>1</v>
      </c>
      <c r="M537" s="28" t="s">
        <v>1474</v>
      </c>
      <c r="N537" s="28">
        <v>1</v>
      </c>
      <c r="O537" s="30">
        <v>195</v>
      </c>
      <c r="P537" s="31" t="b">
        <v>0</v>
      </c>
      <c r="Q537" s="28"/>
      <c r="R537" s="28" t="s">
        <v>4198</v>
      </c>
      <c r="S537" s="30">
        <v>51</v>
      </c>
      <c r="T537" s="28" t="s">
        <v>2774</v>
      </c>
      <c r="U537" s="28">
        <v>2</v>
      </c>
      <c r="V537" s="28" t="s">
        <v>1661</v>
      </c>
      <c r="W537" s="28">
        <v>0.9</v>
      </c>
      <c r="X537" s="31" t="b">
        <v>0</v>
      </c>
      <c r="Y537" s="28"/>
      <c r="Z537" s="28" t="s">
        <v>2061</v>
      </c>
      <c r="AA537" s="30">
        <v>15</v>
      </c>
      <c r="AB537" s="30">
        <v>4</v>
      </c>
      <c r="AC537" s="30">
        <v>54</v>
      </c>
      <c r="AD537" s="30">
        <v>705256</v>
      </c>
      <c r="AE537" s="30">
        <v>128</v>
      </c>
      <c r="AF537" s="30">
        <v>765671</v>
      </c>
      <c r="AG537" s="30">
        <v>395</v>
      </c>
      <c r="AH537" s="28">
        <v>0.2</v>
      </c>
      <c r="AI537" s="28">
        <v>10.6</v>
      </c>
      <c r="AJ537" s="28" t="s">
        <v>1661</v>
      </c>
      <c r="AK537" s="30">
        <v>1474</v>
      </c>
      <c r="AL537" s="30">
        <v>3</v>
      </c>
      <c r="AM537" s="30">
        <v>0</v>
      </c>
      <c r="AN537" s="30">
        <v>4</v>
      </c>
      <c r="AO537" s="30">
        <v>16</v>
      </c>
      <c r="AP537" s="30">
        <v>0</v>
      </c>
      <c r="AQ537" s="30">
        <v>0</v>
      </c>
      <c r="AR537" s="30">
        <v>0</v>
      </c>
      <c r="AS537" s="30">
        <v>7</v>
      </c>
      <c r="AT537" s="30">
        <v>0</v>
      </c>
      <c r="AU537" s="30">
        <v>0</v>
      </c>
      <c r="AV537" s="30">
        <v>2</v>
      </c>
      <c r="AW537" s="30">
        <v>152</v>
      </c>
      <c r="AX537" s="28">
        <v>265</v>
      </c>
      <c r="AY537" s="28">
        <v>210.1</v>
      </c>
      <c r="AZ537" s="28">
        <v>515</v>
      </c>
      <c r="BA537" s="28">
        <v>99.1</v>
      </c>
      <c r="BB537" s="30">
        <v>15</v>
      </c>
      <c r="BC537" s="28">
        <v>4.28</v>
      </c>
      <c r="BD537" s="28">
        <v>1.25</v>
      </c>
      <c r="BE537" s="28">
        <v>5.53</v>
      </c>
      <c r="BF537" s="28">
        <v>23.63</v>
      </c>
      <c r="BG537" s="30">
        <v>234</v>
      </c>
      <c r="BH537" s="30">
        <v>98</v>
      </c>
      <c r="BI537" s="30">
        <v>155</v>
      </c>
      <c r="BJ537" s="30">
        <v>103</v>
      </c>
      <c r="BK537" s="30">
        <v>50</v>
      </c>
      <c r="BL537" s="30">
        <v>30</v>
      </c>
      <c r="BM537" s="30">
        <v>112</v>
      </c>
      <c r="BN537" s="30">
        <v>73</v>
      </c>
      <c r="BO537" s="28"/>
      <c r="BP537" s="28"/>
      <c r="BQ537" s="28"/>
      <c r="BR537" s="28"/>
      <c r="BS537" s="28"/>
      <c r="BT537" s="28"/>
      <c r="BU537" s="30">
        <v>0.26</v>
      </c>
      <c r="BV537" s="30">
        <v>0</v>
      </c>
      <c r="BW537" s="30">
        <v>0.08</v>
      </c>
      <c r="BX537" s="30">
        <v>0.34</v>
      </c>
      <c r="BY537" s="30">
        <v>1.44</v>
      </c>
      <c r="BZ537" s="30">
        <v>0.98</v>
      </c>
      <c r="CA537" s="30">
        <v>179</v>
      </c>
      <c r="CB537" s="30">
        <v>103</v>
      </c>
      <c r="CC537" s="30">
        <v>269</v>
      </c>
      <c r="CD537" s="30">
        <v>137</v>
      </c>
      <c r="CE537" s="30">
        <v>322</v>
      </c>
      <c r="CF537" s="30">
        <v>128</v>
      </c>
      <c r="CG537" s="30">
        <v>188</v>
      </c>
      <c r="CH537" s="30">
        <v>62</v>
      </c>
      <c r="CI537" s="30">
        <v>0.92</v>
      </c>
      <c r="CJ537" s="30">
        <v>0.24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7.25" thickBot="1">
      <c r="A538" s="30">
        <v>100</v>
      </c>
      <c r="B538" s="30">
        <v>100</v>
      </c>
      <c r="C538" s="30">
        <v>56983</v>
      </c>
      <c r="D538" s="30">
        <v>0</v>
      </c>
      <c r="E538" s="30">
        <v>0</v>
      </c>
      <c r="F538" s="30">
        <v>-3</v>
      </c>
      <c r="G538" s="30">
        <v>3</v>
      </c>
      <c r="H538" s="30">
        <v>0</v>
      </c>
      <c r="I538" s="30">
        <v>2</v>
      </c>
      <c r="J538" s="28">
        <v>0.3</v>
      </c>
      <c r="K538" s="28">
        <v>1.3</v>
      </c>
      <c r="L538" s="30">
        <v>1</v>
      </c>
      <c r="M538" s="28" t="s">
        <v>2118</v>
      </c>
      <c r="N538" s="28">
        <v>0.3</v>
      </c>
      <c r="O538" s="30">
        <v>350</v>
      </c>
      <c r="P538" s="31" t="b">
        <v>0</v>
      </c>
      <c r="Q538" s="28"/>
      <c r="R538" s="28" t="s">
        <v>3304</v>
      </c>
      <c r="S538" s="30">
        <v>42</v>
      </c>
      <c r="T538" s="28" t="s">
        <v>3305</v>
      </c>
      <c r="U538" s="28">
        <v>1</v>
      </c>
      <c r="V538" s="28" t="s">
        <v>1934</v>
      </c>
      <c r="W538" s="28">
        <v>0.1</v>
      </c>
      <c r="X538" s="31" t="b">
        <v>0</v>
      </c>
      <c r="Y538" s="28"/>
      <c r="Z538" s="28" t="s">
        <v>2061</v>
      </c>
      <c r="AA538" s="30">
        <v>15</v>
      </c>
      <c r="AB538" s="30">
        <v>4</v>
      </c>
      <c r="AC538" s="30">
        <v>7</v>
      </c>
      <c r="AD538" s="30">
        <v>4281</v>
      </c>
      <c r="AE538" s="30">
        <v>56</v>
      </c>
      <c r="AF538" s="30">
        <v>11113</v>
      </c>
      <c r="AG538" s="30">
        <v>41</v>
      </c>
      <c r="AH538" s="28">
        <v>0.1</v>
      </c>
      <c r="AI538" s="28">
        <v>1.7</v>
      </c>
      <c r="AJ538" s="28" t="s">
        <v>1934</v>
      </c>
      <c r="AK538" s="30">
        <v>35</v>
      </c>
      <c r="AL538" s="30">
        <v>0</v>
      </c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24</v>
      </c>
      <c r="AX538" s="28">
        <v>8.8000000000000007</v>
      </c>
      <c r="AY538" s="28">
        <v>17.2</v>
      </c>
      <c r="AZ538" s="28">
        <v>2</v>
      </c>
      <c r="BA538" s="28">
        <v>2.8</v>
      </c>
      <c r="BB538" s="30">
        <v>0</v>
      </c>
      <c r="BC538" s="28">
        <v>0</v>
      </c>
      <c r="BD538" s="28">
        <v>0.05</v>
      </c>
      <c r="BE538" s="28">
        <v>0.05</v>
      </c>
      <c r="BF538" s="28">
        <v>0.9</v>
      </c>
      <c r="BG538" s="30">
        <v>482</v>
      </c>
      <c r="BH538" s="30">
        <v>171</v>
      </c>
      <c r="BI538" s="30">
        <v>421</v>
      </c>
      <c r="BJ538" s="30">
        <v>150</v>
      </c>
      <c r="BK538" s="30">
        <v>465</v>
      </c>
      <c r="BL538" s="30">
        <v>170</v>
      </c>
      <c r="BM538" s="30">
        <v>482</v>
      </c>
      <c r="BN538" s="30">
        <v>168</v>
      </c>
      <c r="BO538" s="28"/>
      <c r="BP538" s="28"/>
      <c r="BQ538" s="28"/>
      <c r="BR538" s="28"/>
      <c r="BS538" s="28"/>
      <c r="BT538" s="28"/>
      <c r="BU538" s="30">
        <v>0</v>
      </c>
      <c r="BV538" s="30">
        <v>0</v>
      </c>
      <c r="BW538" s="30">
        <v>0.13</v>
      </c>
      <c r="BX538" s="30">
        <v>0.13</v>
      </c>
      <c r="BY538" s="30">
        <v>2.31</v>
      </c>
      <c r="BZ538" s="30">
        <v>0</v>
      </c>
      <c r="CA538" s="30">
        <v>578</v>
      </c>
      <c r="CB538" s="30">
        <v>153</v>
      </c>
      <c r="CC538" s="30">
        <v>359</v>
      </c>
      <c r="CD538" s="30">
        <v>117</v>
      </c>
      <c r="CE538" s="30">
        <v>467</v>
      </c>
      <c r="CF538" s="30">
        <v>169</v>
      </c>
      <c r="CG538" s="30">
        <v>491</v>
      </c>
      <c r="CH538" s="30">
        <v>182</v>
      </c>
      <c r="CI538" s="30">
        <v>0</v>
      </c>
      <c r="CJ538" s="30">
        <v>0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17.25" thickBot="1">
      <c r="A539" s="30">
        <v>0</v>
      </c>
      <c r="B539" s="30">
        <v>0</v>
      </c>
      <c r="C539" s="30">
        <v>57145</v>
      </c>
      <c r="D539" s="30">
        <v>0</v>
      </c>
      <c r="E539" s="30">
        <v>0</v>
      </c>
      <c r="F539" s="30">
        <v>-1</v>
      </c>
      <c r="G539" s="30">
        <v>1</v>
      </c>
      <c r="H539" s="30">
        <v>0</v>
      </c>
      <c r="I539" s="30">
        <v>2</v>
      </c>
      <c r="J539" s="28">
        <v>0</v>
      </c>
      <c r="K539" s="28">
        <v>0</v>
      </c>
      <c r="L539" s="30">
        <v>0</v>
      </c>
      <c r="M539" s="28" t="s">
        <v>3306</v>
      </c>
      <c r="N539" s="28">
        <v>0</v>
      </c>
      <c r="O539" s="30">
        <v>351</v>
      </c>
      <c r="P539" s="31" t="b">
        <v>0</v>
      </c>
      <c r="Q539" s="28" t="s">
        <v>3307</v>
      </c>
      <c r="R539" s="28" t="s">
        <v>3308</v>
      </c>
      <c r="S539" s="30">
        <v>44</v>
      </c>
      <c r="T539" s="28" t="s">
        <v>3309</v>
      </c>
      <c r="U539" s="28">
        <v>0</v>
      </c>
      <c r="V539" s="28" t="s">
        <v>1940</v>
      </c>
      <c r="W539" s="28">
        <v>0</v>
      </c>
      <c r="X539" s="31" t="b">
        <v>0</v>
      </c>
      <c r="Y539" s="28"/>
      <c r="Z539" s="28" t="s">
        <v>2077</v>
      </c>
      <c r="AA539" s="30">
        <v>15</v>
      </c>
      <c r="AB539" s="30">
        <v>4</v>
      </c>
      <c r="AC539" s="30">
        <v>0</v>
      </c>
      <c r="AD539" s="30">
        <v>638</v>
      </c>
      <c r="AE539" s="30">
        <v>0</v>
      </c>
      <c r="AF539" s="30">
        <v>5858</v>
      </c>
      <c r="AG539" s="30">
        <v>2</v>
      </c>
      <c r="AH539" s="28">
        <v>0</v>
      </c>
      <c r="AI539" s="28">
        <v>0</v>
      </c>
      <c r="AJ539" s="28" t="s">
        <v>1940</v>
      </c>
      <c r="AK539" s="30">
        <v>0</v>
      </c>
      <c r="AL539" s="30">
        <v>0</v>
      </c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0</v>
      </c>
      <c r="AX539" s="28">
        <v>0</v>
      </c>
      <c r="AY539" s="28">
        <v>0</v>
      </c>
      <c r="AZ539" s="28">
        <v>0</v>
      </c>
      <c r="BA539" s="28">
        <v>0</v>
      </c>
      <c r="BB539" s="30">
        <v>0</v>
      </c>
      <c r="BC539" s="28">
        <v>0</v>
      </c>
      <c r="BD539" s="28">
        <v>0</v>
      </c>
      <c r="BE539" s="28">
        <v>0</v>
      </c>
      <c r="BF539" s="28">
        <v>0</v>
      </c>
      <c r="BG539" s="30">
        <v>637</v>
      </c>
      <c r="BH539" s="30">
        <v>242</v>
      </c>
      <c r="BI539" s="30">
        <v>630</v>
      </c>
      <c r="BJ539" s="30">
        <v>241</v>
      </c>
      <c r="BK539" s="30">
        <v>610</v>
      </c>
      <c r="BL539" s="30">
        <v>240</v>
      </c>
      <c r="BM539" s="30">
        <v>641</v>
      </c>
      <c r="BN539" s="30">
        <v>242</v>
      </c>
      <c r="BO539" s="28"/>
      <c r="BP539" s="28"/>
      <c r="BQ539" s="28"/>
      <c r="BR539" s="28"/>
      <c r="BS539" s="28"/>
      <c r="BT539" s="28"/>
      <c r="BU539" s="30">
        <v>0</v>
      </c>
      <c r="BV539" s="30">
        <v>0</v>
      </c>
      <c r="BW539" s="30">
        <v>0</v>
      </c>
      <c r="BX539" s="30">
        <v>0</v>
      </c>
      <c r="BY539" s="30">
        <v>0</v>
      </c>
      <c r="BZ539" s="30">
        <v>0</v>
      </c>
      <c r="CA539" s="30">
        <v>469</v>
      </c>
      <c r="CB539" s="30">
        <v>93</v>
      </c>
      <c r="CC539" s="30">
        <v>558</v>
      </c>
      <c r="CD539" s="30">
        <v>221</v>
      </c>
      <c r="CE539" s="30">
        <v>647</v>
      </c>
      <c r="CF539" s="30">
        <v>242</v>
      </c>
      <c r="CG539" s="30">
        <v>622</v>
      </c>
      <c r="CH539" s="30">
        <v>227</v>
      </c>
      <c r="CI539" s="30">
        <v>0</v>
      </c>
      <c r="CJ539" s="30">
        <v>0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27.75" thickBot="1">
      <c r="A540" s="30">
        <v>0</v>
      </c>
      <c r="B540" s="30">
        <v>0</v>
      </c>
      <c r="C540" s="30">
        <v>58845</v>
      </c>
      <c r="D540" s="30">
        <v>0</v>
      </c>
      <c r="E540" s="30">
        <v>0</v>
      </c>
      <c r="F540" s="30">
        <v>0</v>
      </c>
      <c r="G540" s="30">
        <v>0</v>
      </c>
      <c r="H540" s="30">
        <v>0</v>
      </c>
      <c r="I540" s="30">
        <v>2</v>
      </c>
      <c r="J540" s="28">
        <v>0</v>
      </c>
      <c r="K540" s="28">
        <v>0</v>
      </c>
      <c r="L540" s="30">
        <v>0</v>
      </c>
      <c r="M540" s="28" t="s">
        <v>3310</v>
      </c>
      <c r="N540" s="28">
        <v>0</v>
      </c>
      <c r="O540" s="30">
        <v>352</v>
      </c>
      <c r="P540" s="31" t="b">
        <v>0</v>
      </c>
      <c r="Q540" s="28" t="s">
        <v>3311</v>
      </c>
      <c r="R540" s="28" t="s">
        <v>3312</v>
      </c>
      <c r="S540" s="30">
        <v>45</v>
      </c>
      <c r="T540" s="28" t="s">
        <v>3313</v>
      </c>
      <c r="U540" s="28">
        <v>0</v>
      </c>
      <c r="V540" s="28" t="s">
        <v>1823</v>
      </c>
      <c r="W540" s="28">
        <v>0</v>
      </c>
      <c r="X540" s="31" t="b">
        <v>0</v>
      </c>
      <c r="Y540" s="28"/>
      <c r="Z540" s="28" t="s">
        <v>2077</v>
      </c>
      <c r="AA540" s="30">
        <v>15</v>
      </c>
      <c r="AB540" s="30">
        <v>4</v>
      </c>
      <c r="AC540" s="30">
        <v>0</v>
      </c>
      <c r="AD540" s="30">
        <v>0</v>
      </c>
      <c r="AE540" s="30">
        <v>0</v>
      </c>
      <c r="AF540" s="30">
        <v>259</v>
      </c>
      <c r="AG540" s="30">
        <v>0</v>
      </c>
      <c r="AH540" s="28">
        <v>0</v>
      </c>
      <c r="AI540" s="28">
        <v>0</v>
      </c>
      <c r="AJ540" s="28" t="s">
        <v>1823</v>
      </c>
      <c r="AK540" s="30">
        <v>0</v>
      </c>
      <c r="AL540" s="30">
        <v>0</v>
      </c>
      <c r="AM540" s="30">
        <v>0</v>
      </c>
      <c r="AN540" s="30">
        <v>0</v>
      </c>
      <c r="AO540" s="30">
        <v>0</v>
      </c>
      <c r="AP540" s="30">
        <v>0</v>
      </c>
      <c r="AQ540" s="30">
        <v>0</v>
      </c>
      <c r="AR540" s="30">
        <v>0</v>
      </c>
      <c r="AS540" s="30">
        <v>0</v>
      </c>
      <c r="AT540" s="30">
        <v>0</v>
      </c>
      <c r="AU540" s="30">
        <v>0</v>
      </c>
      <c r="AV540" s="30">
        <v>0</v>
      </c>
      <c r="AW540" s="30">
        <v>0</v>
      </c>
      <c r="AX540" s="28">
        <v>0</v>
      </c>
      <c r="AY540" s="28">
        <v>0</v>
      </c>
      <c r="AZ540" s="28">
        <v>0</v>
      </c>
      <c r="BA540" s="28">
        <v>0</v>
      </c>
      <c r="BB540" s="30">
        <v>0</v>
      </c>
      <c r="BC540" s="28">
        <v>0</v>
      </c>
      <c r="BD540" s="28">
        <v>0</v>
      </c>
      <c r="BE540" s="28">
        <v>0</v>
      </c>
      <c r="BF540" s="28">
        <v>0</v>
      </c>
      <c r="BG540" s="30">
        <v>658</v>
      </c>
      <c r="BH540" s="30">
        <v>249</v>
      </c>
      <c r="BI540" s="30">
        <v>653</v>
      </c>
      <c r="BJ540" s="30">
        <v>248</v>
      </c>
      <c r="BK540" s="30">
        <v>639</v>
      </c>
      <c r="BL540" s="30">
        <v>247</v>
      </c>
      <c r="BM540" s="30">
        <v>662</v>
      </c>
      <c r="BN540" s="30">
        <v>249</v>
      </c>
      <c r="BO540" s="28"/>
      <c r="BP540" s="28"/>
      <c r="BQ540" s="28"/>
      <c r="BR540" s="28"/>
      <c r="BS540" s="28"/>
      <c r="BT540" s="28"/>
      <c r="BU540" s="30">
        <v>0</v>
      </c>
      <c r="BV540" s="30">
        <v>0</v>
      </c>
      <c r="BW540" s="30">
        <v>0</v>
      </c>
      <c r="BX540" s="30">
        <v>0</v>
      </c>
      <c r="BY540" s="30">
        <v>0</v>
      </c>
      <c r="BZ540" s="30">
        <v>0</v>
      </c>
      <c r="CA540" s="30">
        <v>345</v>
      </c>
      <c r="CB540" s="30">
        <v>61</v>
      </c>
      <c r="CC540" s="30">
        <v>592</v>
      </c>
      <c r="CD540" s="30">
        <v>234</v>
      </c>
      <c r="CE540" s="30">
        <v>667</v>
      </c>
      <c r="CF540" s="30">
        <v>249</v>
      </c>
      <c r="CG540" s="30">
        <v>746</v>
      </c>
      <c r="CH540" s="30">
        <v>259</v>
      </c>
      <c r="CI540" s="30">
        <v>0</v>
      </c>
      <c r="CJ540" s="30">
        <v>0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17.25" thickBot="1">
      <c r="A541" s="30">
        <v>0</v>
      </c>
      <c r="B541" s="30">
        <v>0</v>
      </c>
      <c r="C541" s="30">
        <v>59735</v>
      </c>
      <c r="D541" s="30">
        <v>0</v>
      </c>
      <c r="E541" s="30">
        <v>0</v>
      </c>
      <c r="F541" s="30">
        <v>-1</v>
      </c>
      <c r="G541" s="30">
        <v>1</v>
      </c>
      <c r="H541" s="30">
        <v>0</v>
      </c>
      <c r="I541" s="30">
        <v>1</v>
      </c>
      <c r="J541" s="28">
        <v>0</v>
      </c>
      <c r="K541" s="28">
        <v>0</v>
      </c>
      <c r="L541" s="30">
        <v>0</v>
      </c>
      <c r="M541" s="28" t="s">
        <v>2146</v>
      </c>
      <c r="N541" s="28">
        <v>0</v>
      </c>
      <c r="O541" s="30">
        <v>353</v>
      </c>
      <c r="P541" s="31" t="b">
        <v>0</v>
      </c>
      <c r="Q541" s="28" t="s">
        <v>2602</v>
      </c>
      <c r="R541" s="28" t="s">
        <v>3915</v>
      </c>
      <c r="S541" s="30">
        <v>39</v>
      </c>
      <c r="T541" s="28" t="s">
        <v>3314</v>
      </c>
      <c r="U541" s="28">
        <v>0</v>
      </c>
      <c r="V541" s="28" t="s">
        <v>1938</v>
      </c>
      <c r="W541" s="28">
        <v>0.7</v>
      </c>
      <c r="X541" s="31" t="b">
        <v>0</v>
      </c>
      <c r="Y541" s="28"/>
      <c r="Z541" s="28" t="s">
        <v>2077</v>
      </c>
      <c r="AA541" s="30">
        <v>15</v>
      </c>
      <c r="AB541" s="30">
        <v>4</v>
      </c>
      <c r="AC541" s="30">
        <v>0</v>
      </c>
      <c r="AD541" s="30">
        <v>21764</v>
      </c>
      <c r="AE541" s="30">
        <v>0</v>
      </c>
      <c r="AF541" s="30">
        <v>192541</v>
      </c>
      <c r="AG541" s="30">
        <v>292</v>
      </c>
      <c r="AH541" s="28">
        <v>0</v>
      </c>
      <c r="AI541" s="28">
        <v>0</v>
      </c>
      <c r="AJ541" s="28" t="s">
        <v>1938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28">
        <v>0</v>
      </c>
      <c r="AY541" s="28">
        <v>0</v>
      </c>
      <c r="AZ541" s="28">
        <v>0</v>
      </c>
      <c r="BA541" s="28">
        <v>0</v>
      </c>
      <c r="BB541" s="30">
        <v>0</v>
      </c>
      <c r="BC541" s="28">
        <v>0</v>
      </c>
      <c r="BD541" s="28">
        <v>0</v>
      </c>
      <c r="BE541" s="28">
        <v>0</v>
      </c>
      <c r="BF541" s="28">
        <v>0</v>
      </c>
      <c r="BG541" s="30">
        <v>543</v>
      </c>
      <c r="BH541" s="30">
        <v>44</v>
      </c>
      <c r="BI541" s="30">
        <v>523</v>
      </c>
      <c r="BJ541" s="30">
        <v>24</v>
      </c>
      <c r="BK541" s="30">
        <v>488</v>
      </c>
      <c r="BL541" s="30">
        <v>14</v>
      </c>
      <c r="BM541" s="30">
        <v>545</v>
      </c>
      <c r="BN541" s="30">
        <v>44</v>
      </c>
      <c r="BO541" s="28"/>
      <c r="BP541" s="28"/>
      <c r="BQ541" s="28"/>
      <c r="BR541" s="28"/>
      <c r="BS541" s="28"/>
      <c r="BT541" s="28"/>
      <c r="BU541" s="30">
        <v>0</v>
      </c>
      <c r="BV541" s="30">
        <v>0</v>
      </c>
      <c r="BW541" s="30">
        <v>0</v>
      </c>
      <c r="BX541" s="30">
        <v>0</v>
      </c>
      <c r="BY541" s="30">
        <v>0</v>
      </c>
      <c r="BZ541" s="30">
        <v>0</v>
      </c>
      <c r="CA541" s="30">
        <v>718</v>
      </c>
      <c r="CB541" s="30">
        <v>65</v>
      </c>
      <c r="CC541" s="30">
        <v>412</v>
      </c>
      <c r="CD541" s="30">
        <v>35</v>
      </c>
      <c r="CE541" s="30">
        <v>553</v>
      </c>
      <c r="CF541" s="30">
        <v>44</v>
      </c>
      <c r="CG541" s="30">
        <v>212</v>
      </c>
      <c r="CH541" s="30">
        <v>33</v>
      </c>
      <c r="CI541" s="30">
        <v>0</v>
      </c>
      <c r="CJ541" s="30">
        <v>0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17.25" thickBot="1">
      <c r="A542" s="30">
        <v>100</v>
      </c>
      <c r="B542" s="30">
        <v>100</v>
      </c>
      <c r="C542" s="30">
        <v>67089</v>
      </c>
      <c r="D542" s="30">
        <v>0</v>
      </c>
      <c r="E542" s="30">
        <v>0</v>
      </c>
      <c r="F542" s="30">
        <v>-4</v>
      </c>
      <c r="G542" s="30">
        <v>4</v>
      </c>
      <c r="H542" s="30">
        <v>0</v>
      </c>
      <c r="I542" s="30">
        <v>1</v>
      </c>
      <c r="J542" s="28">
        <v>0</v>
      </c>
      <c r="K542" s="28">
        <v>1</v>
      </c>
      <c r="L542" s="30">
        <v>0</v>
      </c>
      <c r="M542" s="28" t="s">
        <v>2069</v>
      </c>
      <c r="N542" s="28">
        <v>0</v>
      </c>
      <c r="O542" s="30">
        <v>355</v>
      </c>
      <c r="P542" s="31" t="b">
        <v>0</v>
      </c>
      <c r="Q542" s="28"/>
      <c r="R542" s="28" t="s">
        <v>3315</v>
      </c>
      <c r="S542" s="30">
        <v>41</v>
      </c>
      <c r="T542" s="28" t="s">
        <v>3316</v>
      </c>
      <c r="U542" s="28">
        <v>8</v>
      </c>
      <c r="V542" s="28" t="s">
        <v>1959</v>
      </c>
      <c r="W542" s="28">
        <v>0.4</v>
      </c>
      <c r="X542" s="31" t="b">
        <v>0</v>
      </c>
      <c r="Y542" s="28"/>
      <c r="Z542" s="28" t="s">
        <v>2061</v>
      </c>
      <c r="AA542" s="30">
        <v>15</v>
      </c>
      <c r="AB542" s="30">
        <v>4</v>
      </c>
      <c r="AC542" s="30">
        <v>8</v>
      </c>
      <c r="AD542" s="30">
        <v>26643</v>
      </c>
      <c r="AE542" s="30">
        <v>192</v>
      </c>
      <c r="AF542" s="30">
        <v>98842</v>
      </c>
      <c r="AG542" s="30">
        <v>307</v>
      </c>
      <c r="AH542" s="28">
        <v>0</v>
      </c>
      <c r="AI542" s="28">
        <v>2</v>
      </c>
      <c r="AJ542" s="28" t="s">
        <v>1959</v>
      </c>
      <c r="AK542" s="30">
        <v>66</v>
      </c>
      <c r="AL542" s="30">
        <v>0</v>
      </c>
      <c r="AM542" s="30">
        <v>0</v>
      </c>
      <c r="AN542" s="30">
        <v>1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5</v>
      </c>
      <c r="AV542" s="30">
        <v>1</v>
      </c>
      <c r="AW542" s="30">
        <v>31</v>
      </c>
      <c r="AX542" s="28">
        <v>29.4</v>
      </c>
      <c r="AY542" s="28">
        <v>0</v>
      </c>
      <c r="AZ542" s="28">
        <v>0</v>
      </c>
      <c r="BA542" s="28">
        <v>2.9</v>
      </c>
      <c r="BB542" s="30">
        <v>0</v>
      </c>
      <c r="BC542" s="28">
        <v>0</v>
      </c>
      <c r="BD542" s="28">
        <v>0</v>
      </c>
      <c r="BE542" s="28">
        <v>0</v>
      </c>
      <c r="BF542" s="28">
        <v>1.1200000000000001</v>
      </c>
      <c r="BG542" s="30">
        <v>452</v>
      </c>
      <c r="BH542" s="30">
        <v>34</v>
      </c>
      <c r="BI542" s="30">
        <v>613</v>
      </c>
      <c r="BJ542" s="30">
        <v>64</v>
      </c>
      <c r="BK542" s="30">
        <v>584</v>
      </c>
      <c r="BL542" s="30">
        <v>55</v>
      </c>
      <c r="BM542" s="30">
        <v>480</v>
      </c>
      <c r="BN542" s="30">
        <v>34</v>
      </c>
      <c r="BO542" s="28"/>
      <c r="BP542" s="28"/>
      <c r="BQ542" s="28"/>
      <c r="BR542" s="28"/>
      <c r="BS542" s="28"/>
      <c r="BT542" s="28"/>
      <c r="BU542" s="30">
        <v>0</v>
      </c>
      <c r="BV542" s="30">
        <v>6.82</v>
      </c>
      <c r="BW542" s="30">
        <v>0</v>
      </c>
      <c r="BX542" s="30">
        <v>0</v>
      </c>
      <c r="BY542" s="30">
        <v>1.53</v>
      </c>
      <c r="BZ542" s="30">
        <v>0</v>
      </c>
      <c r="CA542" s="30">
        <v>623</v>
      </c>
      <c r="CB542" s="30">
        <v>31</v>
      </c>
      <c r="CC542" s="30">
        <v>508</v>
      </c>
      <c r="CD542" s="30">
        <v>73</v>
      </c>
      <c r="CE542" s="30">
        <v>3</v>
      </c>
      <c r="CF542" s="30">
        <v>2</v>
      </c>
      <c r="CG542" s="30">
        <v>290</v>
      </c>
      <c r="CH542" s="30">
        <v>41</v>
      </c>
      <c r="CI542" s="30">
        <v>0</v>
      </c>
      <c r="CJ542" s="30">
        <v>1.36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7.25" thickBot="1">
      <c r="A543" s="30">
        <v>100</v>
      </c>
      <c r="B543" s="30">
        <v>100</v>
      </c>
      <c r="C543" s="30">
        <v>75115</v>
      </c>
      <c r="D543" s="30">
        <v>1</v>
      </c>
      <c r="E543" s="30">
        <v>-1</v>
      </c>
      <c r="F543" s="30">
        <v>-5</v>
      </c>
      <c r="G543" s="30">
        <v>5</v>
      </c>
      <c r="H543" s="30">
        <v>3</v>
      </c>
      <c r="I543" s="30">
        <v>4</v>
      </c>
      <c r="J543" s="28">
        <v>8</v>
      </c>
      <c r="K543" s="28">
        <v>9</v>
      </c>
      <c r="L543" s="30">
        <v>12</v>
      </c>
      <c r="M543" s="28" t="s">
        <v>2575</v>
      </c>
      <c r="N543" s="28">
        <v>8</v>
      </c>
      <c r="O543" s="30">
        <v>356</v>
      </c>
      <c r="P543" s="31" t="b">
        <v>0</v>
      </c>
      <c r="Q543" s="28"/>
      <c r="R543" s="28" t="s">
        <v>4088</v>
      </c>
      <c r="S543" s="30">
        <v>70</v>
      </c>
      <c r="T543" s="28" t="s">
        <v>3317</v>
      </c>
      <c r="U543" s="28">
        <v>4.9000000000000004</v>
      </c>
      <c r="V543" s="28" t="s">
        <v>1524</v>
      </c>
      <c r="W543" s="28">
        <v>5.6</v>
      </c>
      <c r="X543" s="31" t="b">
        <v>0</v>
      </c>
      <c r="Y543" s="28"/>
      <c r="Z543" s="28" t="s">
        <v>2061</v>
      </c>
      <c r="AA543" s="30">
        <v>15</v>
      </c>
      <c r="AB543" s="30">
        <v>4</v>
      </c>
      <c r="AC543" s="30">
        <v>128</v>
      </c>
      <c r="AD543" s="30">
        <v>2924504</v>
      </c>
      <c r="AE543" s="30">
        <v>149823</v>
      </c>
      <c r="AF543" s="30">
        <v>2678217</v>
      </c>
      <c r="AG543" s="30">
        <v>6695</v>
      </c>
      <c r="AH543" s="28">
        <v>1.1000000000000001</v>
      </c>
      <c r="AI543" s="28">
        <v>18.3</v>
      </c>
      <c r="AJ543" s="28" t="s">
        <v>1524</v>
      </c>
      <c r="AK543" s="30">
        <v>1543</v>
      </c>
      <c r="AL543" s="30">
        <v>15</v>
      </c>
      <c r="AM543" s="30">
        <v>5</v>
      </c>
      <c r="AN543" s="30">
        <v>9</v>
      </c>
      <c r="AO543" s="30">
        <v>12</v>
      </c>
      <c r="AP543" s="30">
        <v>0</v>
      </c>
      <c r="AQ543" s="30">
        <v>0</v>
      </c>
      <c r="AR543" s="30">
        <v>0</v>
      </c>
      <c r="AS543" s="30">
        <v>3</v>
      </c>
      <c r="AT543" s="30">
        <v>0</v>
      </c>
      <c r="AU543" s="30">
        <v>0</v>
      </c>
      <c r="AV543" s="30">
        <v>14</v>
      </c>
      <c r="AW543" s="30">
        <v>434</v>
      </c>
      <c r="AX543" s="28">
        <v>594.20000000000005</v>
      </c>
      <c r="AY543" s="28">
        <v>218.5</v>
      </c>
      <c r="AZ543" s="28">
        <v>861</v>
      </c>
      <c r="BA543" s="28">
        <v>167.2</v>
      </c>
      <c r="BB543" s="30">
        <v>17</v>
      </c>
      <c r="BC543" s="28">
        <v>12.96</v>
      </c>
      <c r="BD543" s="28">
        <v>1.81</v>
      </c>
      <c r="BE543" s="28">
        <v>14.77</v>
      </c>
      <c r="BF543" s="28">
        <v>17.37</v>
      </c>
      <c r="BG543" s="30">
        <v>60</v>
      </c>
      <c r="BH543" s="30">
        <v>5</v>
      </c>
      <c r="BI543" s="30">
        <v>149</v>
      </c>
      <c r="BJ543" s="30">
        <v>16</v>
      </c>
      <c r="BK543" s="30">
        <v>17</v>
      </c>
      <c r="BL543" s="30">
        <v>10</v>
      </c>
      <c r="BM543" s="30">
        <v>38</v>
      </c>
      <c r="BN543" s="30">
        <v>11</v>
      </c>
      <c r="BO543" s="28"/>
      <c r="BP543" s="28"/>
      <c r="BQ543" s="28"/>
      <c r="BR543" s="28"/>
      <c r="BS543" s="30">
        <v>1</v>
      </c>
      <c r="BT543" s="28"/>
      <c r="BU543" s="30">
        <v>0.76</v>
      </c>
      <c r="BV543" s="30">
        <v>0</v>
      </c>
      <c r="BW543" s="30">
        <v>0.11</v>
      </c>
      <c r="BX543" s="30">
        <v>0.87</v>
      </c>
      <c r="BY543" s="30">
        <v>1.01</v>
      </c>
      <c r="BZ543" s="30">
        <v>0.7</v>
      </c>
      <c r="CA543" s="30">
        <v>41</v>
      </c>
      <c r="CB543" s="30">
        <v>19</v>
      </c>
      <c r="CC543" s="30">
        <v>2</v>
      </c>
      <c r="CD543" s="30">
        <v>2</v>
      </c>
      <c r="CE543" s="30">
        <v>18</v>
      </c>
      <c r="CF543" s="30">
        <v>5</v>
      </c>
      <c r="CG543" s="30">
        <v>66</v>
      </c>
      <c r="CH543" s="30">
        <v>10</v>
      </c>
      <c r="CI543" s="30">
        <v>0.99</v>
      </c>
      <c r="CJ543" s="30">
        <v>0.52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7.25" thickBot="1">
      <c r="A544" s="30">
        <v>100</v>
      </c>
      <c r="B544" s="30">
        <v>100</v>
      </c>
      <c r="C544" s="30">
        <v>77794</v>
      </c>
      <c r="D544" s="30">
        <v>-1</v>
      </c>
      <c r="E544" s="30">
        <v>1</v>
      </c>
      <c r="F544" s="30">
        <v>11</v>
      </c>
      <c r="G544" s="30">
        <v>-11</v>
      </c>
      <c r="H544" s="30">
        <v>5</v>
      </c>
      <c r="I544" s="30">
        <v>2</v>
      </c>
      <c r="J544" s="28">
        <v>1.8</v>
      </c>
      <c r="K544" s="28">
        <v>2.8</v>
      </c>
      <c r="L544" s="30">
        <v>2</v>
      </c>
      <c r="M544" s="28" t="s">
        <v>2071</v>
      </c>
      <c r="N544" s="28">
        <v>1.8</v>
      </c>
      <c r="O544" s="30">
        <v>357</v>
      </c>
      <c r="P544" s="31" t="b">
        <v>1</v>
      </c>
      <c r="Q544" s="28"/>
      <c r="R544" s="28" t="s">
        <v>3318</v>
      </c>
      <c r="S544" s="30">
        <v>61</v>
      </c>
      <c r="T544" s="28" t="s">
        <v>3319</v>
      </c>
      <c r="U544" s="28">
        <v>5.4</v>
      </c>
      <c r="V544" s="28" t="s">
        <v>1391</v>
      </c>
      <c r="W544" s="28">
        <v>66</v>
      </c>
      <c r="X544" s="31" t="b">
        <v>0</v>
      </c>
      <c r="Y544" s="28"/>
      <c r="Z544" s="28" t="s">
        <v>2061</v>
      </c>
      <c r="AA544" s="30">
        <v>15</v>
      </c>
      <c r="AB544" s="30">
        <v>4</v>
      </c>
      <c r="AC544" s="30">
        <v>177</v>
      </c>
      <c r="AD544" s="30">
        <v>7373779</v>
      </c>
      <c r="AE544" s="30">
        <v>14284</v>
      </c>
      <c r="AF544" s="30">
        <v>2605501</v>
      </c>
      <c r="AG544" s="30">
        <v>48804</v>
      </c>
      <c r="AH544" s="28">
        <v>0.3</v>
      </c>
      <c r="AI544" s="28">
        <v>29</v>
      </c>
      <c r="AJ544" s="28" t="s">
        <v>1391</v>
      </c>
      <c r="AK544" s="30">
        <v>2892</v>
      </c>
      <c r="AL544" s="30">
        <v>1</v>
      </c>
      <c r="AM544" s="30">
        <v>7</v>
      </c>
      <c r="AN544" s="30">
        <v>15</v>
      </c>
      <c r="AO544" s="30">
        <v>25</v>
      </c>
      <c r="AP544" s="30">
        <v>0</v>
      </c>
      <c r="AQ544" s="30">
        <v>0</v>
      </c>
      <c r="AR544" s="30">
        <v>0</v>
      </c>
      <c r="AS544" s="30">
        <v>5</v>
      </c>
      <c r="AT544" s="30">
        <v>0</v>
      </c>
      <c r="AU544" s="30">
        <v>0</v>
      </c>
      <c r="AV544" s="30">
        <v>34</v>
      </c>
      <c r="AW544" s="30">
        <v>837</v>
      </c>
      <c r="AX544" s="28">
        <v>807.2</v>
      </c>
      <c r="AY544" s="28">
        <v>1610.9</v>
      </c>
      <c r="AZ544" s="28">
        <v>107</v>
      </c>
      <c r="BA544" s="28">
        <v>252.8</v>
      </c>
      <c r="BB544" s="30">
        <v>33</v>
      </c>
      <c r="BC544" s="28">
        <v>0.72</v>
      </c>
      <c r="BD544" s="28">
        <v>10.76</v>
      </c>
      <c r="BE544" s="28">
        <v>11.48</v>
      </c>
      <c r="BF544" s="28">
        <v>32.47</v>
      </c>
      <c r="BG544" s="30">
        <v>17</v>
      </c>
      <c r="BH544" s="30">
        <v>2</v>
      </c>
      <c r="BI544" s="30">
        <v>1</v>
      </c>
      <c r="BJ544" s="30">
        <v>1</v>
      </c>
      <c r="BK544" s="30">
        <v>247</v>
      </c>
      <c r="BL544" s="30">
        <v>64</v>
      </c>
      <c r="BM544" s="30">
        <v>12</v>
      </c>
      <c r="BN544" s="30">
        <v>1</v>
      </c>
      <c r="BO544" s="30">
        <v>1</v>
      </c>
      <c r="BP544" s="28"/>
      <c r="BQ544" s="30">
        <v>1</v>
      </c>
      <c r="BR544" s="28"/>
      <c r="BS544" s="28"/>
      <c r="BT544" s="28"/>
      <c r="BU544" s="30">
        <v>0.02</v>
      </c>
      <c r="BV544" s="30">
        <v>0</v>
      </c>
      <c r="BW544" s="30">
        <v>0.33</v>
      </c>
      <c r="BX544" s="30">
        <v>0.35</v>
      </c>
      <c r="BY544" s="30">
        <v>1.01</v>
      </c>
      <c r="BZ544" s="30">
        <v>0.78</v>
      </c>
      <c r="CA544" s="30">
        <v>63</v>
      </c>
      <c r="CB544" s="30">
        <v>5</v>
      </c>
      <c r="CC544" s="30">
        <v>182</v>
      </c>
      <c r="CD544" s="30">
        <v>55</v>
      </c>
      <c r="CE544" s="30">
        <v>14</v>
      </c>
      <c r="CF544" s="30">
        <v>1</v>
      </c>
      <c r="CG544" s="30">
        <v>2</v>
      </c>
      <c r="CH544" s="30">
        <v>1</v>
      </c>
      <c r="CI544" s="30">
        <v>1.03</v>
      </c>
      <c r="CJ544" s="30">
        <v>0.47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7.25" thickBot="1">
      <c r="A545" s="28"/>
      <c r="B545" s="28"/>
      <c r="C545" s="30">
        <v>78916</v>
      </c>
      <c r="D545" s="30">
        <v>0</v>
      </c>
      <c r="E545" s="30">
        <v>0</v>
      </c>
      <c r="F545" s="30">
        <v>0</v>
      </c>
      <c r="G545" s="30">
        <v>0</v>
      </c>
      <c r="H545" s="30">
        <v>1</v>
      </c>
      <c r="I545" s="30">
        <v>2</v>
      </c>
      <c r="J545" s="28">
        <v>1.7</v>
      </c>
      <c r="K545" s="28">
        <v>2.7</v>
      </c>
      <c r="L545" s="30">
        <v>2</v>
      </c>
      <c r="M545" s="28" t="s">
        <v>3320</v>
      </c>
      <c r="N545" s="28">
        <v>1.7</v>
      </c>
      <c r="O545" s="30">
        <v>358</v>
      </c>
      <c r="P545" s="31" t="b">
        <v>0</v>
      </c>
      <c r="Q545" s="28"/>
      <c r="R545" s="28"/>
      <c r="S545" s="30">
        <v>45</v>
      </c>
      <c r="T545" s="28" t="s">
        <v>3321</v>
      </c>
      <c r="U545" s="28">
        <v>3.4</v>
      </c>
      <c r="V545" s="28" t="s">
        <v>1413</v>
      </c>
      <c r="W545" s="28">
        <v>4.3</v>
      </c>
      <c r="X545" s="31" t="b">
        <v>0</v>
      </c>
      <c r="Y545" s="28"/>
      <c r="Z545" s="28" t="s">
        <v>2061</v>
      </c>
      <c r="AA545" s="30">
        <v>15</v>
      </c>
      <c r="AB545" s="30">
        <v>4</v>
      </c>
      <c r="AC545" s="30">
        <v>111</v>
      </c>
      <c r="AD545" s="30">
        <v>910240</v>
      </c>
      <c r="AE545" s="30">
        <v>3846</v>
      </c>
      <c r="AF545" s="30">
        <v>585039</v>
      </c>
      <c r="AG545" s="30">
        <v>12275</v>
      </c>
      <c r="AH545" s="28">
        <v>0.4</v>
      </c>
      <c r="AI545" s="28">
        <v>24.7</v>
      </c>
      <c r="AJ545" s="28" t="s">
        <v>1413</v>
      </c>
      <c r="AK545" s="30">
        <v>2743</v>
      </c>
      <c r="AL545" s="30">
        <v>0</v>
      </c>
      <c r="AM545" s="30">
        <v>0</v>
      </c>
      <c r="AN545" s="30">
        <v>13</v>
      </c>
      <c r="AO545" s="30">
        <v>25</v>
      </c>
      <c r="AP545" s="30">
        <v>0</v>
      </c>
      <c r="AQ545" s="30">
        <v>0</v>
      </c>
      <c r="AR545" s="30">
        <v>0</v>
      </c>
      <c r="AS545" s="30">
        <v>4</v>
      </c>
      <c r="AT545" s="30">
        <v>0</v>
      </c>
      <c r="AU545" s="30">
        <v>0</v>
      </c>
      <c r="AV545" s="30">
        <v>4</v>
      </c>
      <c r="AW545" s="30">
        <v>516</v>
      </c>
      <c r="AX545" s="28">
        <v>466.4</v>
      </c>
      <c r="AY545" s="28">
        <v>198</v>
      </c>
      <c r="AZ545" s="28">
        <v>208</v>
      </c>
      <c r="BA545" s="28">
        <v>87.4</v>
      </c>
      <c r="BB545" s="30">
        <v>31</v>
      </c>
      <c r="BC545" s="28">
        <v>1.44</v>
      </c>
      <c r="BD545" s="28">
        <v>1.22</v>
      </c>
      <c r="BE545" s="28">
        <v>2.66</v>
      </c>
      <c r="BF545" s="28">
        <v>31.64</v>
      </c>
      <c r="BG545" s="30">
        <v>113</v>
      </c>
      <c r="BH545" s="30">
        <v>38</v>
      </c>
      <c r="BI545" s="30">
        <v>166</v>
      </c>
      <c r="BJ545" s="30">
        <v>37</v>
      </c>
      <c r="BK545" s="30">
        <v>164</v>
      </c>
      <c r="BL545" s="30">
        <v>23</v>
      </c>
      <c r="BM545" s="30">
        <v>144</v>
      </c>
      <c r="BN545" s="30">
        <v>29</v>
      </c>
      <c r="BO545" s="28"/>
      <c r="BP545" s="28"/>
      <c r="BQ545" s="28"/>
      <c r="BR545" s="28"/>
      <c r="BS545" s="28"/>
      <c r="BT545" s="28"/>
      <c r="BU545" s="30">
        <v>0.05</v>
      </c>
      <c r="BV545" s="30">
        <v>0</v>
      </c>
      <c r="BW545" s="30">
        <v>0.04</v>
      </c>
      <c r="BX545" s="30">
        <v>0.09</v>
      </c>
      <c r="BY545" s="30">
        <v>1.04</v>
      </c>
      <c r="BZ545" s="30">
        <v>0.82</v>
      </c>
      <c r="CA545" s="30">
        <v>348</v>
      </c>
      <c r="CB545" s="30">
        <v>63</v>
      </c>
      <c r="CC545" s="30">
        <v>186</v>
      </c>
      <c r="CD545" s="30">
        <v>57</v>
      </c>
      <c r="CE545" s="30">
        <v>111</v>
      </c>
      <c r="CF545" s="30">
        <v>27</v>
      </c>
      <c r="CG545" s="30">
        <v>83</v>
      </c>
      <c r="CH545" s="30">
        <v>31</v>
      </c>
      <c r="CI545" s="30">
        <v>1.02</v>
      </c>
      <c r="CJ545" s="30">
        <v>0.43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7.25" thickBot="1">
      <c r="A546" s="30">
        <v>100</v>
      </c>
      <c r="B546" s="30">
        <v>100</v>
      </c>
      <c r="C546" s="30">
        <v>90105</v>
      </c>
      <c r="D546" s="30">
        <v>0</v>
      </c>
      <c r="E546" s="30">
        <v>0</v>
      </c>
      <c r="F546" s="30">
        <v>-3</v>
      </c>
      <c r="G546" s="30">
        <v>3</v>
      </c>
      <c r="H546" s="30">
        <v>0</v>
      </c>
      <c r="I546" s="30">
        <v>3</v>
      </c>
      <c r="J546" s="28">
        <v>0</v>
      </c>
      <c r="K546" s="28">
        <v>1</v>
      </c>
      <c r="L546" s="30">
        <v>0</v>
      </c>
      <c r="M546" s="28" t="s">
        <v>2262</v>
      </c>
      <c r="N546" s="28">
        <v>0</v>
      </c>
      <c r="O546" s="30">
        <v>359</v>
      </c>
      <c r="P546" s="31" t="b">
        <v>0</v>
      </c>
      <c r="Q546" s="28"/>
      <c r="R546" s="28" t="s">
        <v>3322</v>
      </c>
      <c r="S546" s="30">
        <v>52</v>
      </c>
      <c r="T546" s="28" t="s">
        <v>3323</v>
      </c>
      <c r="U546" s="28">
        <v>1.4</v>
      </c>
      <c r="V546" s="28" t="s">
        <v>1722</v>
      </c>
      <c r="W546" s="28">
        <v>0.1</v>
      </c>
      <c r="X546" s="31" t="b">
        <v>0</v>
      </c>
      <c r="Y546" s="28"/>
      <c r="Z546" s="28" t="s">
        <v>2061</v>
      </c>
      <c r="AA546" s="30">
        <v>15</v>
      </c>
      <c r="AB546" s="30">
        <v>4</v>
      </c>
      <c r="AC546" s="30">
        <v>11</v>
      </c>
      <c r="AD546" s="30">
        <v>11865</v>
      </c>
      <c r="AE546" s="30">
        <v>33</v>
      </c>
      <c r="AF546" s="30">
        <v>24445</v>
      </c>
      <c r="AG546" s="30">
        <v>53</v>
      </c>
      <c r="AH546" s="28">
        <v>0</v>
      </c>
      <c r="AI546" s="28">
        <v>2.1</v>
      </c>
      <c r="AJ546" s="28" t="s">
        <v>1722</v>
      </c>
      <c r="AK546" s="30">
        <v>308</v>
      </c>
      <c r="AL546" s="30">
        <v>0</v>
      </c>
      <c r="AM546" s="30">
        <v>0</v>
      </c>
      <c r="AN546" s="30">
        <v>1</v>
      </c>
      <c r="AO546" s="30">
        <v>3</v>
      </c>
      <c r="AP546" s="30">
        <v>0</v>
      </c>
      <c r="AQ546" s="30">
        <v>0</v>
      </c>
      <c r="AR546" s="30">
        <v>0</v>
      </c>
      <c r="AS546" s="30">
        <v>1</v>
      </c>
      <c r="AT546" s="30">
        <v>0</v>
      </c>
      <c r="AU546" s="30">
        <v>0</v>
      </c>
      <c r="AV546" s="30">
        <v>0</v>
      </c>
      <c r="AW546" s="30">
        <v>39</v>
      </c>
      <c r="AX546" s="28">
        <v>26.8</v>
      </c>
      <c r="AY546" s="28">
        <v>74</v>
      </c>
      <c r="AZ546" s="28">
        <v>70</v>
      </c>
      <c r="BA546" s="28">
        <v>17.2</v>
      </c>
      <c r="BB546" s="30">
        <v>3</v>
      </c>
      <c r="BC546" s="28">
        <v>0.31</v>
      </c>
      <c r="BD546" s="28">
        <v>0.25</v>
      </c>
      <c r="BE546" s="28">
        <v>0.56000000000000005</v>
      </c>
      <c r="BF546" s="28">
        <v>3.34</v>
      </c>
      <c r="BG546" s="30">
        <v>457</v>
      </c>
      <c r="BH546" s="30">
        <v>202</v>
      </c>
      <c r="BI546" s="30">
        <v>313</v>
      </c>
      <c r="BJ546" s="30">
        <v>164</v>
      </c>
      <c r="BK546" s="30">
        <v>305</v>
      </c>
      <c r="BL546" s="30">
        <v>152</v>
      </c>
      <c r="BM546" s="30">
        <v>408</v>
      </c>
      <c r="BN546" s="30">
        <v>182</v>
      </c>
      <c r="BO546" s="28"/>
      <c r="BP546" s="28"/>
      <c r="BQ546" s="28"/>
      <c r="BR546" s="28"/>
      <c r="BS546" s="28"/>
      <c r="BT546" s="28"/>
      <c r="BU546" s="30">
        <v>0.09</v>
      </c>
      <c r="BV546" s="30">
        <v>0</v>
      </c>
      <c r="BW546" s="30">
        <v>7.0000000000000007E-2</v>
      </c>
      <c r="BX546" s="30">
        <v>0.16</v>
      </c>
      <c r="BY546" s="30">
        <v>0.98</v>
      </c>
      <c r="BZ546" s="30">
        <v>0.88</v>
      </c>
      <c r="CA546" s="30">
        <v>157</v>
      </c>
      <c r="CB546" s="30">
        <v>87</v>
      </c>
      <c r="CC546" s="30">
        <v>733</v>
      </c>
      <c r="CD546" s="30">
        <v>314</v>
      </c>
      <c r="CE546" s="30">
        <v>425</v>
      </c>
      <c r="CF546" s="30">
        <v>184</v>
      </c>
      <c r="CG546" s="30">
        <v>476</v>
      </c>
      <c r="CH546" s="30">
        <v>176</v>
      </c>
      <c r="CI546" s="30">
        <v>0.88</v>
      </c>
      <c r="CJ546" s="30">
        <v>0.28999999999999998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7.25" thickBot="1">
      <c r="A547" s="30">
        <v>0</v>
      </c>
      <c r="B547" s="30">
        <v>100</v>
      </c>
      <c r="C547" s="30">
        <v>101148</v>
      </c>
      <c r="D547" s="30">
        <v>0</v>
      </c>
      <c r="E547" s="30">
        <v>0</v>
      </c>
      <c r="F547" s="30">
        <v>-2</v>
      </c>
      <c r="G547" s="30">
        <v>2</v>
      </c>
      <c r="H547" s="30">
        <v>0</v>
      </c>
      <c r="I547" s="30">
        <v>2</v>
      </c>
      <c r="J547" s="28">
        <v>0</v>
      </c>
      <c r="K547" s="28">
        <v>1.3</v>
      </c>
      <c r="L547" s="30">
        <v>0</v>
      </c>
      <c r="M547" s="28" t="s">
        <v>3324</v>
      </c>
      <c r="N547" s="28">
        <v>0.3</v>
      </c>
      <c r="O547" s="30">
        <v>360</v>
      </c>
      <c r="P547" s="31" t="b">
        <v>0</v>
      </c>
      <c r="Q547" s="28" t="s">
        <v>4383</v>
      </c>
      <c r="R547" s="28" t="s">
        <v>4534</v>
      </c>
      <c r="S547" s="30">
        <v>43</v>
      </c>
      <c r="T547" s="28" t="s">
        <v>3325</v>
      </c>
      <c r="U547" s="28">
        <v>0.7</v>
      </c>
      <c r="V547" s="28" t="s">
        <v>1932</v>
      </c>
      <c r="W547" s="28">
        <v>0.1</v>
      </c>
      <c r="X547" s="31" t="b">
        <v>0</v>
      </c>
      <c r="Y547" s="28"/>
      <c r="Z547" s="28" t="s">
        <v>2117</v>
      </c>
      <c r="AA547" s="30">
        <v>15</v>
      </c>
      <c r="AB547" s="30">
        <v>4</v>
      </c>
      <c r="AC547" s="30">
        <v>3</v>
      </c>
      <c r="AD547" s="30">
        <v>6689</v>
      </c>
      <c r="AE547" s="30">
        <v>32</v>
      </c>
      <c r="AF547" s="30">
        <v>16010</v>
      </c>
      <c r="AG547" s="30">
        <v>171</v>
      </c>
      <c r="AH547" s="28">
        <v>0.1</v>
      </c>
      <c r="AI547" s="28">
        <v>0.7</v>
      </c>
      <c r="AJ547" s="28" t="s">
        <v>1932</v>
      </c>
      <c r="AK547" s="30">
        <v>214</v>
      </c>
      <c r="AL547" s="30">
        <v>0</v>
      </c>
      <c r="AM547" s="30">
        <v>0</v>
      </c>
      <c r="AN547" s="30">
        <v>0</v>
      </c>
      <c r="AO547" s="30">
        <v>5</v>
      </c>
      <c r="AP547" s="30">
        <v>0</v>
      </c>
      <c r="AQ547" s="30">
        <v>0</v>
      </c>
      <c r="AR547" s="30">
        <v>0</v>
      </c>
      <c r="AS547" s="30">
        <v>4</v>
      </c>
      <c r="AT547" s="30">
        <v>0</v>
      </c>
      <c r="AU547" s="30">
        <v>0</v>
      </c>
      <c r="AV547" s="30">
        <v>0</v>
      </c>
      <c r="AW547" s="30">
        <v>22</v>
      </c>
      <c r="AX547" s="28">
        <v>42.6</v>
      </c>
      <c r="AY547" s="28">
        <v>0.9</v>
      </c>
      <c r="AZ547" s="28">
        <v>13</v>
      </c>
      <c r="BA547" s="28">
        <v>5.4</v>
      </c>
      <c r="BB547" s="30">
        <v>2</v>
      </c>
      <c r="BC547" s="28">
        <v>0.11</v>
      </c>
      <c r="BD547" s="28">
        <v>0.01</v>
      </c>
      <c r="BE547" s="28">
        <v>0.12</v>
      </c>
      <c r="BF547" s="28">
        <v>4.34</v>
      </c>
      <c r="BG547" s="30">
        <v>436</v>
      </c>
      <c r="BH547" s="30">
        <v>159</v>
      </c>
      <c r="BI547" s="30">
        <v>481</v>
      </c>
      <c r="BJ547" s="30">
        <v>176</v>
      </c>
      <c r="BK547" s="30">
        <v>428</v>
      </c>
      <c r="BL547" s="30">
        <v>154</v>
      </c>
      <c r="BM547" s="30">
        <v>464</v>
      </c>
      <c r="BN547" s="30">
        <v>162</v>
      </c>
      <c r="BO547" s="28"/>
      <c r="BP547" s="28"/>
      <c r="BQ547" s="28"/>
      <c r="BR547" s="28"/>
      <c r="BS547" s="28"/>
      <c r="BT547" s="28"/>
      <c r="BU547" s="30">
        <v>0.05</v>
      </c>
      <c r="BV547" s="30">
        <v>0</v>
      </c>
      <c r="BW547" s="30">
        <v>0</v>
      </c>
      <c r="BX547" s="30">
        <v>0.05</v>
      </c>
      <c r="BY547" s="30">
        <v>1.83</v>
      </c>
      <c r="BZ547" s="30">
        <v>2.1</v>
      </c>
      <c r="CA547" s="30">
        <v>534</v>
      </c>
      <c r="CB547" s="30">
        <v>129</v>
      </c>
      <c r="CC547" s="30">
        <v>361</v>
      </c>
      <c r="CD547" s="30">
        <v>119</v>
      </c>
      <c r="CE547" s="30">
        <v>536</v>
      </c>
      <c r="CF547" s="30">
        <v>183</v>
      </c>
      <c r="CG547" s="30">
        <v>461</v>
      </c>
      <c r="CH547" s="30">
        <v>173</v>
      </c>
      <c r="CI547" s="30">
        <v>0.84</v>
      </c>
      <c r="CJ547" s="30">
        <v>0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17.25" thickBot="1">
      <c r="A548" s="30">
        <v>0</v>
      </c>
      <c r="B548" s="30">
        <v>0</v>
      </c>
      <c r="C548" s="30">
        <v>104547</v>
      </c>
      <c r="D548" s="30">
        <v>0</v>
      </c>
      <c r="E548" s="30">
        <v>0</v>
      </c>
      <c r="F548" s="30">
        <v>0</v>
      </c>
      <c r="G548" s="30">
        <v>0</v>
      </c>
      <c r="H548" s="30">
        <v>0</v>
      </c>
      <c r="I548" s="30">
        <v>4</v>
      </c>
      <c r="J548" s="28">
        <v>0</v>
      </c>
      <c r="K548" s="28">
        <v>0</v>
      </c>
      <c r="L548" s="30">
        <v>0</v>
      </c>
      <c r="M548" s="28" t="s">
        <v>2791</v>
      </c>
      <c r="N548" s="28">
        <v>0</v>
      </c>
      <c r="O548" s="30">
        <v>361</v>
      </c>
      <c r="P548" s="31" t="b">
        <v>0</v>
      </c>
      <c r="Q548" s="28" t="s">
        <v>3326</v>
      </c>
      <c r="R548" s="28" t="s">
        <v>3327</v>
      </c>
      <c r="S548" s="30">
        <v>45</v>
      </c>
      <c r="T548" s="28" t="s">
        <v>3328</v>
      </c>
      <c r="U548" s="28">
        <v>0</v>
      </c>
      <c r="V548" s="28" t="s">
        <v>1941</v>
      </c>
      <c r="W548" s="28">
        <v>0</v>
      </c>
      <c r="X548" s="31" t="b">
        <v>0</v>
      </c>
      <c r="Y548" s="28"/>
      <c r="Z548" s="28" t="s">
        <v>2077</v>
      </c>
      <c r="AA548" s="30">
        <v>15</v>
      </c>
      <c r="AB548" s="30">
        <v>4</v>
      </c>
      <c r="AC548" s="30">
        <v>0</v>
      </c>
      <c r="AD548" s="30">
        <v>0</v>
      </c>
      <c r="AE548" s="30">
        <v>0</v>
      </c>
      <c r="AF548" s="30">
        <v>13387</v>
      </c>
      <c r="AG548" s="30">
        <v>5</v>
      </c>
      <c r="AH548" s="28">
        <v>0</v>
      </c>
      <c r="AI548" s="28">
        <v>0</v>
      </c>
      <c r="AJ548" s="28" t="s">
        <v>1941</v>
      </c>
      <c r="AK548" s="30">
        <v>0</v>
      </c>
      <c r="AL548" s="30">
        <v>0</v>
      </c>
      <c r="AM548" s="30">
        <v>0</v>
      </c>
      <c r="AN548" s="30">
        <v>0</v>
      </c>
      <c r="AO548" s="30">
        <v>0</v>
      </c>
      <c r="AP548" s="30">
        <v>0</v>
      </c>
      <c r="AQ548" s="30">
        <v>0</v>
      </c>
      <c r="AR548" s="30">
        <v>0</v>
      </c>
      <c r="AS548" s="30">
        <v>0</v>
      </c>
      <c r="AT548" s="30">
        <v>0</v>
      </c>
      <c r="AU548" s="30">
        <v>0</v>
      </c>
      <c r="AV548" s="30">
        <v>0</v>
      </c>
      <c r="AW548" s="30">
        <v>0</v>
      </c>
      <c r="AX548" s="28">
        <v>0</v>
      </c>
      <c r="AY548" s="28">
        <v>0</v>
      </c>
      <c r="AZ548" s="28">
        <v>0</v>
      </c>
      <c r="BA548" s="28">
        <v>0</v>
      </c>
      <c r="BB548" s="30">
        <v>0</v>
      </c>
      <c r="BC548" s="28">
        <v>0</v>
      </c>
      <c r="BD548" s="28">
        <v>0</v>
      </c>
      <c r="BE548" s="28">
        <v>0</v>
      </c>
      <c r="BF548" s="28">
        <v>0</v>
      </c>
      <c r="BG548" s="30">
        <v>662</v>
      </c>
      <c r="BH548" s="30">
        <v>68</v>
      </c>
      <c r="BI548" s="30">
        <v>658</v>
      </c>
      <c r="BJ548" s="30">
        <v>69</v>
      </c>
      <c r="BK548" s="30">
        <v>644</v>
      </c>
      <c r="BL548" s="30">
        <v>70</v>
      </c>
      <c r="BM548" s="30">
        <v>666</v>
      </c>
      <c r="BN548" s="30">
        <v>70</v>
      </c>
      <c r="BO548" s="28"/>
      <c r="BP548" s="28"/>
      <c r="BQ548" s="28"/>
      <c r="BR548" s="28"/>
      <c r="BS548" s="28"/>
      <c r="BT548" s="28"/>
      <c r="BU548" s="30">
        <v>0</v>
      </c>
      <c r="BV548" s="30">
        <v>0</v>
      </c>
      <c r="BW548" s="30">
        <v>0</v>
      </c>
      <c r="BX548" s="30">
        <v>0</v>
      </c>
      <c r="BY548" s="30">
        <v>0</v>
      </c>
      <c r="BZ548" s="30">
        <v>0</v>
      </c>
      <c r="CA548" s="30">
        <v>353</v>
      </c>
      <c r="CB548" s="30">
        <v>66</v>
      </c>
      <c r="CC548" s="30">
        <v>596</v>
      </c>
      <c r="CD548" s="30">
        <v>56</v>
      </c>
      <c r="CE548" s="30">
        <v>671</v>
      </c>
      <c r="CF548" s="30">
        <v>71</v>
      </c>
      <c r="CG548" s="30">
        <v>515</v>
      </c>
      <c r="CH548" s="30">
        <v>71</v>
      </c>
      <c r="CI548" s="30">
        <v>0</v>
      </c>
      <c r="CJ548" s="30">
        <v>0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7.25" thickBot="1">
      <c r="A549" s="30">
        <v>100</v>
      </c>
      <c r="B549" s="30">
        <v>100</v>
      </c>
      <c r="C549" s="30">
        <v>106618</v>
      </c>
      <c r="D549" s="30">
        <v>0</v>
      </c>
      <c r="E549" s="30">
        <v>0</v>
      </c>
      <c r="F549" s="30">
        <v>-1</v>
      </c>
      <c r="G549" s="30">
        <v>1</v>
      </c>
      <c r="H549" s="30">
        <v>1</v>
      </c>
      <c r="I549" s="30">
        <v>2</v>
      </c>
      <c r="J549" s="28">
        <v>0</v>
      </c>
      <c r="K549" s="28">
        <v>1</v>
      </c>
      <c r="L549" s="30">
        <v>0</v>
      </c>
      <c r="M549" s="28" t="s">
        <v>3329</v>
      </c>
      <c r="N549" s="28">
        <v>0</v>
      </c>
      <c r="O549" s="30">
        <v>362</v>
      </c>
      <c r="P549" s="31" t="b">
        <v>0</v>
      </c>
      <c r="Q549" s="28"/>
      <c r="R549" s="28" t="s">
        <v>3330</v>
      </c>
      <c r="S549" s="30">
        <v>39</v>
      </c>
      <c r="T549" s="28" t="s">
        <v>3331</v>
      </c>
      <c r="U549" s="28">
        <v>0</v>
      </c>
      <c r="V549" s="28" t="s">
        <v>1939</v>
      </c>
      <c r="W549" s="28">
        <v>0.3</v>
      </c>
      <c r="X549" s="31" t="b">
        <v>0</v>
      </c>
      <c r="Y549" s="28"/>
      <c r="Z549" s="28" t="s">
        <v>2061</v>
      </c>
      <c r="AA549" s="30">
        <v>15</v>
      </c>
      <c r="AB549" s="30">
        <v>4</v>
      </c>
      <c r="AC549" s="30">
        <v>0</v>
      </c>
      <c r="AD549" s="30">
        <v>40588</v>
      </c>
      <c r="AE549" s="30">
        <v>218</v>
      </c>
      <c r="AF549" s="30">
        <v>71663</v>
      </c>
      <c r="AG549" s="30">
        <v>162</v>
      </c>
      <c r="AH549" s="28">
        <v>0</v>
      </c>
      <c r="AI549" s="28">
        <v>0</v>
      </c>
      <c r="AJ549" s="28" t="s">
        <v>1939</v>
      </c>
      <c r="AK549" s="30">
        <v>0</v>
      </c>
      <c r="AL549" s="30">
        <v>0</v>
      </c>
      <c r="AM549" s="30">
        <v>0</v>
      </c>
      <c r="AN549" s="30">
        <v>0</v>
      </c>
      <c r="AO549" s="30">
        <v>0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0</v>
      </c>
      <c r="AW549" s="30">
        <v>0</v>
      </c>
      <c r="AX549" s="28">
        <v>0</v>
      </c>
      <c r="AY549" s="28">
        <v>0</v>
      </c>
      <c r="AZ549" s="28">
        <v>0</v>
      </c>
      <c r="BA549" s="28">
        <v>0</v>
      </c>
      <c r="BB549" s="30">
        <v>0</v>
      </c>
      <c r="BC549" s="28">
        <v>0</v>
      </c>
      <c r="BD549" s="28">
        <v>0</v>
      </c>
      <c r="BE549" s="28">
        <v>0</v>
      </c>
      <c r="BF549" s="28">
        <v>0</v>
      </c>
      <c r="BG549" s="30">
        <v>545</v>
      </c>
      <c r="BH549" s="30">
        <v>192</v>
      </c>
      <c r="BI549" s="30">
        <v>526</v>
      </c>
      <c r="BJ549" s="30">
        <v>188</v>
      </c>
      <c r="BK549" s="30">
        <v>491</v>
      </c>
      <c r="BL549" s="30">
        <v>179</v>
      </c>
      <c r="BM549" s="30">
        <v>547</v>
      </c>
      <c r="BN549" s="30">
        <v>190</v>
      </c>
      <c r="BO549" s="28"/>
      <c r="BP549" s="28"/>
      <c r="BQ549" s="28"/>
      <c r="BR549" s="28"/>
      <c r="BS549" s="28"/>
      <c r="BT549" s="28"/>
      <c r="BU549" s="30">
        <v>0</v>
      </c>
      <c r="BV549" s="30">
        <v>0</v>
      </c>
      <c r="BW549" s="30">
        <v>0</v>
      </c>
      <c r="BX549" s="30">
        <v>0</v>
      </c>
      <c r="BY549" s="30">
        <v>0</v>
      </c>
      <c r="BZ549" s="30">
        <v>0</v>
      </c>
      <c r="CA549" s="30">
        <v>721</v>
      </c>
      <c r="CB549" s="30">
        <v>234</v>
      </c>
      <c r="CC549" s="30">
        <v>415</v>
      </c>
      <c r="CD549" s="30">
        <v>145</v>
      </c>
      <c r="CE549" s="30">
        <v>555</v>
      </c>
      <c r="CF549" s="30">
        <v>192</v>
      </c>
      <c r="CG549" s="30">
        <v>315</v>
      </c>
      <c r="CH549" s="30">
        <v>116</v>
      </c>
      <c r="CI549" s="30">
        <v>0</v>
      </c>
      <c r="CJ549" s="30">
        <v>0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7.25" thickBot="1">
      <c r="A550" s="30">
        <v>100</v>
      </c>
      <c r="B550" s="30">
        <v>100</v>
      </c>
      <c r="C550" s="30">
        <v>109528</v>
      </c>
      <c r="D550" s="30">
        <v>0</v>
      </c>
      <c r="E550" s="30">
        <v>0</v>
      </c>
      <c r="F550" s="30">
        <v>-3</v>
      </c>
      <c r="G550" s="30">
        <v>3</v>
      </c>
      <c r="H550" s="30">
        <v>0</v>
      </c>
      <c r="I550" s="30">
        <v>2</v>
      </c>
      <c r="J550" s="28">
        <v>0.3</v>
      </c>
      <c r="K550" s="28">
        <v>1.3</v>
      </c>
      <c r="L550" s="30">
        <v>0</v>
      </c>
      <c r="M550" s="28" t="s">
        <v>3332</v>
      </c>
      <c r="N550" s="28">
        <v>0.3</v>
      </c>
      <c r="O550" s="30">
        <v>363</v>
      </c>
      <c r="P550" s="31" t="b">
        <v>0</v>
      </c>
      <c r="Q550" s="28"/>
      <c r="R550" s="28" t="s">
        <v>3916</v>
      </c>
      <c r="S550" s="30">
        <v>42</v>
      </c>
      <c r="T550" s="28" t="s">
        <v>3333</v>
      </c>
      <c r="U550" s="28">
        <v>1</v>
      </c>
      <c r="V550" s="28" t="s">
        <v>3334</v>
      </c>
      <c r="W550" s="28">
        <v>0.1</v>
      </c>
      <c r="X550" s="31" t="b">
        <v>0</v>
      </c>
      <c r="Y550" s="28"/>
      <c r="Z550" s="28" t="s">
        <v>2061</v>
      </c>
      <c r="AA550" s="30">
        <v>15</v>
      </c>
      <c r="AB550" s="30">
        <v>4</v>
      </c>
      <c r="AC550" s="30">
        <v>3</v>
      </c>
      <c r="AD550" s="30">
        <v>3543</v>
      </c>
      <c r="AE550" s="30">
        <v>46</v>
      </c>
      <c r="AF550" s="30">
        <v>8401</v>
      </c>
      <c r="AG550" s="30">
        <v>35</v>
      </c>
      <c r="AH550" s="28">
        <v>0.1</v>
      </c>
      <c r="AI550" s="28">
        <v>0.7</v>
      </c>
      <c r="AJ550" s="28" t="s">
        <v>1935</v>
      </c>
      <c r="AK550" s="30">
        <v>33</v>
      </c>
      <c r="AL550" s="30">
        <v>0</v>
      </c>
      <c r="AM550" s="30">
        <v>0</v>
      </c>
      <c r="AN550" s="30">
        <v>0</v>
      </c>
      <c r="AO550" s="30">
        <v>1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16</v>
      </c>
      <c r="AX550" s="28">
        <v>12</v>
      </c>
      <c r="AY550" s="28">
        <v>5.5</v>
      </c>
      <c r="AZ550" s="28">
        <v>2</v>
      </c>
      <c r="BA550" s="28">
        <v>2</v>
      </c>
      <c r="BB550" s="30">
        <v>0</v>
      </c>
      <c r="BC550" s="28">
        <v>0</v>
      </c>
      <c r="BD550" s="28">
        <v>0.01</v>
      </c>
      <c r="BE550" s="28">
        <v>0.01</v>
      </c>
      <c r="BF550" s="28">
        <v>0.88</v>
      </c>
      <c r="BG550" s="30">
        <v>476</v>
      </c>
      <c r="BH550" s="30">
        <v>170</v>
      </c>
      <c r="BI550" s="30">
        <v>453</v>
      </c>
      <c r="BJ550" s="30">
        <v>162</v>
      </c>
      <c r="BK550" s="30">
        <v>466</v>
      </c>
      <c r="BL550" s="30">
        <v>171</v>
      </c>
      <c r="BM550" s="30">
        <v>493</v>
      </c>
      <c r="BN550" s="30">
        <v>173</v>
      </c>
      <c r="BO550" s="28"/>
      <c r="BP550" s="28"/>
      <c r="BQ550" s="28"/>
      <c r="BR550" s="28"/>
      <c r="BS550" s="28"/>
      <c r="BT550" s="28"/>
      <c r="BU550" s="30">
        <v>0</v>
      </c>
      <c r="BV550" s="30">
        <v>0</v>
      </c>
      <c r="BW550" s="30">
        <v>0.03</v>
      </c>
      <c r="BX550" s="30">
        <v>0.03</v>
      </c>
      <c r="BY550" s="30">
        <v>2.4</v>
      </c>
      <c r="BZ550" s="30">
        <v>2.73</v>
      </c>
      <c r="CA550" s="30">
        <v>587</v>
      </c>
      <c r="CB550" s="30">
        <v>160</v>
      </c>
      <c r="CC550" s="30">
        <v>360</v>
      </c>
      <c r="CD550" s="30">
        <v>118</v>
      </c>
      <c r="CE550" s="30">
        <v>469</v>
      </c>
      <c r="CF550" s="30">
        <v>171</v>
      </c>
      <c r="CG550" s="30">
        <v>507</v>
      </c>
      <c r="CH550" s="30">
        <v>188</v>
      </c>
      <c r="CI550" s="30">
        <v>0</v>
      </c>
      <c r="CJ550" s="30">
        <v>0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7.25" thickBot="1">
      <c r="A551" s="30">
        <v>0</v>
      </c>
      <c r="B551" s="30">
        <v>0</v>
      </c>
      <c r="C551" s="30">
        <v>111773</v>
      </c>
      <c r="D551" s="30">
        <v>0</v>
      </c>
      <c r="E551" s="30">
        <v>0</v>
      </c>
      <c r="F551" s="30">
        <v>-2</v>
      </c>
      <c r="G551" s="30">
        <v>2</v>
      </c>
      <c r="H551" s="30">
        <v>0</v>
      </c>
      <c r="I551" s="30">
        <v>2</v>
      </c>
      <c r="J551" s="28">
        <v>0</v>
      </c>
      <c r="K551" s="28">
        <v>0</v>
      </c>
      <c r="L551" s="30">
        <v>0</v>
      </c>
      <c r="M551" s="28" t="s">
        <v>3335</v>
      </c>
      <c r="N551" s="28">
        <v>0</v>
      </c>
      <c r="O551" s="30">
        <v>364</v>
      </c>
      <c r="P551" s="31" t="b">
        <v>0</v>
      </c>
      <c r="Q551" s="28" t="s">
        <v>2589</v>
      </c>
      <c r="R551" s="28" t="s">
        <v>3336</v>
      </c>
      <c r="S551" s="30">
        <v>43</v>
      </c>
      <c r="T551" s="28" t="s">
        <v>3337</v>
      </c>
      <c r="U551" s="28">
        <v>1</v>
      </c>
      <c r="V551" s="28" t="s">
        <v>1933</v>
      </c>
      <c r="W551" s="28">
        <v>0</v>
      </c>
      <c r="X551" s="31" t="b">
        <v>0</v>
      </c>
      <c r="Y551" s="28"/>
      <c r="Z551" s="28" t="s">
        <v>2117</v>
      </c>
      <c r="AA551" s="30">
        <v>15</v>
      </c>
      <c r="AB551" s="30">
        <v>4</v>
      </c>
      <c r="AC551" s="30">
        <v>1</v>
      </c>
      <c r="AD551" s="30">
        <v>661</v>
      </c>
      <c r="AE551" s="30">
        <v>3</v>
      </c>
      <c r="AF551" s="30">
        <v>5110</v>
      </c>
      <c r="AG551" s="30">
        <v>9</v>
      </c>
      <c r="AH551" s="28">
        <v>0</v>
      </c>
      <c r="AI551" s="28">
        <v>0.2</v>
      </c>
      <c r="AJ551" s="28" t="s">
        <v>1933</v>
      </c>
      <c r="AK551" s="30">
        <v>1</v>
      </c>
      <c r="AL551" s="30">
        <v>0</v>
      </c>
      <c r="AM551" s="30">
        <v>0</v>
      </c>
      <c r="AN551" s="30">
        <v>0</v>
      </c>
      <c r="AO551" s="30">
        <v>0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0</v>
      </c>
      <c r="AW551" s="30">
        <v>3</v>
      </c>
      <c r="AX551" s="28">
        <v>0</v>
      </c>
      <c r="AY551" s="28">
        <v>0</v>
      </c>
      <c r="AZ551" s="28">
        <v>0</v>
      </c>
      <c r="BA551" s="28">
        <v>0</v>
      </c>
      <c r="BB551" s="30">
        <v>0</v>
      </c>
      <c r="BC551" s="28">
        <v>0</v>
      </c>
      <c r="BD551" s="28">
        <v>0</v>
      </c>
      <c r="BE551" s="28">
        <v>0</v>
      </c>
      <c r="BF551" s="28">
        <v>0.1</v>
      </c>
      <c r="BG551" s="30">
        <v>631</v>
      </c>
      <c r="BH551" s="30">
        <v>241</v>
      </c>
      <c r="BI551" s="30">
        <v>622</v>
      </c>
      <c r="BJ551" s="30">
        <v>240</v>
      </c>
      <c r="BK551" s="30">
        <v>597</v>
      </c>
      <c r="BL551" s="30">
        <v>237</v>
      </c>
      <c r="BM551" s="30">
        <v>635</v>
      </c>
      <c r="BN551" s="30">
        <v>241</v>
      </c>
      <c r="BO551" s="28"/>
      <c r="BP551" s="28"/>
      <c r="BQ551" s="28"/>
      <c r="BR551" s="28"/>
      <c r="BS551" s="28"/>
      <c r="BT551" s="28"/>
      <c r="BU551" s="30">
        <v>0</v>
      </c>
      <c r="BV551" s="30">
        <v>0</v>
      </c>
      <c r="BW551" s="30">
        <v>0</v>
      </c>
      <c r="BX551" s="30">
        <v>0</v>
      </c>
      <c r="BY551" s="30">
        <v>9</v>
      </c>
      <c r="BZ551" s="30">
        <v>0</v>
      </c>
      <c r="CA551" s="30">
        <v>535</v>
      </c>
      <c r="CB551" s="30">
        <v>130</v>
      </c>
      <c r="CC551" s="30">
        <v>534</v>
      </c>
      <c r="CD551" s="30">
        <v>212</v>
      </c>
      <c r="CE551" s="30">
        <v>478</v>
      </c>
      <c r="CF551" s="30">
        <v>173</v>
      </c>
      <c r="CG551" s="30">
        <v>632</v>
      </c>
      <c r="CH551" s="30">
        <v>230</v>
      </c>
      <c r="CI551" s="30">
        <v>0</v>
      </c>
      <c r="CJ551" s="30">
        <v>0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17.25" thickBot="1">
      <c r="A552" s="28"/>
      <c r="B552" s="28"/>
      <c r="C552" s="30">
        <v>114243</v>
      </c>
      <c r="D552" s="30">
        <v>0</v>
      </c>
      <c r="E552" s="30">
        <v>0</v>
      </c>
      <c r="F552" s="30">
        <v>-4</v>
      </c>
      <c r="G552" s="30">
        <v>4</v>
      </c>
      <c r="H552" s="30">
        <v>1</v>
      </c>
      <c r="I552" s="30">
        <v>3</v>
      </c>
      <c r="J552" s="28">
        <v>4.7</v>
      </c>
      <c r="K552" s="28">
        <v>5.7</v>
      </c>
      <c r="L552" s="30">
        <v>2</v>
      </c>
      <c r="M552" s="28" t="s">
        <v>2201</v>
      </c>
      <c r="N552" s="28">
        <v>4.7</v>
      </c>
      <c r="O552" s="30">
        <v>365</v>
      </c>
      <c r="P552" s="31" t="b">
        <v>0</v>
      </c>
      <c r="Q552" s="28"/>
      <c r="R552" s="28"/>
      <c r="S552" s="30">
        <v>41</v>
      </c>
      <c r="T552" s="28" t="s">
        <v>3338</v>
      </c>
      <c r="U552" s="28">
        <v>2.2000000000000002</v>
      </c>
      <c r="V552" s="28" t="s">
        <v>1564</v>
      </c>
      <c r="W552" s="28">
        <v>3.3</v>
      </c>
      <c r="X552" s="31" t="b">
        <v>0</v>
      </c>
      <c r="Y552" s="28"/>
      <c r="Z552" s="28" t="s">
        <v>2061</v>
      </c>
      <c r="AA552" s="30">
        <v>15</v>
      </c>
      <c r="AB552" s="30">
        <v>4</v>
      </c>
      <c r="AC552" s="30">
        <v>74</v>
      </c>
      <c r="AD552" s="30">
        <v>603045</v>
      </c>
      <c r="AE552" s="30">
        <v>26621</v>
      </c>
      <c r="AF552" s="30">
        <v>872768</v>
      </c>
      <c r="AG552" s="30">
        <v>6084</v>
      </c>
      <c r="AH552" s="28">
        <v>1.1000000000000001</v>
      </c>
      <c r="AI552" s="28">
        <v>18</v>
      </c>
      <c r="AJ552" s="28" t="s">
        <v>1564</v>
      </c>
      <c r="AK552" s="30">
        <v>1132</v>
      </c>
      <c r="AL552" s="30">
        <v>4</v>
      </c>
      <c r="AM552" s="30">
        <v>2</v>
      </c>
      <c r="AN552" s="30">
        <v>3</v>
      </c>
      <c r="AO552" s="30">
        <v>11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2</v>
      </c>
      <c r="AW552" s="30">
        <v>229</v>
      </c>
      <c r="AX552" s="28">
        <v>272.39999999999998</v>
      </c>
      <c r="AY552" s="28">
        <v>289.5</v>
      </c>
      <c r="AZ552" s="28">
        <v>398</v>
      </c>
      <c r="BA552" s="28">
        <v>96.1</v>
      </c>
      <c r="BB552" s="30">
        <v>13</v>
      </c>
      <c r="BC552" s="28">
        <v>3.32</v>
      </c>
      <c r="BD552" s="28">
        <v>2.4900000000000002</v>
      </c>
      <c r="BE552" s="28">
        <v>5.81</v>
      </c>
      <c r="BF552" s="28">
        <v>13.9</v>
      </c>
      <c r="BG552" s="30">
        <v>229</v>
      </c>
      <c r="BH552" s="30">
        <v>96</v>
      </c>
      <c r="BI552" s="30">
        <v>115</v>
      </c>
      <c r="BJ552" s="30">
        <v>83</v>
      </c>
      <c r="BK552" s="30">
        <v>75</v>
      </c>
      <c r="BL552" s="30">
        <v>48</v>
      </c>
      <c r="BM552" s="30">
        <v>122</v>
      </c>
      <c r="BN552" s="30">
        <v>79</v>
      </c>
      <c r="BO552" s="28"/>
      <c r="BP552" s="28"/>
      <c r="BQ552" s="28"/>
      <c r="BR552" s="28"/>
      <c r="BS552" s="28"/>
      <c r="BT552" s="28"/>
      <c r="BU552" s="30">
        <v>0.26</v>
      </c>
      <c r="BV552" s="30">
        <v>0</v>
      </c>
      <c r="BW552" s="30">
        <v>0.2</v>
      </c>
      <c r="BX552" s="30">
        <v>0.46</v>
      </c>
      <c r="BY552" s="30">
        <v>1.1100000000000001</v>
      </c>
      <c r="BZ552" s="30">
        <v>0.87</v>
      </c>
      <c r="CA552" s="30">
        <v>625</v>
      </c>
      <c r="CB552" s="30">
        <v>325</v>
      </c>
      <c r="CC552" s="30">
        <v>36</v>
      </c>
      <c r="CD552" s="30">
        <v>18</v>
      </c>
      <c r="CE552" s="30">
        <v>267</v>
      </c>
      <c r="CF552" s="30">
        <v>102</v>
      </c>
      <c r="CG552" s="30">
        <v>98</v>
      </c>
      <c r="CH552" s="30">
        <v>31</v>
      </c>
      <c r="CI552" s="30">
        <v>1.03</v>
      </c>
      <c r="CJ552" s="30">
        <v>0.24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7.25" thickBot="1">
      <c r="A553" s="30">
        <v>100</v>
      </c>
      <c r="B553" s="30">
        <v>100</v>
      </c>
      <c r="C553" s="30">
        <v>119471</v>
      </c>
      <c r="D553" s="30">
        <v>0</v>
      </c>
      <c r="E553" s="30">
        <v>0</v>
      </c>
      <c r="F553" s="30">
        <v>6</v>
      </c>
      <c r="G553" s="30">
        <v>-6</v>
      </c>
      <c r="H553" s="30">
        <v>1</v>
      </c>
      <c r="I553" s="30">
        <v>2</v>
      </c>
      <c r="J553" s="28">
        <v>3.2</v>
      </c>
      <c r="K553" s="28">
        <v>4.2</v>
      </c>
      <c r="L553" s="30">
        <v>2</v>
      </c>
      <c r="M553" s="28" t="s">
        <v>3339</v>
      </c>
      <c r="N553" s="28">
        <v>3.2</v>
      </c>
      <c r="O553" s="30">
        <v>366</v>
      </c>
      <c r="P553" s="31" t="b">
        <v>1</v>
      </c>
      <c r="Q553" s="28"/>
      <c r="R553" s="28" t="s">
        <v>4389</v>
      </c>
      <c r="S553" s="30">
        <v>51</v>
      </c>
      <c r="T553" s="28" t="s">
        <v>3340</v>
      </c>
      <c r="U553" s="28">
        <v>4.2</v>
      </c>
      <c r="V553" s="28" t="s">
        <v>1408</v>
      </c>
      <c r="W553" s="28">
        <v>14.5</v>
      </c>
      <c r="X553" s="31" t="b">
        <v>0</v>
      </c>
      <c r="Y553" s="28"/>
      <c r="Z553" s="28" t="s">
        <v>2061</v>
      </c>
      <c r="AA553" s="30">
        <v>15</v>
      </c>
      <c r="AB553" s="30">
        <v>4</v>
      </c>
      <c r="AC553" s="30">
        <v>131</v>
      </c>
      <c r="AD553" s="30">
        <v>3745451</v>
      </c>
      <c r="AE553" s="30">
        <v>34554</v>
      </c>
      <c r="AF553" s="30">
        <v>2558037</v>
      </c>
      <c r="AG553" s="30">
        <v>24623</v>
      </c>
      <c r="AH553" s="28">
        <v>0.6</v>
      </c>
      <c r="AI553" s="28">
        <v>25.7</v>
      </c>
      <c r="AJ553" s="28" t="s">
        <v>1408</v>
      </c>
      <c r="AK553" s="30">
        <v>2757</v>
      </c>
      <c r="AL553" s="30">
        <v>1</v>
      </c>
      <c r="AM553" s="30">
        <v>3</v>
      </c>
      <c r="AN553" s="30">
        <v>14</v>
      </c>
      <c r="AO553" s="30">
        <v>22</v>
      </c>
      <c r="AP553" s="30">
        <v>0</v>
      </c>
      <c r="AQ553" s="30">
        <v>0</v>
      </c>
      <c r="AR553" s="30">
        <v>0</v>
      </c>
      <c r="AS553" s="30">
        <v>5</v>
      </c>
      <c r="AT553" s="30">
        <v>0</v>
      </c>
      <c r="AU553" s="30">
        <v>0</v>
      </c>
      <c r="AV553" s="30">
        <v>6</v>
      </c>
      <c r="AW553" s="30">
        <v>564</v>
      </c>
      <c r="AX553" s="28">
        <v>597.20000000000005</v>
      </c>
      <c r="AY553" s="28">
        <v>228.6</v>
      </c>
      <c r="AZ553" s="28">
        <v>419</v>
      </c>
      <c r="BA553" s="28">
        <v>124.7</v>
      </c>
      <c r="BB553" s="30">
        <v>31</v>
      </c>
      <c r="BC553" s="28">
        <v>3.59</v>
      </c>
      <c r="BD553" s="28">
        <v>1.89</v>
      </c>
      <c r="BE553" s="28">
        <v>5.48</v>
      </c>
      <c r="BF553" s="28">
        <v>30.62</v>
      </c>
      <c r="BG553" s="30">
        <v>59</v>
      </c>
      <c r="BH553" s="30">
        <v>16</v>
      </c>
      <c r="BI553" s="30">
        <v>137</v>
      </c>
      <c r="BJ553" s="30">
        <v>31</v>
      </c>
      <c r="BK553" s="30">
        <v>72</v>
      </c>
      <c r="BL553" s="30">
        <v>1</v>
      </c>
      <c r="BM553" s="30">
        <v>75</v>
      </c>
      <c r="BN553" s="30">
        <v>8</v>
      </c>
      <c r="BO553" s="28"/>
      <c r="BP553" s="28"/>
      <c r="BQ553" s="30">
        <v>2</v>
      </c>
      <c r="BR553" s="28"/>
      <c r="BS553" s="30">
        <v>4</v>
      </c>
      <c r="BT553" s="28"/>
      <c r="BU553" s="30">
        <v>0.12</v>
      </c>
      <c r="BV553" s="30">
        <v>0</v>
      </c>
      <c r="BW553" s="30">
        <v>0.06</v>
      </c>
      <c r="BX553" s="30">
        <v>0.18</v>
      </c>
      <c r="BY553" s="30">
        <v>1</v>
      </c>
      <c r="BZ553" s="30">
        <v>0.72</v>
      </c>
      <c r="CA553" s="30">
        <v>174</v>
      </c>
      <c r="CB553" s="30">
        <v>18</v>
      </c>
      <c r="CC553" s="30">
        <v>85</v>
      </c>
      <c r="CD553" s="30">
        <v>19</v>
      </c>
      <c r="CE553" s="30">
        <v>42</v>
      </c>
      <c r="CF553" s="30">
        <v>7</v>
      </c>
      <c r="CG553" s="30">
        <v>29</v>
      </c>
      <c r="CH553" s="30">
        <v>10</v>
      </c>
      <c r="CI553" s="30">
        <v>1.01</v>
      </c>
      <c r="CJ553" s="30">
        <v>0.46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7.25" thickBot="1">
      <c r="A554" s="30">
        <v>100</v>
      </c>
      <c r="B554" s="30">
        <v>100</v>
      </c>
      <c r="C554" s="30">
        <v>169359</v>
      </c>
      <c r="D554" s="30">
        <v>0</v>
      </c>
      <c r="E554" s="30">
        <v>0</v>
      </c>
      <c r="F554" s="30">
        <v>-3</v>
      </c>
      <c r="G554" s="30">
        <v>3</v>
      </c>
      <c r="H554" s="30">
        <v>0</v>
      </c>
      <c r="I554" s="30">
        <v>2</v>
      </c>
      <c r="J554" s="28">
        <v>1.2</v>
      </c>
      <c r="K554" s="28">
        <v>2.2000000000000002</v>
      </c>
      <c r="L554" s="30">
        <v>0</v>
      </c>
      <c r="M554" s="28" t="s">
        <v>2118</v>
      </c>
      <c r="N554" s="28">
        <v>1.2</v>
      </c>
      <c r="O554" s="30">
        <v>367</v>
      </c>
      <c r="P554" s="31" t="b">
        <v>0</v>
      </c>
      <c r="Q554" s="28"/>
      <c r="R554" s="28" t="s">
        <v>3341</v>
      </c>
      <c r="S554" s="30">
        <v>47</v>
      </c>
      <c r="T554" s="28" t="s">
        <v>3342</v>
      </c>
      <c r="U554" s="28">
        <v>2.2000000000000002</v>
      </c>
      <c r="V554" s="28" t="s">
        <v>1495</v>
      </c>
      <c r="W554" s="28">
        <v>0.5</v>
      </c>
      <c r="X554" s="31" t="b">
        <v>0</v>
      </c>
      <c r="Y554" s="28"/>
      <c r="Z554" s="28" t="s">
        <v>2061</v>
      </c>
      <c r="AA554" s="30">
        <v>15</v>
      </c>
      <c r="AB554" s="30">
        <v>4</v>
      </c>
      <c r="AC554" s="30">
        <v>31</v>
      </c>
      <c r="AD554" s="30">
        <v>128445</v>
      </c>
      <c r="AE554" s="30">
        <v>399</v>
      </c>
      <c r="AF554" s="30">
        <v>214315</v>
      </c>
      <c r="AG554" s="30">
        <v>528</v>
      </c>
      <c r="AH554" s="28">
        <v>0.3</v>
      </c>
      <c r="AI554" s="28">
        <v>6.6</v>
      </c>
      <c r="AJ554" s="28" t="s">
        <v>1495</v>
      </c>
      <c r="AK554" s="30">
        <v>517</v>
      </c>
      <c r="AL554" s="30">
        <v>0</v>
      </c>
      <c r="AM554" s="30">
        <v>0</v>
      </c>
      <c r="AN554" s="30">
        <v>3</v>
      </c>
      <c r="AO554" s="30">
        <v>5</v>
      </c>
      <c r="AP554" s="30">
        <v>0</v>
      </c>
      <c r="AQ554" s="30">
        <v>0</v>
      </c>
      <c r="AR554" s="30">
        <v>0</v>
      </c>
      <c r="AS554" s="30">
        <v>1</v>
      </c>
      <c r="AT554" s="30">
        <v>0</v>
      </c>
      <c r="AU554" s="30">
        <v>0</v>
      </c>
      <c r="AV554" s="30">
        <v>2</v>
      </c>
      <c r="AW554" s="30">
        <v>141</v>
      </c>
      <c r="AX554" s="28">
        <v>94.2</v>
      </c>
      <c r="AY554" s="28">
        <v>127</v>
      </c>
      <c r="AZ554" s="28">
        <v>8</v>
      </c>
      <c r="BA554" s="28">
        <v>22.9</v>
      </c>
      <c r="BB554" s="30">
        <v>5</v>
      </c>
      <c r="BC554" s="28">
        <v>0.01</v>
      </c>
      <c r="BD554" s="28">
        <v>0.64</v>
      </c>
      <c r="BE554" s="28">
        <v>0.65</v>
      </c>
      <c r="BF554" s="28">
        <v>5.36</v>
      </c>
      <c r="BG554" s="30">
        <v>375</v>
      </c>
      <c r="BH554" s="30">
        <v>146</v>
      </c>
      <c r="BI554" s="30">
        <v>229</v>
      </c>
      <c r="BJ554" s="30">
        <v>57</v>
      </c>
      <c r="BK554" s="30">
        <v>443</v>
      </c>
      <c r="BL554" s="30">
        <v>163</v>
      </c>
      <c r="BM554" s="30">
        <v>378</v>
      </c>
      <c r="BN554" s="30">
        <v>136</v>
      </c>
      <c r="BO554" s="30">
        <v>2</v>
      </c>
      <c r="BP554" s="28"/>
      <c r="BQ554" s="28"/>
      <c r="BR554" s="28"/>
      <c r="BS554" s="28"/>
      <c r="BT554" s="28"/>
      <c r="BU554" s="30">
        <v>0</v>
      </c>
      <c r="BV554" s="30">
        <v>0</v>
      </c>
      <c r="BW554" s="30">
        <v>0.11</v>
      </c>
      <c r="BX554" s="30">
        <v>0.11</v>
      </c>
      <c r="BY554" s="30">
        <v>0.93</v>
      </c>
      <c r="BZ554" s="30">
        <v>0.87</v>
      </c>
      <c r="CA554" s="30">
        <v>312</v>
      </c>
      <c r="CB554" s="30">
        <v>52</v>
      </c>
      <c r="CC554" s="30">
        <v>246</v>
      </c>
      <c r="CD554" s="30">
        <v>75</v>
      </c>
      <c r="CE554" s="30">
        <v>273</v>
      </c>
      <c r="CF554" s="30">
        <v>102</v>
      </c>
      <c r="CG554" s="30">
        <v>260</v>
      </c>
      <c r="CH554" s="30">
        <v>94</v>
      </c>
      <c r="CI554" s="30">
        <v>0.87</v>
      </c>
      <c r="CJ554" s="30">
        <v>0.52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17.25" thickBot="1">
      <c r="A555" s="30">
        <v>0</v>
      </c>
      <c r="B555" s="30">
        <v>0</v>
      </c>
      <c r="C555" s="30">
        <v>170137</v>
      </c>
      <c r="D555" s="30">
        <v>0</v>
      </c>
      <c r="E555" s="30">
        <v>0</v>
      </c>
      <c r="F555" s="30">
        <v>-4</v>
      </c>
      <c r="G555" s="30">
        <v>4</v>
      </c>
      <c r="H555" s="30">
        <v>1</v>
      </c>
      <c r="I555" s="30">
        <v>3</v>
      </c>
      <c r="J555" s="28">
        <v>0</v>
      </c>
      <c r="K555" s="28">
        <v>0</v>
      </c>
      <c r="L555" s="30">
        <v>0</v>
      </c>
      <c r="M555" s="28" t="s">
        <v>1146</v>
      </c>
      <c r="N555" s="28">
        <v>0.8</v>
      </c>
      <c r="O555" s="30">
        <v>368</v>
      </c>
      <c r="P555" s="31" t="b">
        <v>0</v>
      </c>
      <c r="Q555" s="28" t="s">
        <v>4535</v>
      </c>
      <c r="R555" s="28" t="s">
        <v>4315</v>
      </c>
      <c r="S555" s="30">
        <v>61</v>
      </c>
      <c r="T555" s="28" t="s">
        <v>3343</v>
      </c>
      <c r="U555" s="28">
        <v>3</v>
      </c>
      <c r="V555" s="28" t="s">
        <v>1442</v>
      </c>
      <c r="W555" s="28">
        <v>3</v>
      </c>
      <c r="X555" s="31" t="b">
        <v>0</v>
      </c>
      <c r="Y555" s="28"/>
      <c r="Z555" s="28" t="s">
        <v>2117</v>
      </c>
      <c r="AA555" s="30">
        <v>15</v>
      </c>
      <c r="AB555" s="30">
        <v>4</v>
      </c>
      <c r="AC555" s="30">
        <v>60</v>
      </c>
      <c r="AD555" s="30">
        <v>1073875</v>
      </c>
      <c r="AE555" s="30">
        <v>51</v>
      </c>
      <c r="AF555" s="30">
        <v>1613121</v>
      </c>
      <c r="AG555" s="30">
        <v>3336</v>
      </c>
      <c r="AH555" s="28">
        <v>0.1</v>
      </c>
      <c r="AI555" s="28">
        <v>9.8000000000000007</v>
      </c>
      <c r="AJ555" s="28" t="s">
        <v>1442</v>
      </c>
      <c r="AK555" s="30">
        <v>989</v>
      </c>
      <c r="AL555" s="30">
        <v>1</v>
      </c>
      <c r="AM555" s="30">
        <v>6</v>
      </c>
      <c r="AN555" s="30">
        <v>4</v>
      </c>
      <c r="AO555" s="30">
        <v>12</v>
      </c>
      <c r="AP555" s="30">
        <v>0</v>
      </c>
      <c r="AQ555" s="30">
        <v>0</v>
      </c>
      <c r="AR555" s="30">
        <v>0</v>
      </c>
      <c r="AS555" s="30">
        <v>1</v>
      </c>
      <c r="AT555" s="30">
        <v>0</v>
      </c>
      <c r="AU555" s="30">
        <v>0</v>
      </c>
      <c r="AV555" s="30">
        <v>4</v>
      </c>
      <c r="AW555" s="30">
        <v>208</v>
      </c>
      <c r="AX555" s="28">
        <v>244</v>
      </c>
      <c r="AY555" s="28">
        <v>330</v>
      </c>
      <c r="AZ555" s="28">
        <v>328</v>
      </c>
      <c r="BA555" s="28">
        <v>90.3</v>
      </c>
      <c r="BB555" s="30">
        <v>11</v>
      </c>
      <c r="BC555" s="28">
        <v>1.47</v>
      </c>
      <c r="BD555" s="28">
        <v>2.29</v>
      </c>
      <c r="BE555" s="28">
        <v>3.76</v>
      </c>
      <c r="BF555" s="28">
        <v>12.36</v>
      </c>
      <c r="BG555" s="30">
        <v>249</v>
      </c>
      <c r="BH555" s="30">
        <v>106</v>
      </c>
      <c r="BI555" s="30">
        <v>98</v>
      </c>
      <c r="BJ555" s="30">
        <v>73</v>
      </c>
      <c r="BK555" s="30">
        <v>98</v>
      </c>
      <c r="BL555" s="30">
        <v>65</v>
      </c>
      <c r="BM555" s="30">
        <v>137</v>
      </c>
      <c r="BN555" s="30">
        <v>82</v>
      </c>
      <c r="BO555" s="28"/>
      <c r="BP555" s="28"/>
      <c r="BQ555" s="28"/>
      <c r="BR555" s="28"/>
      <c r="BS555" s="28"/>
      <c r="BT555" s="28"/>
      <c r="BU555" s="30">
        <v>0.13</v>
      </c>
      <c r="BV555" s="30">
        <v>0</v>
      </c>
      <c r="BW555" s="30">
        <v>0.21</v>
      </c>
      <c r="BX555" s="30">
        <v>0.34</v>
      </c>
      <c r="BY555" s="30">
        <v>1.1200000000000001</v>
      </c>
      <c r="BZ555" s="30">
        <v>1.0900000000000001</v>
      </c>
      <c r="CA555" s="30">
        <v>66</v>
      </c>
      <c r="CB555" s="30">
        <v>34</v>
      </c>
      <c r="CC555" s="30">
        <v>295</v>
      </c>
      <c r="CD555" s="30">
        <v>145</v>
      </c>
      <c r="CE555" s="30">
        <v>159</v>
      </c>
      <c r="CF555" s="30">
        <v>62</v>
      </c>
      <c r="CG555" s="30">
        <v>109</v>
      </c>
      <c r="CH555" s="30">
        <v>35</v>
      </c>
      <c r="CI555" s="30">
        <v>1</v>
      </c>
      <c r="CJ555" s="30">
        <v>0.36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7.25" thickBot="1">
      <c r="A556" s="30">
        <v>100</v>
      </c>
      <c r="B556" s="30">
        <v>100</v>
      </c>
      <c r="C556" s="30">
        <v>179018</v>
      </c>
      <c r="D556" s="30">
        <v>0</v>
      </c>
      <c r="E556" s="30">
        <v>0</v>
      </c>
      <c r="F556" s="30">
        <v>4</v>
      </c>
      <c r="G556" s="30">
        <v>-4</v>
      </c>
      <c r="H556" s="30">
        <v>3</v>
      </c>
      <c r="I556" s="30">
        <v>3</v>
      </c>
      <c r="J556" s="28">
        <v>1.5</v>
      </c>
      <c r="K556" s="28">
        <v>2.5</v>
      </c>
      <c r="L556" s="30">
        <v>1</v>
      </c>
      <c r="M556" s="28" t="s">
        <v>3344</v>
      </c>
      <c r="N556" s="28">
        <v>1.5</v>
      </c>
      <c r="O556" s="30">
        <v>369</v>
      </c>
      <c r="P556" s="31" t="b">
        <v>0</v>
      </c>
      <c r="Q556" s="28"/>
      <c r="R556" s="28" t="s">
        <v>4229</v>
      </c>
      <c r="S556" s="30">
        <v>54</v>
      </c>
      <c r="T556" s="28" t="s">
        <v>3345</v>
      </c>
      <c r="U556" s="28">
        <v>5</v>
      </c>
      <c r="V556" s="28" t="s">
        <v>3346</v>
      </c>
      <c r="W556" s="28">
        <v>12.4</v>
      </c>
      <c r="X556" s="31" t="b">
        <v>0</v>
      </c>
      <c r="Y556" s="28"/>
      <c r="Z556" s="28" t="s">
        <v>2061</v>
      </c>
      <c r="AA556" s="30">
        <v>15</v>
      </c>
      <c r="AB556" s="30">
        <v>4</v>
      </c>
      <c r="AC556" s="30">
        <v>145</v>
      </c>
      <c r="AD556" s="30">
        <v>6406495</v>
      </c>
      <c r="AE556" s="30">
        <v>13040</v>
      </c>
      <c r="AF556" s="30">
        <v>5342301</v>
      </c>
      <c r="AG556" s="30">
        <v>24770</v>
      </c>
      <c r="AH556" s="28">
        <v>0.3</v>
      </c>
      <c r="AI556" s="28">
        <v>26.9</v>
      </c>
      <c r="AJ556" s="28" t="s">
        <v>1424</v>
      </c>
      <c r="AK556" s="30">
        <v>2123</v>
      </c>
      <c r="AL556" s="30">
        <v>11</v>
      </c>
      <c r="AM556" s="30">
        <v>3</v>
      </c>
      <c r="AN556" s="30">
        <v>14</v>
      </c>
      <c r="AO556" s="30">
        <v>18</v>
      </c>
      <c r="AP556" s="30">
        <v>0</v>
      </c>
      <c r="AQ556" s="30">
        <v>0</v>
      </c>
      <c r="AR556" s="30">
        <v>0</v>
      </c>
      <c r="AS556" s="30">
        <v>2</v>
      </c>
      <c r="AT556" s="30">
        <v>0</v>
      </c>
      <c r="AU556" s="30">
        <v>0</v>
      </c>
      <c r="AV556" s="30">
        <v>15</v>
      </c>
      <c r="AW556" s="30">
        <v>467</v>
      </c>
      <c r="AX556" s="28">
        <v>561</v>
      </c>
      <c r="AY556" s="28">
        <v>343.1</v>
      </c>
      <c r="AZ556" s="28">
        <v>760</v>
      </c>
      <c r="BA556" s="28">
        <v>166.6</v>
      </c>
      <c r="BB556" s="30">
        <v>25</v>
      </c>
      <c r="BC556" s="28">
        <v>6.42</v>
      </c>
      <c r="BD556" s="28">
        <v>2.25</v>
      </c>
      <c r="BE556" s="28">
        <v>8.67</v>
      </c>
      <c r="BF556" s="28">
        <v>23.83</v>
      </c>
      <c r="BG556" s="30">
        <v>70</v>
      </c>
      <c r="BH556" s="30">
        <v>28</v>
      </c>
      <c r="BI556" s="30">
        <v>95</v>
      </c>
      <c r="BJ556" s="30">
        <v>72</v>
      </c>
      <c r="BK556" s="30">
        <v>24</v>
      </c>
      <c r="BL556" s="30">
        <v>14</v>
      </c>
      <c r="BM556" s="30">
        <v>39</v>
      </c>
      <c r="BN556" s="30">
        <v>26</v>
      </c>
      <c r="BO556" s="30">
        <v>3</v>
      </c>
      <c r="BP556" s="28"/>
      <c r="BQ556" s="28"/>
      <c r="BR556" s="28"/>
      <c r="BS556" s="28"/>
      <c r="BT556" s="28"/>
      <c r="BU556" s="30">
        <v>0.27</v>
      </c>
      <c r="BV556" s="30">
        <v>0</v>
      </c>
      <c r="BW556" s="30">
        <v>0.1</v>
      </c>
      <c r="BX556" s="30">
        <v>0.37</v>
      </c>
      <c r="BY556" s="30">
        <v>1.01</v>
      </c>
      <c r="BZ556" s="30">
        <v>0.76</v>
      </c>
      <c r="CA556" s="30">
        <v>127</v>
      </c>
      <c r="CB556" s="30">
        <v>67</v>
      </c>
      <c r="CC556" s="30">
        <v>214</v>
      </c>
      <c r="CD556" s="30">
        <v>103</v>
      </c>
      <c r="CE556" s="30">
        <v>16</v>
      </c>
      <c r="CF556" s="30">
        <v>7</v>
      </c>
      <c r="CG556" s="30">
        <v>35</v>
      </c>
      <c r="CH556" s="30">
        <v>11</v>
      </c>
      <c r="CI556" s="30">
        <v>1.06</v>
      </c>
      <c r="CJ556" s="30">
        <v>0.59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7.25" thickBot="1">
      <c r="A557" s="30">
        <v>75</v>
      </c>
      <c r="B557" s="28"/>
      <c r="C557" s="30">
        <v>180135</v>
      </c>
      <c r="D557" s="30">
        <v>0</v>
      </c>
      <c r="E557" s="30">
        <v>0</v>
      </c>
      <c r="F557" s="30">
        <v>-2</v>
      </c>
      <c r="G557" s="30">
        <v>2</v>
      </c>
      <c r="H557" s="30">
        <v>0</v>
      </c>
      <c r="I557" s="30">
        <v>3</v>
      </c>
      <c r="J557" s="28">
        <v>1.5</v>
      </c>
      <c r="K557" s="28">
        <v>3</v>
      </c>
      <c r="L557" s="30">
        <v>0</v>
      </c>
      <c r="M557" s="28" t="s">
        <v>3347</v>
      </c>
      <c r="N557" s="28">
        <v>2</v>
      </c>
      <c r="O557" s="30">
        <v>370</v>
      </c>
      <c r="P557" s="31" t="b">
        <v>0</v>
      </c>
      <c r="Q557" s="28" t="s">
        <v>4536</v>
      </c>
      <c r="R557" s="28" t="s">
        <v>4537</v>
      </c>
      <c r="S557" s="30">
        <v>43</v>
      </c>
      <c r="T557" s="28" t="s">
        <v>3348</v>
      </c>
      <c r="U557" s="28">
        <v>2.8</v>
      </c>
      <c r="V557" s="28" t="s">
        <v>3349</v>
      </c>
      <c r="W557" s="28">
        <v>1.1000000000000001</v>
      </c>
      <c r="X557" s="31" t="b">
        <v>0</v>
      </c>
      <c r="Y557" s="28"/>
      <c r="Z557" s="28" t="s">
        <v>2176</v>
      </c>
      <c r="AA557" s="30">
        <v>15</v>
      </c>
      <c r="AB557" s="30">
        <v>4</v>
      </c>
      <c r="AC557" s="30">
        <v>90</v>
      </c>
      <c r="AD557" s="30">
        <v>408013</v>
      </c>
      <c r="AE557" s="30">
        <v>508</v>
      </c>
      <c r="AF557" s="30">
        <v>409016</v>
      </c>
      <c r="AG557" s="30">
        <v>3181</v>
      </c>
      <c r="AH557" s="28">
        <v>0.5</v>
      </c>
      <c r="AI557" s="28">
        <v>20.9</v>
      </c>
      <c r="AJ557" s="28" t="s">
        <v>1560</v>
      </c>
      <c r="AK557" s="30">
        <v>2424</v>
      </c>
      <c r="AL557" s="30">
        <v>1</v>
      </c>
      <c r="AM557" s="30">
        <v>5</v>
      </c>
      <c r="AN557" s="30">
        <v>12</v>
      </c>
      <c r="AO557" s="30">
        <v>18</v>
      </c>
      <c r="AP557" s="30">
        <v>0</v>
      </c>
      <c r="AQ557" s="30">
        <v>0</v>
      </c>
      <c r="AR557" s="30">
        <v>0</v>
      </c>
      <c r="AS557" s="30">
        <v>2</v>
      </c>
      <c r="AT557" s="30">
        <v>0</v>
      </c>
      <c r="AU557" s="30">
        <v>0</v>
      </c>
      <c r="AV557" s="30">
        <v>2</v>
      </c>
      <c r="AW557" s="30">
        <v>341</v>
      </c>
      <c r="AX557" s="28">
        <v>381.8</v>
      </c>
      <c r="AY557" s="28">
        <v>355.7</v>
      </c>
      <c r="AZ557" s="28">
        <v>377</v>
      </c>
      <c r="BA557" s="28">
        <v>111.7</v>
      </c>
      <c r="BB557" s="30">
        <v>27</v>
      </c>
      <c r="BC557" s="28">
        <v>3.14</v>
      </c>
      <c r="BD557" s="28">
        <v>2.5299999999999998</v>
      </c>
      <c r="BE557" s="28">
        <v>5.67</v>
      </c>
      <c r="BF557" s="28">
        <v>27.5</v>
      </c>
      <c r="BG557" s="30">
        <v>155</v>
      </c>
      <c r="BH557" s="30">
        <v>66</v>
      </c>
      <c r="BI557" s="30">
        <v>87</v>
      </c>
      <c r="BJ557" s="30">
        <v>66</v>
      </c>
      <c r="BK557" s="30">
        <v>83</v>
      </c>
      <c r="BL557" s="30">
        <v>53</v>
      </c>
      <c r="BM557" s="30">
        <v>95</v>
      </c>
      <c r="BN557" s="30">
        <v>67</v>
      </c>
      <c r="BO557" s="28"/>
      <c r="BP557" s="28"/>
      <c r="BQ557" s="28"/>
      <c r="BR557" s="28"/>
      <c r="BS557" s="28"/>
      <c r="BT557" s="28"/>
      <c r="BU557" s="30">
        <v>0.12</v>
      </c>
      <c r="BV557" s="30">
        <v>0</v>
      </c>
      <c r="BW557" s="30">
        <v>0.09</v>
      </c>
      <c r="BX557" s="30">
        <v>0.21</v>
      </c>
      <c r="BY557" s="30">
        <v>1.02</v>
      </c>
      <c r="BZ557" s="30">
        <v>0.67</v>
      </c>
      <c r="CA557" s="30">
        <v>548</v>
      </c>
      <c r="CB557" s="30">
        <v>293</v>
      </c>
      <c r="CC557" s="30">
        <v>157</v>
      </c>
      <c r="CD557" s="30">
        <v>74</v>
      </c>
      <c r="CE557" s="30">
        <v>176</v>
      </c>
      <c r="CF557" s="30">
        <v>71</v>
      </c>
      <c r="CG557" s="30">
        <v>175</v>
      </c>
      <c r="CH557" s="30">
        <v>58</v>
      </c>
      <c r="CI557" s="30">
        <v>1</v>
      </c>
      <c r="CJ557" s="30">
        <v>0.45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7.25" thickBot="1">
      <c r="A558" s="30">
        <v>100</v>
      </c>
      <c r="B558" s="30">
        <v>100</v>
      </c>
      <c r="C558" s="30">
        <v>180974</v>
      </c>
      <c r="D558" s="30">
        <v>0</v>
      </c>
      <c r="E558" s="30">
        <v>0</v>
      </c>
      <c r="F558" s="30">
        <v>0</v>
      </c>
      <c r="G558" s="30">
        <v>0</v>
      </c>
      <c r="H558" s="30">
        <v>3</v>
      </c>
      <c r="I558" s="30">
        <v>3</v>
      </c>
      <c r="J558" s="28">
        <v>7.3</v>
      </c>
      <c r="K558" s="28">
        <v>8.3000000000000007</v>
      </c>
      <c r="L558" s="30">
        <v>1</v>
      </c>
      <c r="M558" s="28" t="s">
        <v>3350</v>
      </c>
      <c r="N558" s="28">
        <v>7.3</v>
      </c>
      <c r="O558" s="30">
        <v>371</v>
      </c>
      <c r="P558" s="31" t="b">
        <v>0</v>
      </c>
      <c r="Q558" s="28"/>
      <c r="R558" s="28" t="s">
        <v>4168</v>
      </c>
      <c r="S558" s="30">
        <v>60</v>
      </c>
      <c r="T558" s="28" t="s">
        <v>3351</v>
      </c>
      <c r="U558" s="28">
        <v>3.8</v>
      </c>
      <c r="V558" s="28" t="s">
        <v>3352</v>
      </c>
      <c r="W558" s="28">
        <v>2.2999999999999998</v>
      </c>
      <c r="X558" s="31" t="b">
        <v>0</v>
      </c>
      <c r="Y558" s="28"/>
      <c r="Z558" s="28" t="s">
        <v>2061</v>
      </c>
      <c r="AA558" s="30">
        <v>15</v>
      </c>
      <c r="AB558" s="30">
        <v>4</v>
      </c>
      <c r="AC558" s="30">
        <v>109</v>
      </c>
      <c r="AD558" s="30">
        <v>449174</v>
      </c>
      <c r="AE558" s="30">
        <v>32067</v>
      </c>
      <c r="AF558" s="30">
        <v>274820</v>
      </c>
      <c r="AG558" s="30">
        <v>12014</v>
      </c>
      <c r="AH558" s="28">
        <v>1.2</v>
      </c>
      <c r="AI558" s="28">
        <v>18.2</v>
      </c>
      <c r="AJ558" s="28" t="s">
        <v>591</v>
      </c>
      <c r="AK558" s="30">
        <v>2400</v>
      </c>
      <c r="AL558" s="30">
        <v>6</v>
      </c>
      <c r="AM558" s="30">
        <v>5</v>
      </c>
      <c r="AN558" s="30">
        <v>11</v>
      </c>
      <c r="AO558" s="30">
        <v>21</v>
      </c>
      <c r="AP558" s="30">
        <v>0</v>
      </c>
      <c r="AQ558" s="30">
        <v>0</v>
      </c>
      <c r="AR558" s="30">
        <v>0</v>
      </c>
      <c r="AS558" s="30">
        <v>12</v>
      </c>
      <c r="AT558" s="30">
        <v>0</v>
      </c>
      <c r="AU558" s="30">
        <v>0</v>
      </c>
      <c r="AV558" s="30">
        <v>10</v>
      </c>
      <c r="AW558" s="30">
        <v>433</v>
      </c>
      <c r="AX558" s="28">
        <v>581.20000000000005</v>
      </c>
      <c r="AY558" s="28">
        <v>373.2</v>
      </c>
      <c r="AZ558" s="28">
        <v>639</v>
      </c>
      <c r="BA558" s="28">
        <v>159.5</v>
      </c>
      <c r="BB558" s="30">
        <v>27</v>
      </c>
      <c r="BC558" s="28">
        <v>6.99</v>
      </c>
      <c r="BD558" s="28">
        <v>1.81</v>
      </c>
      <c r="BE558" s="28">
        <v>8.8000000000000007</v>
      </c>
      <c r="BF558" s="28">
        <v>28.61</v>
      </c>
      <c r="BG558" s="30">
        <v>66</v>
      </c>
      <c r="BH558" s="30">
        <v>26</v>
      </c>
      <c r="BI558" s="30">
        <v>75</v>
      </c>
      <c r="BJ558" s="30">
        <v>60</v>
      </c>
      <c r="BK558" s="30">
        <v>33</v>
      </c>
      <c r="BL558" s="30">
        <v>19</v>
      </c>
      <c r="BM558" s="30">
        <v>46</v>
      </c>
      <c r="BN558" s="30">
        <v>32</v>
      </c>
      <c r="BO558" s="28"/>
      <c r="BP558" s="28"/>
      <c r="BQ558" s="28"/>
      <c r="BR558" s="28"/>
      <c r="BS558" s="30">
        <v>3</v>
      </c>
      <c r="BT558" s="28"/>
      <c r="BU558" s="30">
        <v>0.26</v>
      </c>
      <c r="BV558" s="30">
        <v>0</v>
      </c>
      <c r="BW558" s="30">
        <v>7.0000000000000007E-2</v>
      </c>
      <c r="BX558" s="30">
        <v>0.33</v>
      </c>
      <c r="BY558" s="30">
        <v>1.07</v>
      </c>
      <c r="BZ558" s="30">
        <v>0.79</v>
      </c>
      <c r="CA558" s="30">
        <v>69</v>
      </c>
      <c r="CB558" s="30">
        <v>36</v>
      </c>
      <c r="CC558" s="30">
        <v>5</v>
      </c>
      <c r="CD558" s="30">
        <v>3</v>
      </c>
      <c r="CE558" s="30">
        <v>70</v>
      </c>
      <c r="CF558" s="30">
        <v>31</v>
      </c>
      <c r="CG558" s="30">
        <v>124</v>
      </c>
      <c r="CH558" s="30">
        <v>41</v>
      </c>
      <c r="CI558" s="30">
        <v>1.01</v>
      </c>
      <c r="CJ558" s="30">
        <v>0.41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17.25" thickBot="1">
      <c r="A559" s="30">
        <v>100</v>
      </c>
      <c r="B559" s="30">
        <v>100</v>
      </c>
      <c r="C559" s="30">
        <v>194799</v>
      </c>
      <c r="D559" s="30">
        <v>0</v>
      </c>
      <c r="E559" s="30">
        <v>0</v>
      </c>
      <c r="F559" s="30">
        <v>-1</v>
      </c>
      <c r="G559" s="30">
        <v>1</v>
      </c>
      <c r="H559" s="30">
        <v>0</v>
      </c>
      <c r="I559" s="30">
        <v>2</v>
      </c>
      <c r="J559" s="28">
        <v>0</v>
      </c>
      <c r="K559" s="28">
        <v>1</v>
      </c>
      <c r="L559" s="30">
        <v>0</v>
      </c>
      <c r="M559" s="28" t="s">
        <v>2267</v>
      </c>
      <c r="N559" s="28">
        <v>0</v>
      </c>
      <c r="O559" s="30">
        <v>372</v>
      </c>
      <c r="P559" s="31" t="b">
        <v>0</v>
      </c>
      <c r="Q559" s="28"/>
      <c r="R559" s="28" t="s">
        <v>3353</v>
      </c>
      <c r="S559" s="30">
        <v>44</v>
      </c>
      <c r="T559" s="28" t="s">
        <v>3354</v>
      </c>
      <c r="U559" s="28">
        <v>1</v>
      </c>
      <c r="V559" s="28" t="s">
        <v>1553</v>
      </c>
      <c r="W559" s="28">
        <v>0</v>
      </c>
      <c r="X559" s="31" t="b">
        <v>0</v>
      </c>
      <c r="Y559" s="28"/>
      <c r="Z559" s="28" t="s">
        <v>2061</v>
      </c>
      <c r="AA559" s="30">
        <v>15</v>
      </c>
      <c r="AB559" s="30">
        <v>4</v>
      </c>
      <c r="AC559" s="30">
        <v>1</v>
      </c>
      <c r="AD559" s="30">
        <v>4689</v>
      </c>
      <c r="AE559" s="30">
        <v>120</v>
      </c>
      <c r="AF559" s="30">
        <v>5946</v>
      </c>
      <c r="AG559" s="30">
        <v>72</v>
      </c>
      <c r="AH559" s="28">
        <v>0</v>
      </c>
      <c r="AI559" s="28">
        <v>0.2</v>
      </c>
      <c r="AJ559" s="28" t="s">
        <v>1553</v>
      </c>
      <c r="AK559" s="30">
        <v>7</v>
      </c>
      <c r="AL559" s="30">
        <v>0</v>
      </c>
      <c r="AM559" s="30">
        <v>0</v>
      </c>
      <c r="AN559" s="30">
        <v>0</v>
      </c>
      <c r="AO559" s="30">
        <v>1</v>
      </c>
      <c r="AP559" s="30">
        <v>0</v>
      </c>
      <c r="AQ559" s="30">
        <v>0</v>
      </c>
      <c r="AR559" s="30">
        <v>0</v>
      </c>
      <c r="AS559" s="30">
        <v>0</v>
      </c>
      <c r="AT559" s="30">
        <v>0</v>
      </c>
      <c r="AU559" s="30">
        <v>0</v>
      </c>
      <c r="AV559" s="30">
        <v>0</v>
      </c>
      <c r="AW559" s="30">
        <v>3</v>
      </c>
      <c r="AX559" s="28">
        <v>1</v>
      </c>
      <c r="AY559" s="28">
        <v>0.8</v>
      </c>
      <c r="AZ559" s="28">
        <v>4</v>
      </c>
      <c r="BA559" s="28">
        <v>0.6</v>
      </c>
      <c r="BB559" s="30">
        <v>0</v>
      </c>
      <c r="BC559" s="28">
        <v>0</v>
      </c>
      <c r="BD559" s="28">
        <v>0</v>
      </c>
      <c r="BE559" s="28">
        <v>0</v>
      </c>
      <c r="BF559" s="28">
        <v>0.47</v>
      </c>
      <c r="BG559" s="30">
        <v>519</v>
      </c>
      <c r="BH559" s="30">
        <v>181</v>
      </c>
      <c r="BI559" s="30">
        <v>483</v>
      </c>
      <c r="BJ559" s="30">
        <v>178</v>
      </c>
      <c r="BK559" s="30">
        <v>455</v>
      </c>
      <c r="BL559" s="30">
        <v>166</v>
      </c>
      <c r="BM559" s="30">
        <v>514</v>
      </c>
      <c r="BN559" s="30">
        <v>177</v>
      </c>
      <c r="BO559" s="28"/>
      <c r="BP559" s="28"/>
      <c r="BQ559" s="28"/>
      <c r="BR559" s="28"/>
      <c r="BS559" s="28"/>
      <c r="BT559" s="28"/>
      <c r="BU559" s="30">
        <v>0</v>
      </c>
      <c r="BV559" s="30">
        <v>0</v>
      </c>
      <c r="BW559" s="30">
        <v>0</v>
      </c>
      <c r="BX559" s="30">
        <v>0</v>
      </c>
      <c r="BY559" s="30">
        <v>6.04</v>
      </c>
      <c r="BZ559" s="30">
        <v>12.86</v>
      </c>
      <c r="CA559" s="30">
        <v>491</v>
      </c>
      <c r="CB559" s="30">
        <v>107</v>
      </c>
      <c r="CC559" s="30">
        <v>568</v>
      </c>
      <c r="CD559" s="30">
        <v>227</v>
      </c>
      <c r="CE559" s="30">
        <v>486</v>
      </c>
      <c r="CF559" s="30">
        <v>176</v>
      </c>
      <c r="CG559" s="30">
        <v>513</v>
      </c>
      <c r="CH559" s="30">
        <v>190</v>
      </c>
      <c r="CI559" s="30">
        <v>0</v>
      </c>
      <c r="CJ559" s="30">
        <v>0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7.25" thickBot="1">
      <c r="A560" s="30">
        <v>100</v>
      </c>
      <c r="B560" s="30">
        <v>100</v>
      </c>
      <c r="C560" s="30">
        <v>200089</v>
      </c>
      <c r="D560" s="30">
        <v>0</v>
      </c>
      <c r="E560" s="30">
        <v>0</v>
      </c>
      <c r="F560" s="30">
        <v>-3</v>
      </c>
      <c r="G560" s="30">
        <v>3</v>
      </c>
      <c r="H560" s="30">
        <v>0</v>
      </c>
      <c r="I560" s="30">
        <v>3</v>
      </c>
      <c r="J560" s="28">
        <v>2.8</v>
      </c>
      <c r="K560" s="28">
        <v>3.8</v>
      </c>
      <c r="L560" s="30">
        <v>2</v>
      </c>
      <c r="M560" s="28" t="s">
        <v>2309</v>
      </c>
      <c r="N560" s="28">
        <v>2.8</v>
      </c>
      <c r="O560" s="30">
        <v>373</v>
      </c>
      <c r="P560" s="31" t="b">
        <v>0</v>
      </c>
      <c r="Q560" s="28"/>
      <c r="R560" s="28" t="s">
        <v>4089</v>
      </c>
      <c r="S560" s="30">
        <v>47</v>
      </c>
      <c r="T560" s="28" t="s">
        <v>3355</v>
      </c>
      <c r="U560" s="28">
        <v>3.6</v>
      </c>
      <c r="V560" s="28" t="s">
        <v>1503</v>
      </c>
      <c r="W560" s="28">
        <v>1.2</v>
      </c>
      <c r="X560" s="31" t="b">
        <v>0</v>
      </c>
      <c r="Y560" s="28"/>
      <c r="Z560" s="28" t="s">
        <v>2061</v>
      </c>
      <c r="AA560" s="30">
        <v>15</v>
      </c>
      <c r="AB560" s="30">
        <v>4</v>
      </c>
      <c r="AC560" s="30">
        <v>114</v>
      </c>
      <c r="AD560" s="30">
        <v>308352</v>
      </c>
      <c r="AE560" s="30">
        <v>10995</v>
      </c>
      <c r="AF560" s="30">
        <v>242596</v>
      </c>
      <c r="AG560" s="30">
        <v>4740</v>
      </c>
      <c r="AH560" s="28">
        <v>0.6</v>
      </c>
      <c r="AI560" s="28">
        <v>24.3</v>
      </c>
      <c r="AJ560" s="28" t="s">
        <v>1503</v>
      </c>
      <c r="AK560" s="30">
        <v>2333</v>
      </c>
      <c r="AL560" s="30">
        <v>3</v>
      </c>
      <c r="AM560" s="30">
        <v>6</v>
      </c>
      <c r="AN560" s="30">
        <v>12</v>
      </c>
      <c r="AO560" s="30">
        <v>21</v>
      </c>
      <c r="AP560" s="30">
        <v>0</v>
      </c>
      <c r="AQ560" s="30">
        <v>0</v>
      </c>
      <c r="AR560" s="30">
        <v>0</v>
      </c>
      <c r="AS560" s="30">
        <v>1</v>
      </c>
      <c r="AT560" s="30">
        <v>0</v>
      </c>
      <c r="AU560" s="30">
        <v>0</v>
      </c>
      <c r="AV560" s="30">
        <v>11</v>
      </c>
      <c r="AW560" s="30">
        <v>374</v>
      </c>
      <c r="AX560" s="28">
        <v>492.2</v>
      </c>
      <c r="AY560" s="28">
        <v>463.4</v>
      </c>
      <c r="AZ560" s="28">
        <v>628</v>
      </c>
      <c r="BA560" s="28">
        <v>158.4</v>
      </c>
      <c r="BB560" s="30">
        <v>28</v>
      </c>
      <c r="BC560" s="28">
        <v>6.85</v>
      </c>
      <c r="BD560" s="28">
        <v>4.03</v>
      </c>
      <c r="BE560" s="28">
        <v>10.88</v>
      </c>
      <c r="BF560" s="28">
        <v>26.12</v>
      </c>
      <c r="BG560" s="30">
        <v>101</v>
      </c>
      <c r="BH560" s="30">
        <v>41</v>
      </c>
      <c r="BI560" s="30">
        <v>56</v>
      </c>
      <c r="BJ560" s="30">
        <v>45</v>
      </c>
      <c r="BK560" s="30">
        <v>35</v>
      </c>
      <c r="BL560" s="30">
        <v>21</v>
      </c>
      <c r="BM560" s="30">
        <v>47</v>
      </c>
      <c r="BN560" s="30">
        <v>33</v>
      </c>
      <c r="BO560" s="28"/>
      <c r="BP560" s="28"/>
      <c r="BQ560" s="28"/>
      <c r="BR560" s="28"/>
      <c r="BS560" s="28"/>
      <c r="BT560" s="28"/>
      <c r="BU560" s="30">
        <v>0.26</v>
      </c>
      <c r="BV560" s="30">
        <v>0</v>
      </c>
      <c r="BW560" s="30">
        <v>0.16</v>
      </c>
      <c r="BX560" s="30">
        <v>0.42</v>
      </c>
      <c r="BY560" s="30">
        <v>1.01</v>
      </c>
      <c r="BZ560" s="30">
        <v>0.81</v>
      </c>
      <c r="CA560" s="30">
        <v>314</v>
      </c>
      <c r="CB560" s="30">
        <v>189</v>
      </c>
      <c r="CC560" s="30">
        <v>102</v>
      </c>
      <c r="CD560" s="30">
        <v>48</v>
      </c>
      <c r="CE560" s="30">
        <v>84</v>
      </c>
      <c r="CF560" s="30">
        <v>37</v>
      </c>
      <c r="CG560" s="30">
        <v>173</v>
      </c>
      <c r="CH560" s="30">
        <v>56</v>
      </c>
      <c r="CI560" s="30">
        <v>1.08</v>
      </c>
      <c r="CJ560" s="30">
        <v>0.46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17.25" thickBot="1">
      <c r="A561" s="30">
        <v>100</v>
      </c>
      <c r="B561" s="30">
        <v>100</v>
      </c>
      <c r="C561" s="30">
        <v>208706</v>
      </c>
      <c r="D561" s="30">
        <v>0</v>
      </c>
      <c r="E561" s="30">
        <v>0</v>
      </c>
      <c r="F561" s="30">
        <v>-5</v>
      </c>
      <c r="G561" s="30">
        <v>5</v>
      </c>
      <c r="H561" s="30">
        <v>1</v>
      </c>
      <c r="I561" s="30">
        <v>3</v>
      </c>
      <c r="J561" s="28">
        <v>3.2</v>
      </c>
      <c r="K561" s="28">
        <v>4.2</v>
      </c>
      <c r="L561" s="30">
        <v>2</v>
      </c>
      <c r="M561" s="28" t="s">
        <v>3233</v>
      </c>
      <c r="N561" s="28">
        <v>3.2</v>
      </c>
      <c r="O561" s="30">
        <v>374</v>
      </c>
      <c r="P561" s="31" t="b">
        <v>0</v>
      </c>
      <c r="Q561" s="28"/>
      <c r="R561" s="28" t="s">
        <v>4150</v>
      </c>
      <c r="S561" s="30">
        <v>55</v>
      </c>
      <c r="T561" s="28" t="s">
        <v>3356</v>
      </c>
      <c r="U561" s="28">
        <v>3.4</v>
      </c>
      <c r="V561" s="28" t="s">
        <v>3357</v>
      </c>
      <c r="W561" s="28">
        <v>2.8</v>
      </c>
      <c r="X561" s="31" t="b">
        <v>0</v>
      </c>
      <c r="Y561" s="28"/>
      <c r="Z561" s="28" t="s">
        <v>2061</v>
      </c>
      <c r="AA561" s="30">
        <v>15</v>
      </c>
      <c r="AB561" s="30">
        <v>4</v>
      </c>
      <c r="AC561" s="30">
        <v>93</v>
      </c>
      <c r="AD561" s="30">
        <v>792312</v>
      </c>
      <c r="AE561" s="30">
        <v>2551</v>
      </c>
      <c r="AF561" s="30">
        <v>1467313</v>
      </c>
      <c r="AG561" s="30">
        <v>3785</v>
      </c>
      <c r="AH561" s="28">
        <v>0.6</v>
      </c>
      <c r="AI561" s="28">
        <v>16.899999999999999</v>
      </c>
      <c r="AJ561" s="28" t="s">
        <v>524</v>
      </c>
      <c r="AK561" s="30">
        <v>2277</v>
      </c>
      <c r="AL561" s="30">
        <v>3</v>
      </c>
      <c r="AM561" s="30">
        <v>5</v>
      </c>
      <c r="AN561" s="30">
        <v>11</v>
      </c>
      <c r="AO561" s="30">
        <v>19</v>
      </c>
      <c r="AP561" s="30">
        <v>0</v>
      </c>
      <c r="AQ561" s="30">
        <v>0</v>
      </c>
      <c r="AR561" s="30">
        <v>0</v>
      </c>
      <c r="AS561" s="30">
        <v>4</v>
      </c>
      <c r="AT561" s="30">
        <v>0</v>
      </c>
      <c r="AU561" s="30">
        <v>0</v>
      </c>
      <c r="AV561" s="30">
        <v>4</v>
      </c>
      <c r="AW561" s="30">
        <v>374</v>
      </c>
      <c r="AX561" s="28">
        <v>526.6</v>
      </c>
      <c r="AY561" s="28">
        <v>545.79999999999995</v>
      </c>
      <c r="AZ561" s="28">
        <v>239</v>
      </c>
      <c r="BA561" s="28">
        <v>131.30000000000001</v>
      </c>
      <c r="BB561" s="30">
        <v>27</v>
      </c>
      <c r="BC561" s="28">
        <v>1.79</v>
      </c>
      <c r="BD561" s="28">
        <v>3.12</v>
      </c>
      <c r="BE561" s="28">
        <v>4.91</v>
      </c>
      <c r="BF561" s="28">
        <v>23.79</v>
      </c>
      <c r="BG561" s="30">
        <v>84</v>
      </c>
      <c r="BH561" s="30">
        <v>35</v>
      </c>
      <c r="BI561" s="30">
        <v>43</v>
      </c>
      <c r="BJ561" s="30">
        <v>35</v>
      </c>
      <c r="BK561" s="30">
        <v>139</v>
      </c>
      <c r="BL561" s="30">
        <v>83</v>
      </c>
      <c r="BM561" s="30">
        <v>68</v>
      </c>
      <c r="BN561" s="30">
        <v>49</v>
      </c>
      <c r="BO561" s="28"/>
      <c r="BP561" s="28"/>
      <c r="BQ561" s="28"/>
      <c r="BR561" s="28"/>
      <c r="BS561" s="28"/>
      <c r="BT561" s="28"/>
      <c r="BU561" s="30">
        <v>7.0000000000000007E-2</v>
      </c>
      <c r="BV561" s="30">
        <v>0</v>
      </c>
      <c r="BW561" s="30">
        <v>0.12</v>
      </c>
      <c r="BX561" s="30">
        <v>0.19</v>
      </c>
      <c r="BY561" s="30">
        <v>0.94</v>
      </c>
      <c r="BZ561" s="30">
        <v>0.75</v>
      </c>
      <c r="CA561" s="30">
        <v>109</v>
      </c>
      <c r="CB561" s="30">
        <v>58</v>
      </c>
      <c r="CC561" s="30">
        <v>88</v>
      </c>
      <c r="CD561" s="30">
        <v>41</v>
      </c>
      <c r="CE561" s="30">
        <v>115</v>
      </c>
      <c r="CF561" s="30">
        <v>48</v>
      </c>
      <c r="CG561" s="30">
        <v>114</v>
      </c>
      <c r="CH561" s="30">
        <v>38</v>
      </c>
      <c r="CI561" s="30">
        <v>1.07</v>
      </c>
      <c r="CJ561" s="30">
        <v>0.43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27.75" thickBot="1">
      <c r="A562" s="30">
        <v>0</v>
      </c>
      <c r="B562" s="30">
        <v>0</v>
      </c>
      <c r="C562" s="30">
        <v>83314</v>
      </c>
      <c r="D562" s="30">
        <v>0</v>
      </c>
      <c r="E562" s="30">
        <v>0</v>
      </c>
      <c r="F562" s="30">
        <v>0</v>
      </c>
      <c r="G562" s="30">
        <v>0</v>
      </c>
      <c r="H562" s="30">
        <v>0</v>
      </c>
      <c r="I562" s="30">
        <v>3</v>
      </c>
      <c r="J562" s="28">
        <v>0</v>
      </c>
      <c r="K562" s="28">
        <v>0</v>
      </c>
      <c r="L562" s="30">
        <v>0</v>
      </c>
      <c r="M562" s="28" t="s">
        <v>3358</v>
      </c>
      <c r="N562" s="28">
        <v>0</v>
      </c>
      <c r="O562" s="30">
        <v>375</v>
      </c>
      <c r="P562" s="31" t="b">
        <v>0</v>
      </c>
      <c r="Q562" s="28" t="s">
        <v>3359</v>
      </c>
      <c r="R562" s="28" t="s">
        <v>3360</v>
      </c>
      <c r="S562" s="30">
        <v>45</v>
      </c>
      <c r="T562" s="28" t="s">
        <v>3361</v>
      </c>
      <c r="U562" s="28">
        <v>0</v>
      </c>
      <c r="V562" s="28" t="s">
        <v>1937</v>
      </c>
      <c r="W562" s="28">
        <v>0</v>
      </c>
      <c r="X562" s="31" t="b">
        <v>0</v>
      </c>
      <c r="Y562" s="28"/>
      <c r="Z562" s="28" t="s">
        <v>2077</v>
      </c>
      <c r="AA562" s="30">
        <v>15</v>
      </c>
      <c r="AB562" s="30">
        <v>4</v>
      </c>
      <c r="AC562" s="30">
        <v>0</v>
      </c>
      <c r="AD562" s="30">
        <v>0</v>
      </c>
      <c r="AE562" s="30">
        <v>0</v>
      </c>
      <c r="AF562" s="30">
        <v>332</v>
      </c>
      <c r="AG562" s="30">
        <v>0</v>
      </c>
      <c r="AH562" s="28">
        <v>0</v>
      </c>
      <c r="AI562" s="28">
        <v>0</v>
      </c>
      <c r="AJ562" s="28" t="s">
        <v>1937</v>
      </c>
      <c r="AK562" s="30">
        <v>0</v>
      </c>
      <c r="AL562" s="30">
        <v>0</v>
      </c>
      <c r="AM562" s="30">
        <v>0</v>
      </c>
      <c r="AN562" s="30">
        <v>0</v>
      </c>
      <c r="AO562" s="30">
        <v>0</v>
      </c>
      <c r="AP562" s="30">
        <v>0</v>
      </c>
      <c r="AQ562" s="30">
        <v>0</v>
      </c>
      <c r="AR562" s="30">
        <v>0</v>
      </c>
      <c r="AS562" s="30">
        <v>0</v>
      </c>
      <c r="AT562" s="30">
        <v>0</v>
      </c>
      <c r="AU562" s="30">
        <v>0</v>
      </c>
      <c r="AV562" s="30">
        <v>0</v>
      </c>
      <c r="AW562" s="30">
        <v>0</v>
      </c>
      <c r="AX562" s="28">
        <v>0</v>
      </c>
      <c r="AY562" s="28">
        <v>0</v>
      </c>
      <c r="AZ562" s="28">
        <v>0</v>
      </c>
      <c r="BA562" s="28">
        <v>0</v>
      </c>
      <c r="BB562" s="30">
        <v>0</v>
      </c>
      <c r="BC562" s="28">
        <v>0</v>
      </c>
      <c r="BD562" s="28">
        <v>0</v>
      </c>
      <c r="BE562" s="28">
        <v>0</v>
      </c>
      <c r="BF562" s="28">
        <v>0</v>
      </c>
      <c r="BG562" s="30">
        <v>659</v>
      </c>
      <c r="BH562" s="30">
        <v>262</v>
      </c>
      <c r="BI562" s="30">
        <v>655</v>
      </c>
      <c r="BJ562" s="30">
        <v>265</v>
      </c>
      <c r="BK562" s="30">
        <v>641</v>
      </c>
      <c r="BL562" s="30">
        <v>258</v>
      </c>
      <c r="BM562" s="30">
        <v>663</v>
      </c>
      <c r="BN562" s="30">
        <v>264</v>
      </c>
      <c r="BO562" s="28"/>
      <c r="BP562" s="28"/>
      <c r="BQ562" s="28"/>
      <c r="BR562" s="28"/>
      <c r="BS562" s="28"/>
      <c r="BT562" s="28"/>
      <c r="BU562" s="30">
        <v>0</v>
      </c>
      <c r="BV562" s="30">
        <v>0</v>
      </c>
      <c r="BW562" s="30">
        <v>0</v>
      </c>
      <c r="BX562" s="30">
        <v>0</v>
      </c>
      <c r="BY562" s="30">
        <v>0</v>
      </c>
      <c r="BZ562" s="30">
        <v>0</v>
      </c>
      <c r="CA562" s="30">
        <v>349</v>
      </c>
      <c r="CB562" s="30">
        <v>204</v>
      </c>
      <c r="CC562" s="30">
        <v>593</v>
      </c>
      <c r="CD562" s="30">
        <v>225</v>
      </c>
      <c r="CE562" s="30">
        <v>668</v>
      </c>
      <c r="CF562" s="30">
        <v>268</v>
      </c>
      <c r="CG562" s="30">
        <v>742</v>
      </c>
      <c r="CH562" s="30">
        <v>311</v>
      </c>
      <c r="CI562" s="30">
        <v>0</v>
      </c>
      <c r="CJ562" s="30">
        <v>0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17.25" thickBot="1">
      <c r="A563" s="30">
        <v>100</v>
      </c>
      <c r="B563" s="30">
        <v>100</v>
      </c>
      <c r="C563" s="30">
        <v>98747</v>
      </c>
      <c r="D563" s="30">
        <v>0</v>
      </c>
      <c r="E563" s="30">
        <v>0</v>
      </c>
      <c r="F563" s="30">
        <v>4</v>
      </c>
      <c r="G563" s="30">
        <v>-4</v>
      </c>
      <c r="H563" s="30">
        <v>2</v>
      </c>
      <c r="I563" s="30">
        <v>1</v>
      </c>
      <c r="J563" s="28">
        <v>3.7</v>
      </c>
      <c r="K563" s="28">
        <v>4.7</v>
      </c>
      <c r="L563" s="30">
        <v>2</v>
      </c>
      <c r="M563" s="28" t="s">
        <v>3362</v>
      </c>
      <c r="N563" s="28">
        <v>3.7</v>
      </c>
      <c r="O563" s="30">
        <v>376</v>
      </c>
      <c r="P563" s="31" t="b">
        <v>0</v>
      </c>
      <c r="Q563" s="28"/>
      <c r="R563" s="28" t="s">
        <v>4276</v>
      </c>
      <c r="S563" s="30">
        <v>54</v>
      </c>
      <c r="T563" s="28" t="s">
        <v>3363</v>
      </c>
      <c r="U563" s="28">
        <v>4.2</v>
      </c>
      <c r="V563" s="28" t="s">
        <v>1407</v>
      </c>
      <c r="W563" s="28">
        <v>20.6</v>
      </c>
      <c r="X563" s="31" t="b">
        <v>0</v>
      </c>
      <c r="Y563" s="28"/>
      <c r="Z563" s="28" t="s">
        <v>2061</v>
      </c>
      <c r="AA563" s="30">
        <v>15</v>
      </c>
      <c r="AB563" s="30">
        <v>4</v>
      </c>
      <c r="AC563" s="30">
        <v>139</v>
      </c>
      <c r="AD563" s="30">
        <v>4085239</v>
      </c>
      <c r="AE563" s="30">
        <v>11396</v>
      </c>
      <c r="AF563" s="30">
        <v>2625851</v>
      </c>
      <c r="AG563" s="30">
        <v>30219</v>
      </c>
      <c r="AH563" s="28">
        <v>0.7</v>
      </c>
      <c r="AI563" s="28">
        <v>25.7</v>
      </c>
      <c r="AJ563" s="28" t="s">
        <v>1407</v>
      </c>
      <c r="AK563" s="30">
        <v>2901</v>
      </c>
      <c r="AL563" s="30">
        <v>0</v>
      </c>
      <c r="AM563" s="30">
        <v>0</v>
      </c>
      <c r="AN563" s="30">
        <v>13</v>
      </c>
      <c r="AO563" s="30">
        <v>27</v>
      </c>
      <c r="AP563" s="30">
        <v>0</v>
      </c>
      <c r="AQ563" s="30">
        <v>1</v>
      </c>
      <c r="AR563" s="30">
        <v>0</v>
      </c>
      <c r="AS563" s="30">
        <v>3</v>
      </c>
      <c r="AT563" s="30">
        <v>1</v>
      </c>
      <c r="AU563" s="30">
        <v>78</v>
      </c>
      <c r="AV563" s="30">
        <v>12</v>
      </c>
      <c r="AW563" s="30">
        <v>597</v>
      </c>
      <c r="AX563" s="28">
        <v>610</v>
      </c>
      <c r="AY563" s="28">
        <v>20</v>
      </c>
      <c r="AZ563" s="28">
        <v>0</v>
      </c>
      <c r="BA563" s="28">
        <v>63</v>
      </c>
      <c r="BB563" s="30">
        <v>33</v>
      </c>
      <c r="BC563" s="28">
        <v>0</v>
      </c>
      <c r="BD563" s="28">
        <v>0.01</v>
      </c>
      <c r="BE563" s="28">
        <v>0.01</v>
      </c>
      <c r="BF563" s="28">
        <v>35.619999999999997</v>
      </c>
      <c r="BG563" s="30">
        <v>53</v>
      </c>
      <c r="BH563" s="30">
        <v>16</v>
      </c>
      <c r="BI563" s="30">
        <v>415</v>
      </c>
      <c r="BJ563" s="30">
        <v>4</v>
      </c>
      <c r="BK563" s="30">
        <v>753</v>
      </c>
      <c r="BL563" s="30">
        <v>81</v>
      </c>
      <c r="BM563" s="30">
        <v>217</v>
      </c>
      <c r="BN563" s="30">
        <v>16</v>
      </c>
      <c r="BO563" s="28"/>
      <c r="BP563" s="28"/>
      <c r="BQ563" s="28"/>
      <c r="BR563" s="28"/>
      <c r="BS563" s="28"/>
      <c r="BT563" s="28"/>
      <c r="BU563" s="30">
        <v>0</v>
      </c>
      <c r="BV563" s="30">
        <v>2.42</v>
      </c>
      <c r="BW563" s="30">
        <v>0</v>
      </c>
      <c r="BX563" s="30">
        <v>0</v>
      </c>
      <c r="BY563" s="30">
        <v>1.1100000000000001</v>
      </c>
      <c r="BZ563" s="30">
        <v>0.84</v>
      </c>
      <c r="CA563" s="30">
        <v>121</v>
      </c>
      <c r="CB563" s="30">
        <v>2</v>
      </c>
      <c r="CC563" s="30">
        <v>66</v>
      </c>
      <c r="CD563" s="30">
        <v>8</v>
      </c>
      <c r="CE563" s="30">
        <v>43</v>
      </c>
      <c r="CF563" s="30">
        <v>10</v>
      </c>
      <c r="CG563" s="30">
        <v>14</v>
      </c>
      <c r="CH563" s="30">
        <v>1</v>
      </c>
      <c r="CI563" s="30">
        <v>1.02</v>
      </c>
      <c r="CJ563" s="30">
        <v>0.4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17.25" thickBot="1">
      <c r="A564" s="30">
        <v>100</v>
      </c>
      <c r="B564" s="30">
        <v>100</v>
      </c>
      <c r="C564" s="30">
        <v>220237</v>
      </c>
      <c r="D564" s="30">
        <v>0</v>
      </c>
      <c r="E564" s="30">
        <v>0</v>
      </c>
      <c r="F564" s="30">
        <v>0</v>
      </c>
      <c r="G564" s="30">
        <v>0</v>
      </c>
      <c r="H564" s="30">
        <v>0</v>
      </c>
      <c r="I564" s="30">
        <v>2</v>
      </c>
      <c r="J564" s="28">
        <v>2.2000000000000002</v>
      </c>
      <c r="K564" s="28">
        <v>3.2</v>
      </c>
      <c r="L564" s="30">
        <v>5</v>
      </c>
      <c r="M564" s="28" t="s">
        <v>3364</v>
      </c>
      <c r="N564" s="28">
        <v>2.2000000000000002</v>
      </c>
      <c r="O564" s="30">
        <v>377</v>
      </c>
      <c r="P564" s="31" t="b">
        <v>0</v>
      </c>
      <c r="Q564" s="28"/>
      <c r="R564" s="28" t="s">
        <v>4277</v>
      </c>
      <c r="S564" s="30">
        <v>45</v>
      </c>
      <c r="T564" s="28" t="s">
        <v>3365</v>
      </c>
      <c r="U564" s="28">
        <v>3.7</v>
      </c>
      <c r="V564" s="28" t="s">
        <v>1412</v>
      </c>
      <c r="W564" s="28">
        <v>6.6</v>
      </c>
      <c r="X564" s="31" t="b">
        <v>0</v>
      </c>
      <c r="Y564" s="28"/>
      <c r="Z564" s="28" t="s">
        <v>2061</v>
      </c>
      <c r="AA564" s="30">
        <v>15</v>
      </c>
      <c r="AB564" s="30">
        <v>4</v>
      </c>
      <c r="AC564" s="30">
        <v>114</v>
      </c>
      <c r="AD564" s="30">
        <v>1414883</v>
      </c>
      <c r="AE564" s="30">
        <v>15979</v>
      </c>
      <c r="AF564" s="30">
        <v>930915</v>
      </c>
      <c r="AG564" s="30">
        <v>10610</v>
      </c>
      <c r="AH564" s="28">
        <v>0.5</v>
      </c>
      <c r="AI564" s="28">
        <v>25.3</v>
      </c>
      <c r="AJ564" s="28" t="s">
        <v>1412</v>
      </c>
      <c r="AK564" s="30">
        <v>2677</v>
      </c>
      <c r="AL564" s="30">
        <v>0</v>
      </c>
      <c r="AM564" s="30">
        <v>2</v>
      </c>
      <c r="AN564" s="30">
        <v>12</v>
      </c>
      <c r="AO564" s="30">
        <v>24</v>
      </c>
      <c r="AP564" s="30">
        <v>0</v>
      </c>
      <c r="AQ564" s="30">
        <v>0</v>
      </c>
      <c r="AR564" s="30">
        <v>0</v>
      </c>
      <c r="AS564" s="30">
        <v>2</v>
      </c>
      <c r="AT564" s="30">
        <v>0</v>
      </c>
      <c r="AU564" s="30">
        <v>0</v>
      </c>
      <c r="AV564" s="30">
        <v>5</v>
      </c>
      <c r="AW564" s="30">
        <v>581</v>
      </c>
      <c r="AX564" s="28">
        <v>495.6</v>
      </c>
      <c r="AY564" s="28">
        <v>100.4</v>
      </c>
      <c r="AZ564" s="28">
        <v>276</v>
      </c>
      <c r="BA564" s="28">
        <v>87.5</v>
      </c>
      <c r="BB564" s="30">
        <v>30</v>
      </c>
      <c r="BC564" s="28">
        <v>2.6</v>
      </c>
      <c r="BD564" s="28">
        <v>1.02</v>
      </c>
      <c r="BE564" s="28">
        <v>3.62</v>
      </c>
      <c r="BF564" s="28">
        <v>31.97</v>
      </c>
      <c r="BG564" s="30">
        <v>100</v>
      </c>
      <c r="BH564" s="30">
        <v>34</v>
      </c>
      <c r="BI564" s="30">
        <v>271</v>
      </c>
      <c r="BJ564" s="30">
        <v>83</v>
      </c>
      <c r="BK564" s="30">
        <v>119</v>
      </c>
      <c r="BL564" s="30">
        <v>8</v>
      </c>
      <c r="BM564" s="30">
        <v>142</v>
      </c>
      <c r="BN564" s="30">
        <v>28</v>
      </c>
      <c r="BO564" s="28"/>
      <c r="BP564" s="28"/>
      <c r="BQ564" s="28"/>
      <c r="BR564" s="28"/>
      <c r="BS564" s="28"/>
      <c r="BT564" s="28"/>
      <c r="BU564" s="30">
        <v>0.09</v>
      </c>
      <c r="BV564" s="30">
        <v>0</v>
      </c>
      <c r="BW564" s="30">
        <v>0.03</v>
      </c>
      <c r="BX564" s="30">
        <v>0.12</v>
      </c>
      <c r="BY564" s="30">
        <v>1.07</v>
      </c>
      <c r="BZ564" s="30">
        <v>0.81</v>
      </c>
      <c r="CA564" s="30">
        <v>377</v>
      </c>
      <c r="CB564" s="30">
        <v>77</v>
      </c>
      <c r="CC564" s="30">
        <v>147</v>
      </c>
      <c r="CD564" s="30">
        <v>42</v>
      </c>
      <c r="CE564" s="30">
        <v>73</v>
      </c>
      <c r="CF564" s="30">
        <v>15</v>
      </c>
      <c r="CG564" s="30">
        <v>57</v>
      </c>
      <c r="CH564" s="30">
        <v>21</v>
      </c>
      <c r="CI564" s="30">
        <v>1.01</v>
      </c>
      <c r="CJ564" s="30">
        <v>0.4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7.25" thickBot="1">
      <c r="A565" s="30">
        <v>100</v>
      </c>
      <c r="B565" s="30">
        <v>100</v>
      </c>
      <c r="C565" s="30">
        <v>215379</v>
      </c>
      <c r="D565" s="30">
        <v>0</v>
      </c>
      <c r="E565" s="30">
        <v>0</v>
      </c>
      <c r="F565" s="30">
        <v>-2</v>
      </c>
      <c r="G565" s="30">
        <v>2</v>
      </c>
      <c r="H565" s="30">
        <v>0</v>
      </c>
      <c r="I565" s="30">
        <v>3</v>
      </c>
      <c r="J565" s="28">
        <v>0.7</v>
      </c>
      <c r="K565" s="28">
        <v>1.7</v>
      </c>
      <c r="L565" s="30">
        <v>1</v>
      </c>
      <c r="M565" s="28" t="s">
        <v>3366</v>
      </c>
      <c r="N565" s="28">
        <v>0.7</v>
      </c>
      <c r="O565" s="30">
        <v>552</v>
      </c>
      <c r="P565" s="31" t="b">
        <v>0</v>
      </c>
      <c r="Q565" s="28"/>
      <c r="R565" s="28" t="s">
        <v>3367</v>
      </c>
      <c r="S565" s="30">
        <v>43</v>
      </c>
      <c r="T565" s="28" t="s">
        <v>3368</v>
      </c>
      <c r="U565" s="28">
        <v>1</v>
      </c>
      <c r="V565" s="28" t="s">
        <v>1600</v>
      </c>
      <c r="W565" s="28">
        <v>0.1</v>
      </c>
      <c r="X565" s="31" t="b">
        <v>0</v>
      </c>
      <c r="Y565" s="28"/>
      <c r="Z565" s="28" t="s">
        <v>2061</v>
      </c>
      <c r="AA565" s="30">
        <v>15</v>
      </c>
      <c r="AB565" s="30">
        <v>4</v>
      </c>
      <c r="AC565" s="30">
        <v>17</v>
      </c>
      <c r="AD565" s="30">
        <v>24581</v>
      </c>
      <c r="AE565" s="30">
        <v>144</v>
      </c>
      <c r="AF565" s="30">
        <v>32061</v>
      </c>
      <c r="AG565" s="30">
        <v>90</v>
      </c>
      <c r="AH565" s="28">
        <v>0.2</v>
      </c>
      <c r="AI565" s="28">
        <v>4</v>
      </c>
      <c r="AJ565" s="28" t="s">
        <v>1600</v>
      </c>
      <c r="AK565" s="30">
        <v>203</v>
      </c>
      <c r="AL565" s="30">
        <v>0</v>
      </c>
      <c r="AM565" s="30">
        <v>0</v>
      </c>
      <c r="AN565" s="30">
        <v>0</v>
      </c>
      <c r="AO565" s="30">
        <v>6</v>
      </c>
      <c r="AP565" s="30">
        <v>0</v>
      </c>
      <c r="AQ565" s="30">
        <v>0</v>
      </c>
      <c r="AR565" s="30">
        <v>0</v>
      </c>
      <c r="AS565" s="30">
        <v>0</v>
      </c>
      <c r="AT565" s="30">
        <v>0</v>
      </c>
      <c r="AU565" s="30">
        <v>0</v>
      </c>
      <c r="AV565" s="30">
        <v>0</v>
      </c>
      <c r="AW565" s="30">
        <v>50</v>
      </c>
      <c r="AX565" s="28">
        <v>54.2</v>
      </c>
      <c r="AY565" s="28">
        <v>76.400000000000006</v>
      </c>
      <c r="AZ565" s="28">
        <v>157</v>
      </c>
      <c r="BA565" s="28">
        <v>28.7</v>
      </c>
      <c r="BB565" s="30">
        <v>1</v>
      </c>
      <c r="BC565" s="28">
        <v>1.07</v>
      </c>
      <c r="BD565" s="28">
        <v>0.92</v>
      </c>
      <c r="BE565" s="28">
        <v>1.99</v>
      </c>
      <c r="BF565" s="28">
        <v>4.4400000000000004</v>
      </c>
      <c r="BG565" s="30">
        <v>421</v>
      </c>
      <c r="BH565" s="30">
        <v>181</v>
      </c>
      <c r="BI565" s="30">
        <v>309</v>
      </c>
      <c r="BJ565" s="30">
        <v>161</v>
      </c>
      <c r="BK565" s="30">
        <v>199</v>
      </c>
      <c r="BL565" s="30">
        <v>116</v>
      </c>
      <c r="BM565" s="30">
        <v>348</v>
      </c>
      <c r="BN565" s="30">
        <v>158</v>
      </c>
      <c r="BO565" s="28"/>
      <c r="BP565" s="28"/>
      <c r="BQ565" s="28"/>
      <c r="BR565" s="28"/>
      <c r="BS565" s="28"/>
      <c r="BT565" s="28"/>
      <c r="BU565" s="30">
        <v>0.47</v>
      </c>
      <c r="BV565" s="30">
        <v>0</v>
      </c>
      <c r="BW565" s="30">
        <v>0.41</v>
      </c>
      <c r="BX565" s="30">
        <v>0.88</v>
      </c>
      <c r="BY565" s="30">
        <v>1.97</v>
      </c>
      <c r="BZ565" s="30">
        <v>2.66</v>
      </c>
      <c r="CA565" s="30">
        <v>557</v>
      </c>
      <c r="CB565" s="30">
        <v>296</v>
      </c>
      <c r="CC565" s="30">
        <v>298</v>
      </c>
      <c r="CD565" s="30">
        <v>146</v>
      </c>
      <c r="CE565" s="30">
        <v>481</v>
      </c>
      <c r="CF565" s="30">
        <v>211</v>
      </c>
      <c r="CG565" s="30">
        <v>404</v>
      </c>
      <c r="CH565" s="30">
        <v>142</v>
      </c>
      <c r="CI565" s="30">
        <v>0.44</v>
      </c>
      <c r="CJ565" s="30">
        <v>0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17.25" thickBot="1">
      <c r="A566" s="30">
        <v>100</v>
      </c>
      <c r="B566" s="30">
        <v>100</v>
      </c>
      <c r="C566" s="30">
        <v>441024</v>
      </c>
      <c r="D566" s="30">
        <v>0</v>
      </c>
      <c r="E566" s="30">
        <v>0</v>
      </c>
      <c r="F566" s="30">
        <v>-2</v>
      </c>
      <c r="G566" s="30">
        <v>2</v>
      </c>
      <c r="H566" s="30">
        <v>0</v>
      </c>
      <c r="I566" s="30">
        <v>2</v>
      </c>
      <c r="J566" s="28">
        <v>0</v>
      </c>
      <c r="K566" s="28">
        <v>1</v>
      </c>
      <c r="L566" s="30">
        <v>0</v>
      </c>
      <c r="M566" s="28" t="s">
        <v>1552</v>
      </c>
      <c r="N566" s="28">
        <v>0</v>
      </c>
      <c r="O566" s="30">
        <v>555</v>
      </c>
      <c r="P566" s="31" t="b">
        <v>0</v>
      </c>
      <c r="Q566" s="28"/>
      <c r="R566" s="28" t="s">
        <v>4200</v>
      </c>
      <c r="S566" s="30">
        <v>38</v>
      </c>
      <c r="T566" s="28" t="s">
        <v>3683</v>
      </c>
      <c r="U566" s="28">
        <v>0</v>
      </c>
      <c r="V566" s="28" t="s">
        <v>1817</v>
      </c>
      <c r="W566" s="28">
        <v>0.6</v>
      </c>
      <c r="X566" s="31" t="b">
        <v>0</v>
      </c>
      <c r="Y566" s="28"/>
      <c r="Z566" s="28" t="s">
        <v>2061</v>
      </c>
      <c r="AA566" s="30">
        <v>15</v>
      </c>
      <c r="AB566" s="30">
        <v>4</v>
      </c>
      <c r="AC566" s="30">
        <v>0</v>
      </c>
      <c r="AD566" s="30">
        <v>116823</v>
      </c>
      <c r="AE566" s="30">
        <v>869</v>
      </c>
      <c r="AF566" s="30">
        <v>90180</v>
      </c>
      <c r="AG566" s="30">
        <v>1178</v>
      </c>
      <c r="AH566" s="28">
        <v>0</v>
      </c>
      <c r="AI566" s="28">
        <v>0</v>
      </c>
      <c r="AJ566" s="28" t="s">
        <v>1817</v>
      </c>
      <c r="AK566" s="30">
        <v>0</v>
      </c>
      <c r="AL566" s="30">
        <v>0</v>
      </c>
      <c r="AM566" s="30">
        <v>0</v>
      </c>
      <c r="AN566" s="30">
        <v>0</v>
      </c>
      <c r="AO566" s="30">
        <v>0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0</v>
      </c>
      <c r="AX566" s="28">
        <v>0</v>
      </c>
      <c r="AY566" s="28">
        <v>0</v>
      </c>
      <c r="AZ566" s="28">
        <v>0</v>
      </c>
      <c r="BA566" s="28">
        <v>0</v>
      </c>
      <c r="BB566" s="30">
        <v>0</v>
      </c>
      <c r="BC566" s="28">
        <v>0</v>
      </c>
      <c r="BD566" s="28">
        <v>0</v>
      </c>
      <c r="BE566" s="28">
        <v>0</v>
      </c>
      <c r="BF566" s="28">
        <v>0</v>
      </c>
      <c r="BG566" s="30">
        <v>539</v>
      </c>
      <c r="BH566" s="30">
        <v>189</v>
      </c>
      <c r="BI566" s="30">
        <v>516</v>
      </c>
      <c r="BJ566" s="30">
        <v>185</v>
      </c>
      <c r="BK566" s="30">
        <v>481</v>
      </c>
      <c r="BL566" s="30">
        <v>176</v>
      </c>
      <c r="BM566" s="30">
        <v>541</v>
      </c>
      <c r="BN566" s="30">
        <v>187</v>
      </c>
      <c r="BO566" s="28"/>
      <c r="BP566" s="28"/>
      <c r="BQ566" s="28"/>
      <c r="BR566" s="28"/>
      <c r="BS566" s="28"/>
      <c r="BT566" s="28"/>
      <c r="BU566" s="30">
        <v>0</v>
      </c>
      <c r="BV566" s="30">
        <v>0</v>
      </c>
      <c r="BW566" s="30">
        <v>0</v>
      </c>
      <c r="BX566" s="30">
        <v>0</v>
      </c>
      <c r="BY566" s="30">
        <v>0</v>
      </c>
      <c r="BZ566" s="30">
        <v>0</v>
      </c>
      <c r="CA566" s="30">
        <v>758</v>
      </c>
      <c r="CB566" s="30">
        <v>255</v>
      </c>
      <c r="CC566" s="30">
        <v>405</v>
      </c>
      <c r="CD566" s="30">
        <v>141</v>
      </c>
      <c r="CE566" s="30">
        <v>549</v>
      </c>
      <c r="CF566" s="30">
        <v>189</v>
      </c>
      <c r="CG566" s="30">
        <v>232</v>
      </c>
      <c r="CH566" s="30">
        <v>85</v>
      </c>
      <c r="CI566" s="30">
        <v>0</v>
      </c>
      <c r="CJ566" s="30">
        <v>0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7.25" thickBot="1">
      <c r="A567" s="30">
        <v>100</v>
      </c>
      <c r="B567" s="30">
        <v>100</v>
      </c>
      <c r="C567" s="30">
        <v>219168</v>
      </c>
      <c r="D567" s="30">
        <v>0</v>
      </c>
      <c r="E567" s="30">
        <v>0</v>
      </c>
      <c r="F567" s="30">
        <v>-1</v>
      </c>
      <c r="G567" s="30">
        <v>1</v>
      </c>
      <c r="H567" s="30">
        <v>2</v>
      </c>
      <c r="I567" s="30">
        <v>4</v>
      </c>
      <c r="J567" s="28">
        <v>5.7</v>
      </c>
      <c r="K567" s="28">
        <v>6.7</v>
      </c>
      <c r="L567" s="30">
        <v>7</v>
      </c>
      <c r="M567" s="28" t="s">
        <v>3369</v>
      </c>
      <c r="N567" s="28">
        <v>5.7</v>
      </c>
      <c r="O567" s="30">
        <v>594</v>
      </c>
      <c r="P567" s="31" t="b">
        <v>0</v>
      </c>
      <c r="Q567" s="28"/>
      <c r="R567" s="28" t="s">
        <v>3918</v>
      </c>
      <c r="S567" s="30">
        <v>69</v>
      </c>
      <c r="T567" s="28" t="s">
        <v>3370</v>
      </c>
      <c r="U567" s="28">
        <v>5.2</v>
      </c>
      <c r="V567" s="28" t="s">
        <v>3371</v>
      </c>
      <c r="W567" s="28">
        <v>10.6</v>
      </c>
      <c r="X567" s="31" t="b">
        <v>0</v>
      </c>
      <c r="Y567" s="28"/>
      <c r="Z567" s="28" t="s">
        <v>2061</v>
      </c>
      <c r="AA567" s="30">
        <v>15</v>
      </c>
      <c r="AB567" s="30">
        <v>4</v>
      </c>
      <c r="AC567" s="30">
        <v>88</v>
      </c>
      <c r="AD567" s="30">
        <v>2583010</v>
      </c>
      <c r="AE567" s="30">
        <v>59391</v>
      </c>
      <c r="AF567" s="30">
        <v>1480844</v>
      </c>
      <c r="AG567" s="30">
        <v>25735</v>
      </c>
      <c r="AH567" s="28">
        <v>0.8</v>
      </c>
      <c r="AI567" s="28">
        <v>12.8</v>
      </c>
      <c r="AJ567" s="28" t="s">
        <v>3371</v>
      </c>
      <c r="AK567" s="30">
        <v>1073</v>
      </c>
      <c r="AL567" s="30">
        <v>10</v>
      </c>
      <c r="AM567" s="30">
        <v>1</v>
      </c>
      <c r="AN567" s="30">
        <v>3</v>
      </c>
      <c r="AO567" s="30">
        <v>14</v>
      </c>
      <c r="AP567" s="30">
        <v>0</v>
      </c>
      <c r="AQ567" s="30">
        <v>0</v>
      </c>
      <c r="AR567" s="30">
        <v>0</v>
      </c>
      <c r="AS567" s="30">
        <v>2</v>
      </c>
      <c r="AT567" s="30">
        <v>0</v>
      </c>
      <c r="AU567" s="30">
        <v>0</v>
      </c>
      <c r="AV567" s="30">
        <v>18</v>
      </c>
      <c r="AW567" s="30">
        <v>325</v>
      </c>
      <c r="AX567" s="28">
        <v>453.2</v>
      </c>
      <c r="AY567" s="28">
        <v>203.5</v>
      </c>
      <c r="AZ567" s="28">
        <v>599</v>
      </c>
      <c r="BA567" s="28">
        <v>125.5</v>
      </c>
      <c r="BB567" s="30">
        <v>12</v>
      </c>
      <c r="BC567" s="28">
        <v>7.09</v>
      </c>
      <c r="BD567" s="28">
        <v>1.08</v>
      </c>
      <c r="BE567" s="28">
        <v>8.17</v>
      </c>
      <c r="BF567" s="28">
        <v>13.31</v>
      </c>
      <c r="BG567" s="30">
        <v>121</v>
      </c>
      <c r="BH567" s="30">
        <v>14</v>
      </c>
      <c r="BI567" s="30">
        <v>162</v>
      </c>
      <c r="BJ567" s="30">
        <v>22</v>
      </c>
      <c r="BK567" s="30">
        <v>37</v>
      </c>
      <c r="BL567" s="30">
        <v>15</v>
      </c>
      <c r="BM567" s="30">
        <v>74</v>
      </c>
      <c r="BN567" s="30">
        <v>15</v>
      </c>
      <c r="BO567" s="28"/>
      <c r="BP567" s="28"/>
      <c r="BQ567" s="28"/>
      <c r="BR567" s="28"/>
      <c r="BS567" s="30">
        <v>2</v>
      </c>
      <c r="BT567" s="28"/>
      <c r="BU567" s="30">
        <v>0.59</v>
      </c>
      <c r="BV567" s="30">
        <v>0</v>
      </c>
      <c r="BW567" s="30">
        <v>0.09</v>
      </c>
      <c r="BX567" s="30">
        <v>0.68</v>
      </c>
      <c r="BY567" s="30">
        <v>1.1200000000000001</v>
      </c>
      <c r="BZ567" s="30">
        <v>1.17</v>
      </c>
      <c r="CA567" s="30">
        <v>43</v>
      </c>
      <c r="CB567" s="30">
        <v>20</v>
      </c>
      <c r="CC567" s="30">
        <v>17</v>
      </c>
      <c r="CD567" s="30">
        <v>7</v>
      </c>
      <c r="CE567" s="30">
        <v>15</v>
      </c>
      <c r="CF567" s="30">
        <v>4</v>
      </c>
      <c r="CG567" s="30">
        <v>42</v>
      </c>
      <c r="CH567" s="30">
        <v>8</v>
      </c>
      <c r="CI567" s="30">
        <v>1.01</v>
      </c>
      <c r="CJ567" s="30">
        <v>0.25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7.25" thickBot="1">
      <c r="A568" s="28"/>
      <c r="B568" s="28"/>
      <c r="C568" s="30">
        <v>104542</v>
      </c>
      <c r="D568" s="30">
        <v>0</v>
      </c>
      <c r="E568" s="30">
        <v>0</v>
      </c>
      <c r="F568" s="30">
        <v>-1</v>
      </c>
      <c r="G568" s="30">
        <v>1</v>
      </c>
      <c r="H568" s="30">
        <v>0</v>
      </c>
      <c r="I568" s="30">
        <v>1</v>
      </c>
      <c r="J568" s="28">
        <v>0</v>
      </c>
      <c r="K568" s="28">
        <v>1</v>
      </c>
      <c r="L568" s="30">
        <v>0</v>
      </c>
      <c r="M568" s="28" t="s">
        <v>3372</v>
      </c>
      <c r="N568" s="28">
        <v>0</v>
      </c>
      <c r="O568" s="30">
        <v>626</v>
      </c>
      <c r="P568" s="31" t="b">
        <v>0</v>
      </c>
      <c r="Q568" s="28"/>
      <c r="R568" s="28"/>
      <c r="S568" s="30">
        <v>39</v>
      </c>
      <c r="T568" s="28" t="s">
        <v>3373</v>
      </c>
      <c r="U568" s="28">
        <v>0</v>
      </c>
      <c r="V568" s="28" t="s">
        <v>3374</v>
      </c>
      <c r="W568" s="28">
        <v>0.1</v>
      </c>
      <c r="X568" s="31" t="b">
        <v>0</v>
      </c>
      <c r="Y568" s="28"/>
      <c r="Z568" s="28" t="s">
        <v>2061</v>
      </c>
      <c r="AA568" s="30">
        <v>15</v>
      </c>
      <c r="AB568" s="30">
        <v>4</v>
      </c>
      <c r="AC568" s="30">
        <v>0</v>
      </c>
      <c r="AD568" s="30">
        <v>15179</v>
      </c>
      <c r="AE568" s="30">
        <v>96</v>
      </c>
      <c r="AF568" s="30">
        <v>10769</v>
      </c>
      <c r="AG568" s="30">
        <v>115</v>
      </c>
      <c r="AH568" s="28">
        <v>0</v>
      </c>
      <c r="AI568" s="28">
        <v>0</v>
      </c>
      <c r="AJ568" s="28" t="s">
        <v>3374</v>
      </c>
      <c r="AK568" s="30">
        <v>0</v>
      </c>
      <c r="AL568" s="30">
        <v>0</v>
      </c>
      <c r="AM568" s="30">
        <v>0</v>
      </c>
      <c r="AN568" s="30">
        <v>0</v>
      </c>
      <c r="AO568" s="30">
        <v>0</v>
      </c>
      <c r="AP568" s="30">
        <v>0</v>
      </c>
      <c r="AQ568" s="30">
        <v>0</v>
      </c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28">
        <v>0</v>
      </c>
      <c r="AY568" s="28">
        <v>0</v>
      </c>
      <c r="AZ568" s="28">
        <v>0</v>
      </c>
      <c r="BA568" s="28">
        <v>0</v>
      </c>
      <c r="BB568" s="30">
        <v>0</v>
      </c>
      <c r="BC568" s="28">
        <v>0</v>
      </c>
      <c r="BD568" s="28">
        <v>0</v>
      </c>
      <c r="BE568" s="28">
        <v>0</v>
      </c>
      <c r="BF568" s="28">
        <v>0</v>
      </c>
      <c r="BG568" s="30">
        <v>544</v>
      </c>
      <c r="BH568" s="30">
        <v>45</v>
      </c>
      <c r="BI568" s="30">
        <v>525</v>
      </c>
      <c r="BJ568" s="30">
        <v>26</v>
      </c>
      <c r="BK568" s="30">
        <v>490</v>
      </c>
      <c r="BL568" s="30">
        <v>16</v>
      </c>
      <c r="BM568" s="30">
        <v>546</v>
      </c>
      <c r="BN568" s="30">
        <v>45</v>
      </c>
      <c r="BO568" s="28"/>
      <c r="BP568" s="28"/>
      <c r="BQ568" s="28"/>
      <c r="BR568" s="28"/>
      <c r="BS568" s="28"/>
      <c r="BT568" s="28"/>
      <c r="BU568" s="30">
        <v>0</v>
      </c>
      <c r="BV568" s="30">
        <v>0</v>
      </c>
      <c r="BW568" s="30">
        <v>0</v>
      </c>
      <c r="BX568" s="30">
        <v>0</v>
      </c>
      <c r="BY568" s="30">
        <v>0</v>
      </c>
      <c r="BZ568" s="30">
        <v>0</v>
      </c>
      <c r="CA568" s="30">
        <v>720</v>
      </c>
      <c r="CB568" s="30">
        <v>67</v>
      </c>
      <c r="CC568" s="30">
        <v>414</v>
      </c>
      <c r="CD568" s="30">
        <v>37</v>
      </c>
      <c r="CE568" s="30">
        <v>554</v>
      </c>
      <c r="CF568" s="30">
        <v>45</v>
      </c>
      <c r="CG568" s="30">
        <v>460</v>
      </c>
      <c r="CH568" s="30">
        <v>54</v>
      </c>
      <c r="CI568" s="30">
        <v>0</v>
      </c>
      <c r="CJ568" s="30">
        <v>0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7.25" thickBot="1">
      <c r="A569" s="30">
        <v>0</v>
      </c>
      <c r="B569" s="30">
        <v>0</v>
      </c>
      <c r="C569" s="30">
        <v>564510</v>
      </c>
      <c r="D569" s="30">
        <v>0</v>
      </c>
      <c r="E569" s="30">
        <v>0</v>
      </c>
      <c r="F569" s="30">
        <v>0</v>
      </c>
      <c r="G569" s="30">
        <v>0</v>
      </c>
      <c r="H569" s="30">
        <v>0</v>
      </c>
      <c r="I569" s="30">
        <v>3</v>
      </c>
      <c r="J569" s="28">
        <v>0</v>
      </c>
      <c r="K569" s="28">
        <v>0</v>
      </c>
      <c r="L569" s="30">
        <v>0</v>
      </c>
      <c r="M569" s="28" t="s">
        <v>3375</v>
      </c>
      <c r="N569" s="28">
        <v>0</v>
      </c>
      <c r="O569" s="30">
        <v>683</v>
      </c>
      <c r="P569" s="31" t="b">
        <v>0</v>
      </c>
      <c r="Q569" s="28" t="s">
        <v>2313</v>
      </c>
      <c r="R569" s="28" t="s">
        <v>3376</v>
      </c>
      <c r="S569" s="30">
        <v>45</v>
      </c>
      <c r="T569" s="28" t="s">
        <v>3377</v>
      </c>
      <c r="U569" s="28">
        <v>0</v>
      </c>
      <c r="V569" s="28" t="s">
        <v>3378</v>
      </c>
      <c r="W569" s="28">
        <v>0</v>
      </c>
      <c r="X569" s="31" t="b">
        <v>0</v>
      </c>
      <c r="Y569" s="28"/>
      <c r="Z569" s="28" t="s">
        <v>2077</v>
      </c>
      <c r="AA569" s="30">
        <v>15</v>
      </c>
      <c r="AB569" s="30">
        <v>4</v>
      </c>
      <c r="AC569" s="30">
        <v>0</v>
      </c>
      <c r="AD569" s="30">
        <v>155</v>
      </c>
      <c r="AE569" s="30">
        <v>0</v>
      </c>
      <c r="AF569" s="30">
        <v>127</v>
      </c>
      <c r="AG569" s="30">
        <v>1</v>
      </c>
      <c r="AH569" s="28">
        <v>0</v>
      </c>
      <c r="AI569" s="28">
        <v>0</v>
      </c>
      <c r="AJ569" s="28" t="s">
        <v>3378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28">
        <v>0</v>
      </c>
      <c r="AY569" s="28">
        <v>0</v>
      </c>
      <c r="AZ569" s="28">
        <v>0</v>
      </c>
      <c r="BA569" s="28">
        <v>0</v>
      </c>
      <c r="BB569" s="30">
        <v>0</v>
      </c>
      <c r="BC569" s="28">
        <v>0</v>
      </c>
      <c r="BD569" s="28">
        <v>0</v>
      </c>
      <c r="BE569" s="28">
        <v>0</v>
      </c>
      <c r="BF569" s="28">
        <v>0</v>
      </c>
      <c r="BG569" s="30">
        <v>728</v>
      </c>
      <c r="BH569" s="30">
        <v>306</v>
      </c>
      <c r="BI569" s="30">
        <v>723</v>
      </c>
      <c r="BJ569" s="30">
        <v>307</v>
      </c>
      <c r="BK569" s="30">
        <v>712</v>
      </c>
      <c r="BL569" s="30">
        <v>302</v>
      </c>
      <c r="BM569" s="30">
        <v>729</v>
      </c>
      <c r="BN569" s="30">
        <v>306</v>
      </c>
      <c r="BO569" s="28"/>
      <c r="BP569" s="28"/>
      <c r="BQ569" s="28"/>
      <c r="BR569" s="28"/>
      <c r="BS569" s="28"/>
      <c r="BT569" s="28"/>
      <c r="BU569" s="30">
        <v>0</v>
      </c>
      <c r="BV569" s="30">
        <v>0</v>
      </c>
      <c r="BW569" s="30">
        <v>0</v>
      </c>
      <c r="BX569" s="30">
        <v>0</v>
      </c>
      <c r="BY569" s="30">
        <v>0</v>
      </c>
      <c r="BZ569" s="30">
        <v>0</v>
      </c>
      <c r="CA569" s="30">
        <v>457</v>
      </c>
      <c r="CB569" s="30">
        <v>263</v>
      </c>
      <c r="CC569" s="30">
        <v>674</v>
      </c>
      <c r="CD569" s="30">
        <v>275</v>
      </c>
      <c r="CE569" s="30">
        <v>732</v>
      </c>
      <c r="CF569" s="30">
        <v>309</v>
      </c>
      <c r="CG569" s="30">
        <v>759</v>
      </c>
      <c r="CH569" s="30">
        <v>325</v>
      </c>
      <c r="CI569" s="30">
        <v>0</v>
      </c>
      <c r="CJ569" s="30">
        <v>0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7.25" thickBot="1">
      <c r="A570" s="28"/>
      <c r="B570" s="28"/>
      <c r="C570" s="30">
        <v>547719</v>
      </c>
      <c r="D570" s="30">
        <v>0</v>
      </c>
      <c r="E570" s="30">
        <v>0</v>
      </c>
      <c r="F570" s="30">
        <v>0</v>
      </c>
      <c r="G570" s="30">
        <v>0</v>
      </c>
      <c r="H570" s="30">
        <v>0</v>
      </c>
      <c r="I570" s="30">
        <v>3</v>
      </c>
      <c r="J570" s="28">
        <v>0</v>
      </c>
      <c r="K570" s="28">
        <v>1</v>
      </c>
      <c r="L570" s="30">
        <v>0</v>
      </c>
      <c r="M570" s="28" t="s">
        <v>1553</v>
      </c>
      <c r="N570" s="28">
        <v>0</v>
      </c>
      <c r="O570" s="30">
        <v>741</v>
      </c>
      <c r="P570" s="31" t="b">
        <v>0</v>
      </c>
      <c r="Q570" s="28"/>
      <c r="R570" s="28"/>
      <c r="S570" s="30">
        <v>45</v>
      </c>
      <c r="T570" s="28" t="s">
        <v>4090</v>
      </c>
      <c r="U570" s="28">
        <v>0</v>
      </c>
      <c r="V570" s="28" t="s">
        <v>4091</v>
      </c>
      <c r="W570" s="28">
        <v>0</v>
      </c>
      <c r="X570" s="31" t="b">
        <v>0</v>
      </c>
      <c r="Y570" s="28"/>
      <c r="Z570" s="28" t="s">
        <v>2061</v>
      </c>
      <c r="AA570" s="30">
        <v>15</v>
      </c>
      <c r="AB570" s="30">
        <v>4</v>
      </c>
      <c r="AC570" s="30">
        <v>0</v>
      </c>
      <c r="AD570" s="30">
        <v>423</v>
      </c>
      <c r="AE570" s="30">
        <v>27</v>
      </c>
      <c r="AF570" s="30">
        <v>279</v>
      </c>
      <c r="AG570" s="30">
        <v>19</v>
      </c>
      <c r="AH570" s="28">
        <v>0</v>
      </c>
      <c r="AI570" s="28">
        <v>0</v>
      </c>
      <c r="AJ570" s="28" t="s">
        <v>4091</v>
      </c>
      <c r="AK570" s="30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28">
        <v>0</v>
      </c>
      <c r="AY570" s="28">
        <v>0</v>
      </c>
      <c r="AZ570" s="28">
        <v>0</v>
      </c>
      <c r="BA570" s="28">
        <v>0</v>
      </c>
      <c r="BB570" s="30">
        <v>0</v>
      </c>
      <c r="BC570" s="28">
        <v>0</v>
      </c>
      <c r="BD570" s="28">
        <v>0</v>
      </c>
      <c r="BE570" s="28">
        <v>0</v>
      </c>
      <c r="BF570" s="28">
        <v>0</v>
      </c>
      <c r="BG570" s="30">
        <v>726</v>
      </c>
      <c r="BH570" s="30">
        <v>305</v>
      </c>
      <c r="BI570" s="30">
        <v>721</v>
      </c>
      <c r="BJ570" s="30">
        <v>306</v>
      </c>
      <c r="BK570" s="30">
        <v>710</v>
      </c>
      <c r="BL570" s="30">
        <v>301</v>
      </c>
      <c r="BM570" s="30">
        <v>727</v>
      </c>
      <c r="BN570" s="30">
        <v>305</v>
      </c>
      <c r="BO570" s="28"/>
      <c r="BP570" s="28"/>
      <c r="BQ570" s="28"/>
      <c r="BR570" s="28"/>
      <c r="BS570" s="28"/>
      <c r="BT570" s="28"/>
      <c r="BU570" s="30">
        <v>0</v>
      </c>
      <c r="BV570" s="30">
        <v>0</v>
      </c>
      <c r="BW570" s="30">
        <v>0</v>
      </c>
      <c r="BX570" s="30">
        <v>0</v>
      </c>
      <c r="BY570" s="30">
        <v>0</v>
      </c>
      <c r="BZ570" s="30">
        <v>0</v>
      </c>
      <c r="CA570" s="30">
        <v>455</v>
      </c>
      <c r="CB570" s="30">
        <v>262</v>
      </c>
      <c r="CC570" s="30">
        <v>672</v>
      </c>
      <c r="CD570" s="30">
        <v>274</v>
      </c>
      <c r="CE570" s="30">
        <v>730</v>
      </c>
      <c r="CF570" s="30">
        <v>308</v>
      </c>
      <c r="CG570" s="30">
        <v>730</v>
      </c>
      <c r="CH570" s="30">
        <v>303</v>
      </c>
      <c r="CI570" s="30">
        <v>0</v>
      </c>
      <c r="CJ570" s="30">
        <v>0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7.25" thickBot="1">
      <c r="A571" s="30">
        <v>0</v>
      </c>
      <c r="B571" s="30">
        <v>0</v>
      </c>
      <c r="C571" s="30">
        <v>215136</v>
      </c>
      <c r="D571" s="30">
        <v>0</v>
      </c>
      <c r="E571" s="30">
        <v>0</v>
      </c>
      <c r="F571" s="30">
        <v>-2</v>
      </c>
      <c r="G571" s="30">
        <v>2</v>
      </c>
      <c r="H571" s="30">
        <v>0</v>
      </c>
      <c r="I571" s="30">
        <v>2</v>
      </c>
      <c r="J571" s="28">
        <v>0</v>
      </c>
      <c r="K571" s="28">
        <v>0</v>
      </c>
      <c r="L571" s="30">
        <v>0</v>
      </c>
      <c r="M571" s="28" t="s">
        <v>3379</v>
      </c>
      <c r="N571" s="28">
        <v>1.8</v>
      </c>
      <c r="O571" s="30">
        <v>295</v>
      </c>
      <c r="P571" s="31" t="b">
        <v>0</v>
      </c>
      <c r="Q571" s="28" t="s">
        <v>4538</v>
      </c>
      <c r="R571" s="28" t="s">
        <v>4430</v>
      </c>
      <c r="S571" s="30">
        <v>38</v>
      </c>
      <c r="T571" s="28" t="s">
        <v>3380</v>
      </c>
      <c r="U571" s="28">
        <v>1.7</v>
      </c>
      <c r="V571" s="28" t="s">
        <v>3126</v>
      </c>
      <c r="W571" s="28">
        <v>13.5</v>
      </c>
      <c r="X571" s="31" t="b">
        <v>0</v>
      </c>
      <c r="Y571" s="28"/>
      <c r="Z571" s="28" t="s">
        <v>2117</v>
      </c>
      <c r="AA571" s="30">
        <v>16</v>
      </c>
      <c r="AB571" s="30">
        <v>17</v>
      </c>
      <c r="AC571" s="30">
        <v>54</v>
      </c>
      <c r="AD571" s="30">
        <v>2133822</v>
      </c>
      <c r="AE571" s="30">
        <v>1297</v>
      </c>
      <c r="AF571" s="30">
        <v>3242781</v>
      </c>
      <c r="AG571" s="30">
        <v>41069</v>
      </c>
      <c r="AH571" s="28">
        <v>0.5</v>
      </c>
      <c r="AI571" s="28">
        <v>14.2</v>
      </c>
      <c r="AJ571" s="28" t="s">
        <v>1621</v>
      </c>
      <c r="AK571" s="30">
        <v>1872</v>
      </c>
      <c r="AL571" s="30">
        <v>1</v>
      </c>
      <c r="AM571" s="30">
        <v>1</v>
      </c>
      <c r="AN571" s="30">
        <v>4</v>
      </c>
      <c r="AO571" s="30">
        <v>41</v>
      </c>
      <c r="AP571" s="30">
        <v>0</v>
      </c>
      <c r="AQ571" s="30">
        <v>0</v>
      </c>
      <c r="AR571" s="30">
        <v>0</v>
      </c>
      <c r="AS571" s="30">
        <v>7</v>
      </c>
      <c r="AT571" s="30">
        <v>0</v>
      </c>
      <c r="AU571" s="30">
        <v>0</v>
      </c>
      <c r="AV571" s="30">
        <v>1</v>
      </c>
      <c r="AW571" s="30">
        <v>284</v>
      </c>
      <c r="AX571" s="28">
        <v>372.2</v>
      </c>
      <c r="AY571" s="28">
        <v>257.3</v>
      </c>
      <c r="AZ571" s="28">
        <v>209</v>
      </c>
      <c r="BA571" s="28">
        <v>84</v>
      </c>
      <c r="BB571" s="30">
        <v>20</v>
      </c>
      <c r="BC571" s="28">
        <v>1.24</v>
      </c>
      <c r="BD571" s="28">
        <v>1.22</v>
      </c>
      <c r="BE571" s="28">
        <v>2.46</v>
      </c>
      <c r="BF571" s="28">
        <v>39.549999999999997</v>
      </c>
      <c r="BG571" s="30">
        <v>162</v>
      </c>
      <c r="BH571" s="30">
        <v>59</v>
      </c>
      <c r="BI571" s="30">
        <v>126</v>
      </c>
      <c r="BJ571" s="30">
        <v>23</v>
      </c>
      <c r="BK571" s="30">
        <v>163</v>
      </c>
      <c r="BL571" s="30">
        <v>22</v>
      </c>
      <c r="BM571" s="30">
        <v>148</v>
      </c>
      <c r="BN571" s="30">
        <v>31</v>
      </c>
      <c r="BO571" s="28"/>
      <c r="BP571" s="28"/>
      <c r="BQ571" s="30">
        <v>3</v>
      </c>
      <c r="BR571" s="28"/>
      <c r="BS571" s="28"/>
      <c r="BT571" s="28"/>
      <c r="BU571" s="30">
        <v>0.06</v>
      </c>
      <c r="BV571" s="30">
        <v>0</v>
      </c>
      <c r="BW571" s="30">
        <v>0.06</v>
      </c>
      <c r="BX571" s="30">
        <v>0.12</v>
      </c>
      <c r="BY571" s="30">
        <v>1.9</v>
      </c>
      <c r="BZ571" s="30">
        <v>1.97</v>
      </c>
      <c r="CA571" s="30">
        <v>754</v>
      </c>
      <c r="CB571" s="30">
        <v>253</v>
      </c>
      <c r="CC571" s="30">
        <v>169</v>
      </c>
      <c r="CD571" s="30">
        <v>49</v>
      </c>
      <c r="CE571" s="30">
        <v>367</v>
      </c>
      <c r="CF571" s="30">
        <v>130</v>
      </c>
      <c r="CG571" s="30">
        <v>31</v>
      </c>
      <c r="CH571" s="30">
        <v>12</v>
      </c>
      <c r="CI571" s="30">
        <v>0.96</v>
      </c>
      <c r="CJ571" s="30">
        <v>0.19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7.25" thickBot="1">
      <c r="A572" s="30">
        <v>100</v>
      </c>
      <c r="B572" s="30">
        <v>100</v>
      </c>
      <c r="C572" s="30">
        <v>50232</v>
      </c>
      <c r="D572" s="30">
        <v>0</v>
      </c>
      <c r="E572" s="30">
        <v>0</v>
      </c>
      <c r="F572" s="30">
        <v>-2</v>
      </c>
      <c r="G572" s="30">
        <v>2</v>
      </c>
      <c r="H572" s="30">
        <v>0</v>
      </c>
      <c r="I572" s="30">
        <v>3</v>
      </c>
      <c r="J572" s="28">
        <v>0.7</v>
      </c>
      <c r="K572" s="28">
        <v>0.2</v>
      </c>
      <c r="L572" s="30">
        <v>0</v>
      </c>
      <c r="M572" s="28" t="s">
        <v>3301</v>
      </c>
      <c r="N572" s="28">
        <v>0.2</v>
      </c>
      <c r="O572" s="30">
        <v>349</v>
      </c>
      <c r="P572" s="31" t="b">
        <v>0</v>
      </c>
      <c r="Q572" s="28"/>
      <c r="R572" s="28" t="s">
        <v>3302</v>
      </c>
      <c r="S572" s="30">
        <v>48</v>
      </c>
      <c r="T572" s="28" t="s">
        <v>3303</v>
      </c>
      <c r="U572" s="28">
        <v>1.5</v>
      </c>
      <c r="V572" s="28" t="s">
        <v>1936</v>
      </c>
      <c r="W572" s="28">
        <v>0</v>
      </c>
      <c r="X572" s="31" t="b">
        <v>0</v>
      </c>
      <c r="Y572" s="28"/>
      <c r="Z572" s="28" t="s">
        <v>2061</v>
      </c>
      <c r="AA572" s="30">
        <v>16</v>
      </c>
      <c r="AB572" s="30">
        <v>17</v>
      </c>
      <c r="AC572" s="30">
        <v>16</v>
      </c>
      <c r="AD572" s="30">
        <v>2684</v>
      </c>
      <c r="AE572" s="30">
        <v>14</v>
      </c>
      <c r="AF572" s="30">
        <v>5795</v>
      </c>
      <c r="AG572" s="30">
        <v>35</v>
      </c>
      <c r="AH572" s="28">
        <v>0</v>
      </c>
      <c r="AI572" s="28">
        <v>3.3</v>
      </c>
      <c r="AJ572" s="28" t="s">
        <v>1936</v>
      </c>
      <c r="AK572" s="30">
        <v>573</v>
      </c>
      <c r="AL572" s="30">
        <v>0</v>
      </c>
      <c r="AM572" s="30">
        <v>0</v>
      </c>
      <c r="AN572" s="30">
        <v>1</v>
      </c>
      <c r="AO572" s="30">
        <v>11</v>
      </c>
      <c r="AP572" s="30">
        <v>0</v>
      </c>
      <c r="AQ572" s="30">
        <v>0</v>
      </c>
      <c r="AR572" s="30">
        <v>0</v>
      </c>
      <c r="AS572" s="30">
        <v>2</v>
      </c>
      <c r="AT572" s="30">
        <v>0</v>
      </c>
      <c r="AU572" s="30">
        <v>0</v>
      </c>
      <c r="AV572" s="30">
        <v>0</v>
      </c>
      <c r="AW572" s="30">
        <v>67</v>
      </c>
      <c r="AX572" s="28">
        <v>55.6</v>
      </c>
      <c r="AY572" s="28">
        <v>102.1</v>
      </c>
      <c r="AZ572" s="28">
        <v>11</v>
      </c>
      <c r="BA572" s="28">
        <v>16.3</v>
      </c>
      <c r="BB572" s="30">
        <v>6</v>
      </c>
      <c r="BC572" s="28">
        <v>0.19</v>
      </c>
      <c r="BD572" s="28">
        <v>0.66</v>
      </c>
      <c r="BE572" s="28">
        <v>0.85</v>
      </c>
      <c r="BF572" s="28">
        <v>11.62</v>
      </c>
      <c r="BG572" s="30">
        <v>418</v>
      </c>
      <c r="BH572" s="30">
        <v>179</v>
      </c>
      <c r="BI572" s="30">
        <v>268</v>
      </c>
      <c r="BJ572" s="30">
        <v>149</v>
      </c>
      <c r="BK572" s="30">
        <v>433</v>
      </c>
      <c r="BL572" s="30">
        <v>211</v>
      </c>
      <c r="BM572" s="30">
        <v>413</v>
      </c>
      <c r="BN572" s="30">
        <v>186</v>
      </c>
      <c r="BO572" s="30">
        <v>2</v>
      </c>
      <c r="BP572" s="28"/>
      <c r="BQ572" s="28"/>
      <c r="BR572" s="28"/>
      <c r="BS572" s="28"/>
      <c r="BT572" s="28"/>
      <c r="BU572" s="30">
        <v>0.03</v>
      </c>
      <c r="BV572" s="30">
        <v>0</v>
      </c>
      <c r="BW572" s="30">
        <v>0.1</v>
      </c>
      <c r="BX572" s="30">
        <v>0.13</v>
      </c>
      <c r="BY572" s="30">
        <v>1.83</v>
      </c>
      <c r="BZ572" s="30">
        <v>1.73</v>
      </c>
      <c r="CA572" s="30">
        <v>259</v>
      </c>
      <c r="CB572" s="30">
        <v>153</v>
      </c>
      <c r="CC572" s="30">
        <v>385</v>
      </c>
      <c r="CD572" s="30">
        <v>176</v>
      </c>
      <c r="CE572" s="30">
        <v>411</v>
      </c>
      <c r="CF572" s="30">
        <v>178</v>
      </c>
      <c r="CG572" s="30">
        <v>606</v>
      </c>
      <c r="CH572" s="30">
        <v>243</v>
      </c>
      <c r="CI572" s="30">
        <v>0.94</v>
      </c>
      <c r="CJ572" s="30">
        <v>0.16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7.25" thickBot="1">
      <c r="A573" s="30">
        <v>0</v>
      </c>
      <c r="B573" s="30">
        <v>0</v>
      </c>
      <c r="C573" s="30">
        <v>60689</v>
      </c>
      <c r="D573" s="30">
        <v>0</v>
      </c>
      <c r="E573" s="30">
        <v>0</v>
      </c>
      <c r="F573" s="30">
        <v>-4</v>
      </c>
      <c r="G573" s="30">
        <v>4</v>
      </c>
      <c r="H573" s="30">
        <v>1</v>
      </c>
      <c r="I573" s="30">
        <v>4</v>
      </c>
      <c r="J573" s="28">
        <v>0</v>
      </c>
      <c r="K573" s="28">
        <v>0</v>
      </c>
      <c r="L573" s="30">
        <v>0</v>
      </c>
      <c r="M573" s="28" t="s">
        <v>2291</v>
      </c>
      <c r="N573" s="28">
        <v>0</v>
      </c>
      <c r="O573" s="30">
        <v>354</v>
      </c>
      <c r="P573" s="31" t="b">
        <v>0</v>
      </c>
      <c r="Q573" s="28" t="s">
        <v>4228</v>
      </c>
      <c r="R573" s="28" t="s">
        <v>4278</v>
      </c>
      <c r="S573" s="30">
        <v>56</v>
      </c>
      <c r="T573" s="28" t="s">
        <v>3381</v>
      </c>
      <c r="U573" s="28">
        <v>2.1</v>
      </c>
      <c r="V573" s="28" t="s">
        <v>1476</v>
      </c>
      <c r="W573" s="28">
        <v>0.5</v>
      </c>
      <c r="X573" s="31" t="b">
        <v>0</v>
      </c>
      <c r="Y573" s="28"/>
      <c r="Z573" s="28" t="s">
        <v>2117</v>
      </c>
      <c r="AA573" s="30">
        <v>16</v>
      </c>
      <c r="AB573" s="30">
        <v>17</v>
      </c>
      <c r="AC573" s="30">
        <v>53</v>
      </c>
      <c r="AD573" s="30">
        <v>140315</v>
      </c>
      <c r="AE573" s="30">
        <v>34</v>
      </c>
      <c r="AF573" s="30">
        <v>251217</v>
      </c>
      <c r="AG573" s="30">
        <v>592</v>
      </c>
      <c r="AH573" s="28">
        <v>0</v>
      </c>
      <c r="AI573" s="28">
        <v>9.5</v>
      </c>
      <c r="AJ573" s="28" t="s">
        <v>1476</v>
      </c>
      <c r="AK573" s="30">
        <v>807</v>
      </c>
      <c r="AL573" s="30">
        <v>3</v>
      </c>
      <c r="AM573" s="30">
        <v>0</v>
      </c>
      <c r="AN573" s="30">
        <v>4</v>
      </c>
      <c r="AO573" s="30">
        <v>9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7</v>
      </c>
      <c r="AW573" s="30">
        <v>163</v>
      </c>
      <c r="AX573" s="28">
        <v>145.19999999999999</v>
      </c>
      <c r="AY573" s="28">
        <v>82.1</v>
      </c>
      <c r="AZ573" s="28">
        <v>169</v>
      </c>
      <c r="BA573" s="28">
        <v>39.299999999999997</v>
      </c>
      <c r="BB573" s="30">
        <v>9</v>
      </c>
      <c r="BC573" s="28">
        <v>2.71</v>
      </c>
      <c r="BD573" s="28">
        <v>0.37</v>
      </c>
      <c r="BE573" s="28">
        <v>3.08</v>
      </c>
      <c r="BF573" s="28">
        <v>11.8</v>
      </c>
      <c r="BG573" s="30">
        <v>332</v>
      </c>
      <c r="BH573" s="30">
        <v>37</v>
      </c>
      <c r="BI573" s="30">
        <v>297</v>
      </c>
      <c r="BJ573" s="30">
        <v>46</v>
      </c>
      <c r="BK573" s="30">
        <v>190</v>
      </c>
      <c r="BL573" s="30">
        <v>48</v>
      </c>
      <c r="BM573" s="30">
        <v>307</v>
      </c>
      <c r="BN573" s="30">
        <v>47</v>
      </c>
      <c r="BO573" s="28"/>
      <c r="BP573" s="28"/>
      <c r="BQ573" s="28"/>
      <c r="BR573" s="28"/>
      <c r="BS573" s="28"/>
      <c r="BT573" s="28"/>
      <c r="BU573" s="30">
        <v>0.3</v>
      </c>
      <c r="BV573" s="30">
        <v>0</v>
      </c>
      <c r="BW573" s="30">
        <v>0.04</v>
      </c>
      <c r="BX573" s="30">
        <v>0.34</v>
      </c>
      <c r="BY573" s="30">
        <v>1.32</v>
      </c>
      <c r="BZ573" s="30">
        <v>1</v>
      </c>
      <c r="CA573" s="30">
        <v>87</v>
      </c>
      <c r="CB573" s="30">
        <v>32</v>
      </c>
      <c r="CC573" s="30">
        <v>752</v>
      </c>
      <c r="CD573" s="30">
        <v>87</v>
      </c>
      <c r="CE573" s="30">
        <v>297</v>
      </c>
      <c r="CF573" s="30">
        <v>40</v>
      </c>
      <c r="CG573" s="30">
        <v>253</v>
      </c>
      <c r="CH573" s="30">
        <v>42</v>
      </c>
      <c r="CI573" s="30">
        <v>1</v>
      </c>
      <c r="CJ573" s="30">
        <v>0.45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17.25" thickBot="1">
      <c r="A574" s="28"/>
      <c r="B574" s="28"/>
      <c r="C574" s="30">
        <v>48615</v>
      </c>
      <c r="D574" s="30">
        <v>0</v>
      </c>
      <c r="E574" s="30">
        <v>0</v>
      </c>
      <c r="F574" s="30">
        <v>-4</v>
      </c>
      <c r="G574" s="30">
        <v>4</v>
      </c>
      <c r="H574" s="30">
        <v>0</v>
      </c>
      <c r="I574" s="30">
        <v>3</v>
      </c>
      <c r="J574" s="28">
        <v>0.5</v>
      </c>
      <c r="K574" s="28">
        <v>0</v>
      </c>
      <c r="L574" s="30">
        <v>0</v>
      </c>
      <c r="M574" s="28" t="s">
        <v>2856</v>
      </c>
      <c r="N574" s="28">
        <v>0</v>
      </c>
      <c r="O574" s="30">
        <v>378</v>
      </c>
      <c r="P574" s="31" t="b">
        <v>0</v>
      </c>
      <c r="Q574" s="28"/>
      <c r="R574" s="28"/>
      <c r="S574" s="30">
        <v>41</v>
      </c>
      <c r="T574" s="28" t="s">
        <v>3382</v>
      </c>
      <c r="U574" s="28">
        <v>0</v>
      </c>
      <c r="V574" s="28" t="s">
        <v>1896</v>
      </c>
      <c r="W574" s="28">
        <v>0.3</v>
      </c>
      <c r="X574" s="31" t="b">
        <v>0</v>
      </c>
      <c r="Y574" s="28"/>
      <c r="Z574" s="28" t="s">
        <v>2061</v>
      </c>
      <c r="AA574" s="30">
        <v>16</v>
      </c>
      <c r="AB574" s="30">
        <v>17</v>
      </c>
      <c r="AC574" s="30">
        <v>0</v>
      </c>
      <c r="AD574" s="30">
        <v>69468</v>
      </c>
      <c r="AE574" s="30">
        <v>1731</v>
      </c>
      <c r="AF574" s="30">
        <v>68933</v>
      </c>
      <c r="AG574" s="30">
        <v>827</v>
      </c>
      <c r="AH574" s="28">
        <v>0</v>
      </c>
      <c r="AI574" s="28">
        <v>0</v>
      </c>
      <c r="AJ574" s="28" t="s">
        <v>1896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28">
        <v>0</v>
      </c>
      <c r="AY574" s="28">
        <v>0</v>
      </c>
      <c r="AZ574" s="28">
        <v>0</v>
      </c>
      <c r="BA574" s="28">
        <v>0</v>
      </c>
      <c r="BB574" s="30">
        <v>0</v>
      </c>
      <c r="BC574" s="28">
        <v>0</v>
      </c>
      <c r="BD574" s="28">
        <v>0</v>
      </c>
      <c r="BE574" s="28">
        <v>0</v>
      </c>
      <c r="BF574" s="28">
        <v>0</v>
      </c>
      <c r="BG574" s="30">
        <v>626</v>
      </c>
      <c r="BH574" s="30">
        <v>244</v>
      </c>
      <c r="BI574" s="30">
        <v>611</v>
      </c>
      <c r="BJ574" s="30">
        <v>247</v>
      </c>
      <c r="BK574" s="30">
        <v>582</v>
      </c>
      <c r="BL574" s="30">
        <v>230</v>
      </c>
      <c r="BM574" s="30">
        <v>629</v>
      </c>
      <c r="BN574" s="30">
        <v>246</v>
      </c>
      <c r="BO574" s="28"/>
      <c r="BP574" s="28"/>
      <c r="BQ574" s="28"/>
      <c r="BR574" s="28"/>
      <c r="BS574" s="28"/>
      <c r="BT574" s="28"/>
      <c r="BU574" s="30">
        <v>0</v>
      </c>
      <c r="BV574" s="30">
        <v>0</v>
      </c>
      <c r="BW574" s="30">
        <v>0</v>
      </c>
      <c r="BX574" s="30">
        <v>0</v>
      </c>
      <c r="BY574" s="30">
        <v>0</v>
      </c>
      <c r="BZ574" s="30">
        <v>0</v>
      </c>
      <c r="CA574" s="30">
        <v>620</v>
      </c>
      <c r="CB574" s="30">
        <v>323</v>
      </c>
      <c r="CC574" s="30">
        <v>505</v>
      </c>
      <c r="CD574" s="30">
        <v>183</v>
      </c>
      <c r="CE574" s="30">
        <v>637</v>
      </c>
      <c r="CF574" s="30">
        <v>251</v>
      </c>
      <c r="CG574" s="30">
        <v>318</v>
      </c>
      <c r="CH574" s="30">
        <v>108</v>
      </c>
      <c r="CI574" s="30">
        <v>0</v>
      </c>
      <c r="CJ574" s="30">
        <v>0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7.25" thickBot="1">
      <c r="A575" s="30">
        <v>100</v>
      </c>
      <c r="B575" s="30">
        <v>100</v>
      </c>
      <c r="C575" s="30">
        <v>56917</v>
      </c>
      <c r="D575" s="30">
        <v>0</v>
      </c>
      <c r="E575" s="30">
        <v>0</v>
      </c>
      <c r="F575" s="30">
        <v>-2</v>
      </c>
      <c r="G575" s="30">
        <v>2</v>
      </c>
      <c r="H575" s="30">
        <v>0</v>
      </c>
      <c r="I575" s="30">
        <v>2</v>
      </c>
      <c r="J575" s="28">
        <v>0.5</v>
      </c>
      <c r="K575" s="28">
        <v>0</v>
      </c>
      <c r="L575" s="30">
        <v>0</v>
      </c>
      <c r="M575" s="28" t="s">
        <v>3383</v>
      </c>
      <c r="N575" s="28">
        <v>0</v>
      </c>
      <c r="O575" s="30">
        <v>379</v>
      </c>
      <c r="P575" s="31" t="b">
        <v>0</v>
      </c>
      <c r="Q575" s="28"/>
      <c r="R575" s="28" t="s">
        <v>3384</v>
      </c>
      <c r="S575" s="30">
        <v>43</v>
      </c>
      <c r="T575" s="28" t="s">
        <v>3385</v>
      </c>
      <c r="U575" s="28">
        <v>1.7</v>
      </c>
      <c r="V575" s="28" t="s">
        <v>1688</v>
      </c>
      <c r="W575" s="28">
        <v>0.1</v>
      </c>
      <c r="X575" s="31" t="b">
        <v>0</v>
      </c>
      <c r="Y575" s="28"/>
      <c r="Z575" s="28" t="s">
        <v>2061</v>
      </c>
      <c r="AA575" s="30">
        <v>16</v>
      </c>
      <c r="AB575" s="30">
        <v>17</v>
      </c>
      <c r="AC575" s="30">
        <v>20</v>
      </c>
      <c r="AD575" s="30">
        <v>12554</v>
      </c>
      <c r="AE575" s="30">
        <v>38</v>
      </c>
      <c r="AF575" s="30">
        <v>23636</v>
      </c>
      <c r="AG575" s="30">
        <v>71</v>
      </c>
      <c r="AH575" s="28">
        <v>0</v>
      </c>
      <c r="AI575" s="28">
        <v>4.7</v>
      </c>
      <c r="AJ575" s="28" t="s">
        <v>1688</v>
      </c>
      <c r="AK575" s="30">
        <v>956</v>
      </c>
      <c r="AL575" s="30">
        <v>0</v>
      </c>
      <c r="AM575" s="30">
        <v>0</v>
      </c>
      <c r="AN575" s="30">
        <v>2</v>
      </c>
      <c r="AO575" s="30">
        <v>21</v>
      </c>
      <c r="AP575" s="30">
        <v>0</v>
      </c>
      <c r="AQ575" s="30">
        <v>0</v>
      </c>
      <c r="AR575" s="30">
        <v>0</v>
      </c>
      <c r="AS575" s="30">
        <v>4</v>
      </c>
      <c r="AT575" s="30">
        <v>0</v>
      </c>
      <c r="AU575" s="30">
        <v>0</v>
      </c>
      <c r="AV575" s="30">
        <v>0</v>
      </c>
      <c r="AW575" s="30">
        <v>149</v>
      </c>
      <c r="AX575" s="28">
        <v>177.4</v>
      </c>
      <c r="AY575" s="28">
        <v>39.299999999999997</v>
      </c>
      <c r="AZ575" s="28">
        <v>28</v>
      </c>
      <c r="BA575" s="28">
        <v>24.4</v>
      </c>
      <c r="BB575" s="30">
        <v>11</v>
      </c>
      <c r="BC575" s="28">
        <v>0.13</v>
      </c>
      <c r="BD575" s="28">
        <v>0.59</v>
      </c>
      <c r="BE575" s="28">
        <v>0.72</v>
      </c>
      <c r="BF575" s="28">
        <v>15.15</v>
      </c>
      <c r="BG575" s="30">
        <v>298</v>
      </c>
      <c r="BH575" s="30">
        <v>118</v>
      </c>
      <c r="BI575" s="30">
        <v>373</v>
      </c>
      <c r="BJ575" s="30">
        <v>128</v>
      </c>
      <c r="BK575" s="30">
        <v>392</v>
      </c>
      <c r="BL575" s="30">
        <v>141</v>
      </c>
      <c r="BM575" s="30">
        <v>369</v>
      </c>
      <c r="BN575" s="30">
        <v>128</v>
      </c>
      <c r="BO575" s="28"/>
      <c r="BP575" s="28"/>
      <c r="BQ575" s="28"/>
      <c r="BR575" s="28"/>
      <c r="BS575" s="28"/>
      <c r="BT575" s="28"/>
      <c r="BU575" s="30">
        <v>0.01</v>
      </c>
      <c r="BV575" s="30">
        <v>0</v>
      </c>
      <c r="BW575" s="30">
        <v>0.06</v>
      </c>
      <c r="BX575" s="30">
        <v>7.0000000000000007E-2</v>
      </c>
      <c r="BY575" s="30">
        <v>1.43</v>
      </c>
      <c r="BZ575" s="30">
        <v>1.98</v>
      </c>
      <c r="CA575" s="30">
        <v>528</v>
      </c>
      <c r="CB575" s="30">
        <v>125</v>
      </c>
      <c r="CC575" s="30">
        <v>531</v>
      </c>
      <c r="CD575" s="30">
        <v>210</v>
      </c>
      <c r="CE575" s="30">
        <v>370</v>
      </c>
      <c r="CF575" s="30">
        <v>133</v>
      </c>
      <c r="CG575" s="30">
        <v>436</v>
      </c>
      <c r="CH575" s="30">
        <v>163</v>
      </c>
      <c r="CI575" s="30">
        <v>1.04</v>
      </c>
      <c r="CJ575" s="30">
        <v>0.19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17.25" thickBot="1">
      <c r="A576" s="28"/>
      <c r="B576" s="28"/>
      <c r="C576" s="30">
        <v>57647</v>
      </c>
      <c r="D576" s="30">
        <v>0</v>
      </c>
      <c r="E576" s="30">
        <v>0</v>
      </c>
      <c r="F576" s="30">
        <v>-4</v>
      </c>
      <c r="G576" s="30">
        <v>4</v>
      </c>
      <c r="H576" s="30">
        <v>1</v>
      </c>
      <c r="I576" s="30">
        <v>4</v>
      </c>
      <c r="J576" s="28">
        <v>0.5</v>
      </c>
      <c r="K576" s="28">
        <v>0</v>
      </c>
      <c r="L576" s="30">
        <v>0</v>
      </c>
      <c r="M576" s="28" t="s">
        <v>3386</v>
      </c>
      <c r="N576" s="28">
        <v>0</v>
      </c>
      <c r="O576" s="30">
        <v>380</v>
      </c>
      <c r="P576" s="31" t="b">
        <v>0</v>
      </c>
      <c r="Q576" s="28"/>
      <c r="R576" s="28"/>
      <c r="S576" s="30">
        <v>41</v>
      </c>
      <c r="T576" s="28" t="s">
        <v>3387</v>
      </c>
      <c r="U576" s="28">
        <v>0</v>
      </c>
      <c r="V576" s="28" t="s">
        <v>1899</v>
      </c>
      <c r="W576" s="28">
        <v>4.2</v>
      </c>
      <c r="X576" s="31" t="b">
        <v>0</v>
      </c>
      <c r="Y576" s="28"/>
      <c r="Z576" s="28" t="s">
        <v>2061</v>
      </c>
      <c r="AA576" s="30">
        <v>16</v>
      </c>
      <c r="AB576" s="30">
        <v>17</v>
      </c>
      <c r="AC576" s="30">
        <v>0</v>
      </c>
      <c r="AD576" s="30">
        <v>681814</v>
      </c>
      <c r="AE576" s="30">
        <v>2314</v>
      </c>
      <c r="AF576" s="30">
        <v>1357611</v>
      </c>
      <c r="AG576" s="30">
        <v>3937</v>
      </c>
      <c r="AH576" s="28">
        <v>0</v>
      </c>
      <c r="AI576" s="28">
        <v>0</v>
      </c>
      <c r="AJ576" s="28" t="s">
        <v>1350</v>
      </c>
      <c r="AK576" s="30">
        <v>0</v>
      </c>
      <c r="AL576" s="30">
        <v>0</v>
      </c>
      <c r="AM576" s="30">
        <v>0</v>
      </c>
      <c r="AN576" s="30">
        <v>0</v>
      </c>
      <c r="AO576" s="30">
        <v>0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0</v>
      </c>
      <c r="AX576" s="28">
        <v>0</v>
      </c>
      <c r="AY576" s="28">
        <v>0</v>
      </c>
      <c r="AZ576" s="28">
        <v>0</v>
      </c>
      <c r="BA576" s="28">
        <v>0</v>
      </c>
      <c r="BB576" s="30">
        <v>0</v>
      </c>
      <c r="BC576" s="28">
        <v>0</v>
      </c>
      <c r="BD576" s="28">
        <v>0</v>
      </c>
      <c r="BE576" s="28">
        <v>0</v>
      </c>
      <c r="BF576" s="28">
        <v>0</v>
      </c>
      <c r="BG576" s="30">
        <v>627</v>
      </c>
      <c r="BH576" s="30">
        <v>66</v>
      </c>
      <c r="BI576" s="30">
        <v>612</v>
      </c>
      <c r="BJ576" s="30">
        <v>67</v>
      </c>
      <c r="BK576" s="30">
        <v>583</v>
      </c>
      <c r="BL576" s="30">
        <v>68</v>
      </c>
      <c r="BM576" s="30">
        <v>630</v>
      </c>
      <c r="BN576" s="30">
        <v>68</v>
      </c>
      <c r="BO576" s="28"/>
      <c r="BP576" s="28"/>
      <c r="BQ576" s="28"/>
      <c r="BR576" s="28"/>
      <c r="BS576" s="28"/>
      <c r="BT576" s="28"/>
      <c r="BU576" s="30">
        <v>0</v>
      </c>
      <c r="BV576" s="30">
        <v>0</v>
      </c>
      <c r="BW576" s="30">
        <v>0</v>
      </c>
      <c r="BX576" s="30">
        <v>0</v>
      </c>
      <c r="BY576" s="30">
        <v>0</v>
      </c>
      <c r="BZ576" s="30">
        <v>0</v>
      </c>
      <c r="CA576" s="30">
        <v>621</v>
      </c>
      <c r="CB576" s="30">
        <v>91</v>
      </c>
      <c r="CC576" s="30">
        <v>506</v>
      </c>
      <c r="CD576" s="30">
        <v>53</v>
      </c>
      <c r="CE576" s="30">
        <v>638</v>
      </c>
      <c r="CF576" s="30">
        <v>69</v>
      </c>
      <c r="CG576" s="30">
        <v>84</v>
      </c>
      <c r="CH576" s="30">
        <v>12</v>
      </c>
      <c r="CI576" s="30">
        <v>0</v>
      </c>
      <c r="CJ576" s="30">
        <v>0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7.25" thickBot="1">
      <c r="A577" s="30">
        <v>25</v>
      </c>
      <c r="B577" s="30">
        <v>25</v>
      </c>
      <c r="C577" s="30">
        <v>58771</v>
      </c>
      <c r="D577" s="30">
        <v>0</v>
      </c>
      <c r="E577" s="30">
        <v>0</v>
      </c>
      <c r="F577" s="30">
        <v>-4</v>
      </c>
      <c r="G577" s="30">
        <v>4</v>
      </c>
      <c r="H577" s="30">
        <v>1</v>
      </c>
      <c r="I577" s="30">
        <v>3</v>
      </c>
      <c r="J577" s="28">
        <v>0.1</v>
      </c>
      <c r="K577" s="28">
        <v>0</v>
      </c>
      <c r="L577" s="30">
        <v>0</v>
      </c>
      <c r="M577" s="28" t="s">
        <v>2279</v>
      </c>
      <c r="N577" s="28">
        <v>0</v>
      </c>
      <c r="O577" s="30">
        <v>381</v>
      </c>
      <c r="P577" s="31" t="b">
        <v>0</v>
      </c>
      <c r="Q577" s="28" t="s">
        <v>4390</v>
      </c>
      <c r="R577" s="28" t="s">
        <v>4391</v>
      </c>
      <c r="S577" s="30">
        <v>41</v>
      </c>
      <c r="T577" s="28" t="s">
        <v>3388</v>
      </c>
      <c r="U577" s="28">
        <v>1.3</v>
      </c>
      <c r="V577" s="28" t="s">
        <v>1689</v>
      </c>
      <c r="W577" s="28">
        <v>0.7</v>
      </c>
      <c r="X577" s="31" t="b">
        <v>0</v>
      </c>
      <c r="Y577" s="28"/>
      <c r="Z577" s="28" t="s">
        <v>2176</v>
      </c>
      <c r="AA577" s="30">
        <v>16</v>
      </c>
      <c r="AB577" s="30">
        <v>17</v>
      </c>
      <c r="AC577" s="30">
        <v>14</v>
      </c>
      <c r="AD577" s="30">
        <v>211088</v>
      </c>
      <c r="AE577" s="30">
        <v>562</v>
      </c>
      <c r="AF577" s="30">
        <v>298429</v>
      </c>
      <c r="AG577" s="30">
        <v>1378</v>
      </c>
      <c r="AH577" s="28">
        <v>0</v>
      </c>
      <c r="AI577" s="28">
        <v>3.4</v>
      </c>
      <c r="AJ577" s="28" t="s">
        <v>1689</v>
      </c>
      <c r="AK577" s="30">
        <v>492</v>
      </c>
      <c r="AL577" s="30">
        <v>0</v>
      </c>
      <c r="AM577" s="30">
        <v>0</v>
      </c>
      <c r="AN577" s="30">
        <v>0</v>
      </c>
      <c r="AO577" s="30">
        <v>11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73</v>
      </c>
      <c r="AX577" s="28">
        <v>62</v>
      </c>
      <c r="AY577" s="28">
        <v>33.700000000000003</v>
      </c>
      <c r="AZ577" s="28">
        <v>2</v>
      </c>
      <c r="BA577" s="28">
        <v>9.9</v>
      </c>
      <c r="BB577" s="30">
        <v>4</v>
      </c>
      <c r="BC577" s="28">
        <v>0</v>
      </c>
      <c r="BD577" s="28">
        <v>0.15</v>
      </c>
      <c r="BE577" s="28">
        <v>0.15</v>
      </c>
      <c r="BF577" s="28">
        <v>9.82</v>
      </c>
      <c r="BG577" s="30">
        <v>414</v>
      </c>
      <c r="BH577" s="30">
        <v>178</v>
      </c>
      <c r="BI577" s="30">
        <v>386</v>
      </c>
      <c r="BJ577" s="30">
        <v>197</v>
      </c>
      <c r="BK577" s="30">
        <v>464</v>
      </c>
      <c r="BL577" s="30">
        <v>226</v>
      </c>
      <c r="BM577" s="30">
        <v>442</v>
      </c>
      <c r="BN577" s="30">
        <v>200</v>
      </c>
      <c r="BO577" s="28"/>
      <c r="BP577" s="28"/>
      <c r="BQ577" s="28"/>
      <c r="BR577" s="28"/>
      <c r="BS577" s="28"/>
      <c r="BT577" s="28"/>
      <c r="BU577" s="30">
        <v>0</v>
      </c>
      <c r="BV577" s="30">
        <v>0</v>
      </c>
      <c r="BW577" s="30">
        <v>0.03</v>
      </c>
      <c r="BX577" s="30">
        <v>0.03</v>
      </c>
      <c r="BY577" s="30">
        <v>1.8</v>
      </c>
      <c r="BZ577" s="30">
        <v>2.0099999999999998</v>
      </c>
      <c r="CA577" s="30">
        <v>622</v>
      </c>
      <c r="CB577" s="30">
        <v>324</v>
      </c>
      <c r="CC577" s="30">
        <v>507</v>
      </c>
      <c r="CD577" s="30">
        <v>184</v>
      </c>
      <c r="CE577" s="30">
        <v>429</v>
      </c>
      <c r="CF577" s="30">
        <v>186</v>
      </c>
      <c r="CG577" s="30">
        <v>221</v>
      </c>
      <c r="CH577" s="30">
        <v>71</v>
      </c>
      <c r="CI577" s="30">
        <v>0.73</v>
      </c>
      <c r="CJ577" s="30">
        <v>0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17.25" thickBot="1">
      <c r="A578" s="30">
        <v>0</v>
      </c>
      <c r="B578" s="30">
        <v>0</v>
      </c>
      <c r="C578" s="30">
        <v>102836</v>
      </c>
      <c r="D578" s="30">
        <v>0</v>
      </c>
      <c r="E578" s="30">
        <v>0</v>
      </c>
      <c r="F578" s="30">
        <v>0</v>
      </c>
      <c r="G578" s="30">
        <v>0</v>
      </c>
      <c r="H578" s="30">
        <v>0</v>
      </c>
      <c r="I578" s="30">
        <v>1</v>
      </c>
      <c r="J578" s="28">
        <v>0</v>
      </c>
      <c r="K578" s="28">
        <v>0</v>
      </c>
      <c r="L578" s="30">
        <v>0</v>
      </c>
      <c r="M578" s="28" t="s">
        <v>3389</v>
      </c>
      <c r="N578" s="28">
        <v>0</v>
      </c>
      <c r="O578" s="30">
        <v>382</v>
      </c>
      <c r="P578" s="31" t="b">
        <v>0</v>
      </c>
      <c r="Q578" s="28" t="s">
        <v>3390</v>
      </c>
      <c r="R578" s="28" t="s">
        <v>3391</v>
      </c>
      <c r="S578" s="30">
        <v>45</v>
      </c>
      <c r="T578" s="28" t="s">
        <v>3392</v>
      </c>
      <c r="U578" s="28">
        <v>0</v>
      </c>
      <c r="V578" s="28" t="s">
        <v>1901</v>
      </c>
      <c r="W578" s="28">
        <v>0</v>
      </c>
      <c r="X578" s="31" t="b">
        <v>0</v>
      </c>
      <c r="Y578" s="28"/>
      <c r="Z578" s="28" t="s">
        <v>2077</v>
      </c>
      <c r="AA578" s="30">
        <v>16</v>
      </c>
      <c r="AB578" s="30">
        <v>17</v>
      </c>
      <c r="AC578" s="30">
        <v>0</v>
      </c>
      <c r="AD578" s="30">
        <v>0</v>
      </c>
      <c r="AE578" s="30">
        <v>0</v>
      </c>
      <c r="AF578" s="30">
        <v>201</v>
      </c>
      <c r="AG578" s="30">
        <v>0</v>
      </c>
      <c r="AH578" s="28">
        <v>0</v>
      </c>
      <c r="AI578" s="28">
        <v>0</v>
      </c>
      <c r="AJ578" s="28" t="s">
        <v>1901</v>
      </c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28">
        <v>0</v>
      </c>
      <c r="AY578" s="28">
        <v>0</v>
      </c>
      <c r="AZ578" s="28">
        <v>0</v>
      </c>
      <c r="BA578" s="28">
        <v>0</v>
      </c>
      <c r="BB578" s="30">
        <v>0</v>
      </c>
      <c r="BC578" s="28">
        <v>0</v>
      </c>
      <c r="BD578" s="28">
        <v>0</v>
      </c>
      <c r="BE578" s="28">
        <v>0</v>
      </c>
      <c r="BF578" s="28">
        <v>0</v>
      </c>
      <c r="BG578" s="30">
        <v>661</v>
      </c>
      <c r="BH578" s="30">
        <v>82</v>
      </c>
      <c r="BI578" s="30">
        <v>657</v>
      </c>
      <c r="BJ578" s="30">
        <v>75</v>
      </c>
      <c r="BK578" s="30">
        <v>643</v>
      </c>
      <c r="BL578" s="30">
        <v>68</v>
      </c>
      <c r="BM578" s="30">
        <v>665</v>
      </c>
      <c r="BN578" s="30">
        <v>82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</v>
      </c>
      <c r="BX578" s="30">
        <v>0</v>
      </c>
      <c r="BY578" s="30">
        <v>0</v>
      </c>
      <c r="BZ578" s="30">
        <v>0</v>
      </c>
      <c r="CA578" s="30">
        <v>352</v>
      </c>
      <c r="CB578" s="30">
        <v>18</v>
      </c>
      <c r="CC578" s="30">
        <v>595</v>
      </c>
      <c r="CD578" s="30">
        <v>80</v>
      </c>
      <c r="CE578" s="30">
        <v>670</v>
      </c>
      <c r="CF578" s="30">
        <v>82</v>
      </c>
      <c r="CG578" s="30">
        <v>753</v>
      </c>
      <c r="CH578" s="30">
        <v>82</v>
      </c>
      <c r="CI578" s="30">
        <v>0</v>
      </c>
      <c r="CJ578" s="30">
        <v>0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7.25" thickBot="1">
      <c r="A579" s="28"/>
      <c r="B579" s="28"/>
      <c r="C579" s="30">
        <v>166325</v>
      </c>
      <c r="D579" s="30">
        <v>0</v>
      </c>
      <c r="E579" s="30">
        <v>0</v>
      </c>
      <c r="F579" s="30">
        <v>-3</v>
      </c>
      <c r="G579" s="30">
        <v>3</v>
      </c>
      <c r="H579" s="30">
        <v>0</v>
      </c>
      <c r="I579" s="30">
        <v>3</v>
      </c>
      <c r="J579" s="28">
        <v>0.5</v>
      </c>
      <c r="K579" s="28">
        <v>0</v>
      </c>
      <c r="L579" s="30">
        <v>0</v>
      </c>
      <c r="M579" s="28" t="s">
        <v>1657</v>
      </c>
      <c r="N579" s="28">
        <v>0</v>
      </c>
      <c r="O579" s="30">
        <v>383</v>
      </c>
      <c r="P579" s="31" t="b">
        <v>0</v>
      </c>
      <c r="Q579" s="28"/>
      <c r="R579" s="28"/>
      <c r="S579" s="30">
        <v>42</v>
      </c>
      <c r="T579" s="28" t="s">
        <v>3393</v>
      </c>
      <c r="U579" s="28">
        <v>1</v>
      </c>
      <c r="V579" s="28" t="s">
        <v>3394</v>
      </c>
      <c r="W579" s="28">
        <v>0.3</v>
      </c>
      <c r="X579" s="31" t="b">
        <v>0</v>
      </c>
      <c r="Y579" s="28"/>
      <c r="Z579" s="28" t="s">
        <v>2061</v>
      </c>
      <c r="AA579" s="30">
        <v>16</v>
      </c>
      <c r="AB579" s="30">
        <v>17</v>
      </c>
      <c r="AC579" s="30">
        <v>1</v>
      </c>
      <c r="AD579" s="30">
        <v>67343</v>
      </c>
      <c r="AE579" s="30">
        <v>59</v>
      </c>
      <c r="AF579" s="30">
        <v>92634</v>
      </c>
      <c r="AG579" s="30">
        <v>120</v>
      </c>
      <c r="AH579" s="28">
        <v>0</v>
      </c>
      <c r="AI579" s="28">
        <v>0.2</v>
      </c>
      <c r="AJ579" s="28" t="s">
        <v>265</v>
      </c>
      <c r="AK579" s="30">
        <v>6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3</v>
      </c>
      <c r="AX579" s="28">
        <v>2.4</v>
      </c>
      <c r="AY579" s="28">
        <v>0.1</v>
      </c>
      <c r="AZ579" s="28">
        <v>0</v>
      </c>
      <c r="BA579" s="28">
        <v>0.3</v>
      </c>
      <c r="BB579" s="30">
        <v>0</v>
      </c>
      <c r="BC579" s="28">
        <v>0</v>
      </c>
      <c r="BD579" s="28">
        <v>0</v>
      </c>
      <c r="BE579" s="28">
        <v>0</v>
      </c>
      <c r="BF579" s="28">
        <v>0.21</v>
      </c>
      <c r="BG579" s="30">
        <v>510</v>
      </c>
      <c r="BH579" s="30">
        <v>232</v>
      </c>
      <c r="BI579" s="30">
        <v>502</v>
      </c>
      <c r="BJ579" s="30">
        <v>246</v>
      </c>
      <c r="BK579" s="30">
        <v>587</v>
      </c>
      <c r="BL579" s="30">
        <v>232</v>
      </c>
      <c r="BM579" s="30">
        <v>519</v>
      </c>
      <c r="BN579" s="30">
        <v>236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</v>
      </c>
      <c r="BX579" s="30">
        <v>0</v>
      </c>
      <c r="BY579" s="30">
        <v>3.15</v>
      </c>
      <c r="BZ579" s="30">
        <v>0</v>
      </c>
      <c r="CA579" s="30">
        <v>591</v>
      </c>
      <c r="CB579" s="30">
        <v>310</v>
      </c>
      <c r="CC579" s="30">
        <v>516</v>
      </c>
      <c r="CD579" s="30">
        <v>187</v>
      </c>
      <c r="CE579" s="30">
        <v>470</v>
      </c>
      <c r="CF579" s="30">
        <v>203</v>
      </c>
      <c r="CG579" s="30">
        <v>323</v>
      </c>
      <c r="CH579" s="30">
        <v>109</v>
      </c>
      <c r="CI579" s="30">
        <v>0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17.25" thickBot="1">
      <c r="A580" s="30">
        <v>0</v>
      </c>
      <c r="B580" s="30">
        <v>0</v>
      </c>
      <c r="C580" s="30">
        <v>168172</v>
      </c>
      <c r="D580" s="30">
        <v>0</v>
      </c>
      <c r="E580" s="30">
        <v>0</v>
      </c>
      <c r="F580" s="30">
        <v>-1</v>
      </c>
      <c r="G580" s="30">
        <v>1</v>
      </c>
      <c r="H580" s="30">
        <v>0</v>
      </c>
      <c r="I580" s="30">
        <v>3</v>
      </c>
      <c r="J580" s="28">
        <v>0</v>
      </c>
      <c r="K580" s="28">
        <v>0</v>
      </c>
      <c r="L580" s="30">
        <v>0</v>
      </c>
      <c r="M580" s="28" t="s">
        <v>2309</v>
      </c>
      <c r="N580" s="28">
        <v>0</v>
      </c>
      <c r="O580" s="30">
        <v>384</v>
      </c>
      <c r="P580" s="31" t="b">
        <v>0</v>
      </c>
      <c r="Q580" s="28" t="s">
        <v>3395</v>
      </c>
      <c r="R580" s="28" t="s">
        <v>3396</v>
      </c>
      <c r="S580" s="30">
        <v>49</v>
      </c>
      <c r="T580" s="28" t="s">
        <v>3397</v>
      </c>
      <c r="U580" s="28">
        <v>0</v>
      </c>
      <c r="V580" s="28" t="s">
        <v>1903</v>
      </c>
      <c r="W580" s="28">
        <v>0</v>
      </c>
      <c r="X580" s="31" t="b">
        <v>0</v>
      </c>
      <c r="Y580" s="28"/>
      <c r="Z580" s="28" t="s">
        <v>2077</v>
      </c>
      <c r="AA580" s="30">
        <v>16</v>
      </c>
      <c r="AB580" s="30">
        <v>17</v>
      </c>
      <c r="AC580" s="30">
        <v>0</v>
      </c>
      <c r="AD580" s="30">
        <v>313</v>
      </c>
      <c r="AE580" s="30">
        <v>0</v>
      </c>
      <c r="AF580" s="30">
        <v>5283</v>
      </c>
      <c r="AG580" s="30">
        <v>1</v>
      </c>
      <c r="AH580" s="28">
        <v>0</v>
      </c>
      <c r="AI580" s="28">
        <v>0</v>
      </c>
      <c r="AJ580" s="28" t="s">
        <v>1903</v>
      </c>
      <c r="AK580" s="30">
        <v>0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28">
        <v>0</v>
      </c>
      <c r="AY580" s="28">
        <v>0</v>
      </c>
      <c r="AZ580" s="28">
        <v>0</v>
      </c>
      <c r="BA580" s="28">
        <v>0</v>
      </c>
      <c r="BB580" s="30">
        <v>0</v>
      </c>
      <c r="BC580" s="28">
        <v>0</v>
      </c>
      <c r="BD580" s="28">
        <v>0</v>
      </c>
      <c r="BE580" s="28">
        <v>0</v>
      </c>
      <c r="BF580" s="28">
        <v>0</v>
      </c>
      <c r="BG580" s="30">
        <v>740</v>
      </c>
      <c r="BH580" s="30">
        <v>316</v>
      </c>
      <c r="BI580" s="30">
        <v>739</v>
      </c>
      <c r="BJ580" s="30">
        <v>317</v>
      </c>
      <c r="BK580" s="30">
        <v>732</v>
      </c>
      <c r="BL580" s="30">
        <v>314</v>
      </c>
      <c r="BM580" s="30">
        <v>741</v>
      </c>
      <c r="BN580" s="30">
        <v>316</v>
      </c>
      <c r="BO580" s="28"/>
      <c r="BP580" s="28"/>
      <c r="BQ580" s="28"/>
      <c r="BR580" s="28"/>
      <c r="BS580" s="28"/>
      <c r="BT580" s="28"/>
      <c r="BU580" s="30">
        <v>0</v>
      </c>
      <c r="BV580" s="30">
        <v>0</v>
      </c>
      <c r="BW580" s="30">
        <v>0</v>
      </c>
      <c r="BX580" s="30">
        <v>0</v>
      </c>
      <c r="BY580" s="30">
        <v>0</v>
      </c>
      <c r="BZ580" s="30">
        <v>0</v>
      </c>
      <c r="CA580" s="30">
        <v>238</v>
      </c>
      <c r="CB580" s="30">
        <v>137</v>
      </c>
      <c r="CC580" s="30">
        <v>712</v>
      </c>
      <c r="CD580" s="30">
        <v>300</v>
      </c>
      <c r="CE580" s="30">
        <v>743</v>
      </c>
      <c r="CF580" s="30">
        <v>318</v>
      </c>
      <c r="CG580" s="30">
        <v>672</v>
      </c>
      <c r="CH580" s="30">
        <v>267</v>
      </c>
      <c r="CI580" s="30">
        <v>0</v>
      </c>
      <c r="CJ580" s="30">
        <v>0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7.25" thickBot="1">
      <c r="A581" s="30">
        <v>0</v>
      </c>
      <c r="B581" s="30">
        <v>0</v>
      </c>
      <c r="C581" s="30">
        <v>168281</v>
      </c>
      <c r="D581" s="30">
        <v>0</v>
      </c>
      <c r="E581" s="30">
        <v>0</v>
      </c>
      <c r="F581" s="30">
        <v>-1</v>
      </c>
      <c r="G581" s="30">
        <v>1</v>
      </c>
      <c r="H581" s="30">
        <v>0</v>
      </c>
      <c r="I581" s="30">
        <v>2</v>
      </c>
      <c r="J581" s="28">
        <v>0</v>
      </c>
      <c r="K581" s="28">
        <v>0</v>
      </c>
      <c r="L581" s="30">
        <v>0</v>
      </c>
      <c r="M581" s="28" t="s">
        <v>3204</v>
      </c>
      <c r="N581" s="28">
        <v>0.4</v>
      </c>
      <c r="O581" s="30">
        <v>385</v>
      </c>
      <c r="P581" s="31" t="b">
        <v>0</v>
      </c>
      <c r="Q581" s="28" t="s">
        <v>4431</v>
      </c>
      <c r="R581" s="28" t="s">
        <v>4392</v>
      </c>
      <c r="S581" s="30">
        <v>44</v>
      </c>
      <c r="T581" s="28" t="s">
        <v>3398</v>
      </c>
      <c r="U581" s="28">
        <v>2</v>
      </c>
      <c r="V581" s="28" t="s">
        <v>1672</v>
      </c>
      <c r="W581" s="28">
        <v>0.1</v>
      </c>
      <c r="X581" s="31" t="b">
        <v>0</v>
      </c>
      <c r="Y581" s="28"/>
      <c r="Z581" s="28" t="s">
        <v>2117</v>
      </c>
      <c r="AA581" s="30">
        <v>16</v>
      </c>
      <c r="AB581" s="30">
        <v>17</v>
      </c>
      <c r="AC581" s="30">
        <v>40</v>
      </c>
      <c r="AD581" s="30">
        <v>15917</v>
      </c>
      <c r="AE581" s="30">
        <v>5</v>
      </c>
      <c r="AF581" s="30">
        <v>24738</v>
      </c>
      <c r="AG581" s="30">
        <v>87</v>
      </c>
      <c r="AH581" s="28">
        <v>0.1</v>
      </c>
      <c r="AI581" s="28">
        <v>9.1</v>
      </c>
      <c r="AJ581" s="28" t="s">
        <v>1672</v>
      </c>
      <c r="AK581" s="30">
        <v>1570</v>
      </c>
      <c r="AL581" s="30">
        <v>0</v>
      </c>
      <c r="AM581" s="30">
        <v>0</v>
      </c>
      <c r="AN581" s="30">
        <v>5</v>
      </c>
      <c r="AO581" s="30">
        <v>32</v>
      </c>
      <c r="AP581" s="30">
        <v>0</v>
      </c>
      <c r="AQ581" s="30">
        <v>0</v>
      </c>
      <c r="AR581" s="30">
        <v>0</v>
      </c>
      <c r="AS581" s="30">
        <v>4</v>
      </c>
      <c r="AT581" s="30">
        <v>0</v>
      </c>
      <c r="AU581" s="30">
        <v>0</v>
      </c>
      <c r="AV581" s="30">
        <v>0</v>
      </c>
      <c r="AW581" s="30">
        <v>275</v>
      </c>
      <c r="AX581" s="28">
        <v>278.8</v>
      </c>
      <c r="AY581" s="28">
        <v>93.9</v>
      </c>
      <c r="AZ581" s="28">
        <v>46</v>
      </c>
      <c r="BA581" s="28">
        <v>41.8</v>
      </c>
      <c r="BB581" s="30">
        <v>19</v>
      </c>
      <c r="BC581" s="28">
        <v>7.0000000000000007E-2</v>
      </c>
      <c r="BD581" s="28">
        <v>0.42</v>
      </c>
      <c r="BE581" s="28">
        <v>0.49</v>
      </c>
      <c r="BF581" s="28">
        <v>28.95</v>
      </c>
      <c r="BG581" s="30">
        <v>222</v>
      </c>
      <c r="BH581" s="30">
        <v>85</v>
      </c>
      <c r="BI581" s="30">
        <v>282</v>
      </c>
      <c r="BJ581" s="30">
        <v>86</v>
      </c>
      <c r="BK581" s="30">
        <v>359</v>
      </c>
      <c r="BL581" s="30">
        <v>125</v>
      </c>
      <c r="BM581" s="30">
        <v>292</v>
      </c>
      <c r="BN581" s="30">
        <v>100</v>
      </c>
      <c r="BO581" s="28"/>
      <c r="BP581" s="28"/>
      <c r="BQ581" s="28"/>
      <c r="BR581" s="28"/>
      <c r="BS581" s="28"/>
      <c r="BT581" s="28"/>
      <c r="BU581" s="30">
        <v>0</v>
      </c>
      <c r="BV581" s="30">
        <v>0</v>
      </c>
      <c r="BW581" s="30">
        <v>0.02</v>
      </c>
      <c r="BX581" s="30">
        <v>0.02</v>
      </c>
      <c r="BY581" s="30">
        <v>1.66</v>
      </c>
      <c r="BZ581" s="30">
        <v>1.83</v>
      </c>
      <c r="CA581" s="30">
        <v>486</v>
      </c>
      <c r="CB581" s="30">
        <v>102</v>
      </c>
      <c r="CC581" s="30">
        <v>344</v>
      </c>
      <c r="CD581" s="30">
        <v>113</v>
      </c>
      <c r="CE581" s="30">
        <v>310</v>
      </c>
      <c r="CF581" s="30">
        <v>116</v>
      </c>
      <c r="CG581" s="30">
        <v>456</v>
      </c>
      <c r="CH581" s="30">
        <v>169</v>
      </c>
      <c r="CI581" s="30">
        <v>1.0900000000000001</v>
      </c>
      <c r="CJ581" s="30">
        <v>0.28999999999999998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17.25" thickBot="1">
      <c r="A582" s="30">
        <v>0</v>
      </c>
      <c r="B582" s="30">
        <v>0</v>
      </c>
      <c r="C582" s="30">
        <v>173399</v>
      </c>
      <c r="D582" s="30">
        <v>0</v>
      </c>
      <c r="E582" s="30">
        <v>0</v>
      </c>
      <c r="F582" s="30">
        <v>0</v>
      </c>
      <c r="G582" s="30">
        <v>0</v>
      </c>
      <c r="H582" s="30">
        <v>0</v>
      </c>
      <c r="I582" s="30">
        <v>2</v>
      </c>
      <c r="J582" s="28">
        <v>0</v>
      </c>
      <c r="K582" s="28">
        <v>0</v>
      </c>
      <c r="L582" s="30">
        <v>0</v>
      </c>
      <c r="M582" s="28" t="s">
        <v>2064</v>
      </c>
      <c r="N582" s="28">
        <v>0</v>
      </c>
      <c r="O582" s="30">
        <v>386</v>
      </c>
      <c r="P582" s="31" t="b">
        <v>0</v>
      </c>
      <c r="Q582" s="28" t="s">
        <v>3399</v>
      </c>
      <c r="R582" s="28" t="s">
        <v>3400</v>
      </c>
      <c r="S582" s="30">
        <v>40</v>
      </c>
      <c r="T582" s="28" t="s">
        <v>3401</v>
      </c>
      <c r="U582" s="28">
        <v>0</v>
      </c>
      <c r="V582" s="28" t="s">
        <v>1894</v>
      </c>
      <c r="W582" s="28">
        <v>0.1</v>
      </c>
      <c r="X582" s="31" t="b">
        <v>0</v>
      </c>
      <c r="Y582" s="28"/>
      <c r="Z582" s="28" t="s">
        <v>2077</v>
      </c>
      <c r="AA582" s="30">
        <v>16</v>
      </c>
      <c r="AB582" s="30">
        <v>17</v>
      </c>
      <c r="AC582" s="30">
        <v>0</v>
      </c>
      <c r="AD582" s="30">
        <v>0</v>
      </c>
      <c r="AE582" s="30">
        <v>0</v>
      </c>
      <c r="AF582" s="30">
        <v>17903</v>
      </c>
      <c r="AG582" s="30">
        <v>12</v>
      </c>
      <c r="AH582" s="28">
        <v>0</v>
      </c>
      <c r="AI582" s="28">
        <v>0</v>
      </c>
      <c r="AJ582" s="28" t="s">
        <v>1894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28">
        <v>0</v>
      </c>
      <c r="AY582" s="28">
        <v>0</v>
      </c>
      <c r="AZ582" s="28">
        <v>0</v>
      </c>
      <c r="BA582" s="28">
        <v>0</v>
      </c>
      <c r="BB582" s="30">
        <v>0</v>
      </c>
      <c r="BC582" s="28">
        <v>0</v>
      </c>
      <c r="BD582" s="28">
        <v>0</v>
      </c>
      <c r="BE582" s="28">
        <v>0</v>
      </c>
      <c r="BF582" s="28">
        <v>0</v>
      </c>
      <c r="BG582" s="30">
        <v>573</v>
      </c>
      <c r="BH582" s="30">
        <v>204</v>
      </c>
      <c r="BI582" s="30">
        <v>556</v>
      </c>
      <c r="BJ582" s="30">
        <v>200</v>
      </c>
      <c r="BK582" s="30">
        <v>523</v>
      </c>
      <c r="BL582" s="30">
        <v>192</v>
      </c>
      <c r="BM582" s="30">
        <v>575</v>
      </c>
      <c r="BN582" s="30">
        <v>202</v>
      </c>
      <c r="BO582" s="28"/>
      <c r="BP582" s="28"/>
      <c r="BQ582" s="28"/>
      <c r="BR582" s="28"/>
      <c r="BS582" s="28"/>
      <c r="BT582" s="28"/>
      <c r="BU582" s="30">
        <v>0</v>
      </c>
      <c r="BV582" s="30">
        <v>0</v>
      </c>
      <c r="BW582" s="30">
        <v>0</v>
      </c>
      <c r="BX582" s="30">
        <v>0</v>
      </c>
      <c r="BY582" s="30">
        <v>0</v>
      </c>
      <c r="BZ582" s="30">
        <v>0</v>
      </c>
      <c r="CA582" s="30">
        <v>648</v>
      </c>
      <c r="CB582" s="30">
        <v>188</v>
      </c>
      <c r="CC582" s="30">
        <v>445</v>
      </c>
      <c r="CD582" s="30">
        <v>159</v>
      </c>
      <c r="CE582" s="30">
        <v>583</v>
      </c>
      <c r="CF582" s="30">
        <v>204</v>
      </c>
      <c r="CG582" s="30">
        <v>506</v>
      </c>
      <c r="CH582" s="30">
        <v>187</v>
      </c>
      <c r="CI582" s="30">
        <v>0</v>
      </c>
      <c r="CJ582" s="30">
        <v>0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7.25" thickBot="1">
      <c r="A583" s="30">
        <v>100</v>
      </c>
      <c r="B583" s="30">
        <v>25</v>
      </c>
      <c r="C583" s="30">
        <v>204968</v>
      </c>
      <c r="D583" s="30">
        <v>0</v>
      </c>
      <c r="E583" s="30">
        <v>0</v>
      </c>
      <c r="F583" s="30">
        <v>0</v>
      </c>
      <c r="G583" s="30">
        <v>0</v>
      </c>
      <c r="H583" s="30">
        <v>0</v>
      </c>
      <c r="I583" s="30">
        <v>3</v>
      </c>
      <c r="J583" s="28">
        <v>0.7</v>
      </c>
      <c r="K583" s="28">
        <v>0.1</v>
      </c>
      <c r="L583" s="30">
        <v>1</v>
      </c>
      <c r="M583" s="28" t="s">
        <v>2262</v>
      </c>
      <c r="N583" s="28">
        <v>0.2</v>
      </c>
      <c r="O583" s="30">
        <v>387</v>
      </c>
      <c r="P583" s="31" t="b">
        <v>0</v>
      </c>
      <c r="Q583" s="28"/>
      <c r="R583" s="28" t="s">
        <v>4230</v>
      </c>
      <c r="S583" s="30">
        <v>50</v>
      </c>
      <c r="T583" s="28" t="s">
        <v>3402</v>
      </c>
      <c r="U583" s="28">
        <v>2</v>
      </c>
      <c r="V583" s="28" t="s">
        <v>1687</v>
      </c>
      <c r="W583" s="28">
        <v>0</v>
      </c>
      <c r="X583" s="31" t="b">
        <v>0</v>
      </c>
      <c r="Y583" s="28"/>
      <c r="Z583" s="28" t="s">
        <v>2061</v>
      </c>
      <c r="AA583" s="30">
        <v>16</v>
      </c>
      <c r="AB583" s="30">
        <v>17</v>
      </c>
      <c r="AC583" s="30">
        <v>45</v>
      </c>
      <c r="AD583" s="30">
        <v>6862</v>
      </c>
      <c r="AE583" s="30">
        <v>20</v>
      </c>
      <c r="AF583" s="30">
        <v>10025</v>
      </c>
      <c r="AG583" s="30">
        <v>22</v>
      </c>
      <c r="AH583" s="28">
        <v>0</v>
      </c>
      <c r="AI583" s="28">
        <v>9</v>
      </c>
      <c r="AJ583" s="28" t="s">
        <v>1687</v>
      </c>
      <c r="AK583" s="30">
        <v>1500</v>
      </c>
      <c r="AL583" s="30">
        <v>0</v>
      </c>
      <c r="AM583" s="30">
        <v>3</v>
      </c>
      <c r="AN583" s="30">
        <v>4</v>
      </c>
      <c r="AO583" s="30">
        <v>31</v>
      </c>
      <c r="AP583" s="30">
        <v>0</v>
      </c>
      <c r="AQ583" s="30">
        <v>0</v>
      </c>
      <c r="AR583" s="30">
        <v>0</v>
      </c>
      <c r="AS583" s="30">
        <v>4</v>
      </c>
      <c r="AT583" s="30">
        <v>0</v>
      </c>
      <c r="AU583" s="30">
        <v>0</v>
      </c>
      <c r="AV583" s="30">
        <v>0</v>
      </c>
      <c r="AW583" s="30">
        <v>152</v>
      </c>
      <c r="AX583" s="28">
        <v>189.6</v>
      </c>
      <c r="AY583" s="28">
        <v>95.5</v>
      </c>
      <c r="AZ583" s="28">
        <v>226</v>
      </c>
      <c r="BA583" s="28">
        <v>50.6</v>
      </c>
      <c r="BB583" s="30">
        <v>17</v>
      </c>
      <c r="BC583" s="28">
        <v>1.93</v>
      </c>
      <c r="BD583" s="28">
        <v>0.39</v>
      </c>
      <c r="BE583" s="28">
        <v>2.3199999999999998</v>
      </c>
      <c r="BF583" s="28">
        <v>24.48</v>
      </c>
      <c r="BG583" s="30">
        <v>289</v>
      </c>
      <c r="BH583" s="30">
        <v>120</v>
      </c>
      <c r="BI583" s="30">
        <v>278</v>
      </c>
      <c r="BJ583" s="30">
        <v>152</v>
      </c>
      <c r="BK583" s="30">
        <v>152</v>
      </c>
      <c r="BL583" s="30">
        <v>90</v>
      </c>
      <c r="BM583" s="30">
        <v>258</v>
      </c>
      <c r="BN583" s="30">
        <v>115</v>
      </c>
      <c r="BO583" s="28"/>
      <c r="BP583" s="28"/>
      <c r="BQ583" s="28"/>
      <c r="BR583" s="28"/>
      <c r="BS583" s="28"/>
      <c r="BT583" s="28"/>
      <c r="BU583" s="30">
        <v>0.12</v>
      </c>
      <c r="BV583" s="30">
        <v>0</v>
      </c>
      <c r="BW583" s="30">
        <v>0.02</v>
      </c>
      <c r="BX583" s="30">
        <v>0.14000000000000001</v>
      </c>
      <c r="BY583" s="30">
        <v>1.47</v>
      </c>
      <c r="BZ583" s="30">
        <v>1.86</v>
      </c>
      <c r="CA583" s="30">
        <v>205</v>
      </c>
      <c r="CB583" s="30">
        <v>114</v>
      </c>
      <c r="CC583" s="30">
        <v>388</v>
      </c>
      <c r="CD583" s="30">
        <v>178</v>
      </c>
      <c r="CE583" s="30">
        <v>321</v>
      </c>
      <c r="CF583" s="30">
        <v>127</v>
      </c>
      <c r="CG583" s="30">
        <v>564</v>
      </c>
      <c r="CH583" s="30">
        <v>224</v>
      </c>
      <c r="CI583" s="30">
        <v>1.02</v>
      </c>
      <c r="CJ583" s="30">
        <v>0.24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17.25" thickBot="1">
      <c r="A584" s="28"/>
      <c r="B584" s="28"/>
      <c r="C584" s="30">
        <v>208912</v>
      </c>
      <c r="D584" s="30">
        <v>0</v>
      </c>
      <c r="E584" s="30">
        <v>0</v>
      </c>
      <c r="F584" s="30">
        <v>-3</v>
      </c>
      <c r="G584" s="30">
        <v>3</v>
      </c>
      <c r="H584" s="30">
        <v>0</v>
      </c>
      <c r="I584" s="30">
        <v>2</v>
      </c>
      <c r="J584" s="28">
        <v>1.7</v>
      </c>
      <c r="K584" s="28">
        <v>1.2</v>
      </c>
      <c r="L584" s="30">
        <v>1</v>
      </c>
      <c r="M584" s="28" t="s">
        <v>2309</v>
      </c>
      <c r="N584" s="28">
        <v>1.2</v>
      </c>
      <c r="O584" s="30">
        <v>388</v>
      </c>
      <c r="P584" s="31" t="b">
        <v>0</v>
      </c>
      <c r="Q584" s="28"/>
      <c r="R584" s="28"/>
      <c r="S584" s="30">
        <v>42</v>
      </c>
      <c r="T584" s="28" t="s">
        <v>3403</v>
      </c>
      <c r="U584" s="28">
        <v>2</v>
      </c>
      <c r="V584" s="28" t="s">
        <v>1576</v>
      </c>
      <c r="W584" s="28">
        <v>0.1</v>
      </c>
      <c r="X584" s="31" t="b">
        <v>0</v>
      </c>
      <c r="Y584" s="28"/>
      <c r="Z584" s="28" t="s">
        <v>2061</v>
      </c>
      <c r="AA584" s="30">
        <v>16</v>
      </c>
      <c r="AB584" s="30">
        <v>17</v>
      </c>
      <c r="AC584" s="30">
        <v>51</v>
      </c>
      <c r="AD584" s="30">
        <v>32086</v>
      </c>
      <c r="AE584" s="30">
        <v>203</v>
      </c>
      <c r="AF584" s="30">
        <v>33439</v>
      </c>
      <c r="AG584" s="30">
        <v>343</v>
      </c>
      <c r="AH584" s="28">
        <v>0.3</v>
      </c>
      <c r="AI584" s="28">
        <v>12.1</v>
      </c>
      <c r="AJ584" s="28" t="s">
        <v>1576</v>
      </c>
      <c r="AK584" s="30">
        <v>1919</v>
      </c>
      <c r="AL584" s="30">
        <v>1</v>
      </c>
      <c r="AM584" s="30">
        <v>0</v>
      </c>
      <c r="AN584" s="30">
        <v>4</v>
      </c>
      <c r="AO584" s="30">
        <v>40</v>
      </c>
      <c r="AP584" s="30">
        <v>0</v>
      </c>
      <c r="AQ584" s="30">
        <v>0</v>
      </c>
      <c r="AR584" s="30">
        <v>0</v>
      </c>
      <c r="AS584" s="30">
        <v>6</v>
      </c>
      <c r="AT584" s="30">
        <v>0</v>
      </c>
      <c r="AU584" s="30">
        <v>0</v>
      </c>
      <c r="AV584" s="30">
        <v>2</v>
      </c>
      <c r="AW584" s="30">
        <v>318</v>
      </c>
      <c r="AX584" s="28">
        <v>434.6</v>
      </c>
      <c r="AY584" s="28">
        <v>65.8</v>
      </c>
      <c r="AZ584" s="28">
        <v>86</v>
      </c>
      <c r="BA584" s="28">
        <v>58.3</v>
      </c>
      <c r="BB584" s="30">
        <v>18</v>
      </c>
      <c r="BC584" s="28">
        <v>0.64</v>
      </c>
      <c r="BD584" s="28">
        <v>0.55000000000000004</v>
      </c>
      <c r="BE584" s="28">
        <v>1.19</v>
      </c>
      <c r="BF584" s="28">
        <v>39.18</v>
      </c>
      <c r="BG584" s="30">
        <v>132</v>
      </c>
      <c r="BH584" s="30">
        <v>41</v>
      </c>
      <c r="BI584" s="30">
        <v>328</v>
      </c>
      <c r="BJ584" s="30">
        <v>105</v>
      </c>
      <c r="BK584" s="30">
        <v>279</v>
      </c>
      <c r="BL584" s="30">
        <v>81</v>
      </c>
      <c r="BM584" s="30">
        <v>231</v>
      </c>
      <c r="BN584" s="30">
        <v>71</v>
      </c>
      <c r="BO584" s="28"/>
      <c r="BP584" s="28"/>
      <c r="BQ584" s="28"/>
      <c r="BR584" s="28"/>
      <c r="BS584" s="28"/>
      <c r="BT584" s="28"/>
      <c r="BU584" s="30">
        <v>0.03</v>
      </c>
      <c r="BV584" s="30">
        <v>0</v>
      </c>
      <c r="BW584" s="30">
        <v>0.03</v>
      </c>
      <c r="BX584" s="30">
        <v>0.06</v>
      </c>
      <c r="BY584" s="30">
        <v>1.84</v>
      </c>
      <c r="BZ584" s="30">
        <v>1.88</v>
      </c>
      <c r="CA584" s="30">
        <v>597</v>
      </c>
      <c r="CB584" s="30">
        <v>168</v>
      </c>
      <c r="CC584" s="30">
        <v>239</v>
      </c>
      <c r="CD584" s="30">
        <v>71</v>
      </c>
      <c r="CE584" s="30">
        <v>303</v>
      </c>
      <c r="CF584" s="30">
        <v>111</v>
      </c>
      <c r="CG584" s="30">
        <v>399</v>
      </c>
      <c r="CH584" s="30">
        <v>149</v>
      </c>
      <c r="CI584" s="30">
        <v>0.84</v>
      </c>
      <c r="CJ584" s="30">
        <v>0.19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27.75" thickBot="1">
      <c r="A585" s="30">
        <v>0</v>
      </c>
      <c r="B585" s="30">
        <v>0</v>
      </c>
      <c r="C585" s="30">
        <v>209035</v>
      </c>
      <c r="D585" s="30">
        <v>0</v>
      </c>
      <c r="E585" s="30">
        <v>0</v>
      </c>
      <c r="F585" s="30">
        <v>0</v>
      </c>
      <c r="G585" s="30">
        <v>0</v>
      </c>
      <c r="H585" s="30">
        <v>0</v>
      </c>
      <c r="I585" s="30">
        <v>2</v>
      </c>
      <c r="J585" s="28">
        <v>0</v>
      </c>
      <c r="K585" s="28">
        <v>0</v>
      </c>
      <c r="L585" s="30">
        <v>0</v>
      </c>
      <c r="M585" s="28" t="s">
        <v>3404</v>
      </c>
      <c r="N585" s="28">
        <v>0</v>
      </c>
      <c r="O585" s="30">
        <v>389</v>
      </c>
      <c r="P585" s="31" t="b">
        <v>0</v>
      </c>
      <c r="Q585" s="28" t="s">
        <v>3405</v>
      </c>
      <c r="R585" s="28" t="s">
        <v>3406</v>
      </c>
      <c r="S585" s="30">
        <v>40</v>
      </c>
      <c r="T585" s="28" t="s">
        <v>3407</v>
      </c>
      <c r="U585" s="28">
        <v>0</v>
      </c>
      <c r="V585" s="28" t="s">
        <v>1895</v>
      </c>
      <c r="W585" s="28">
        <v>0</v>
      </c>
      <c r="X585" s="31" t="b">
        <v>0</v>
      </c>
      <c r="Y585" s="28"/>
      <c r="Z585" s="28" t="s">
        <v>2077</v>
      </c>
      <c r="AA585" s="30">
        <v>16</v>
      </c>
      <c r="AB585" s="30">
        <v>17</v>
      </c>
      <c r="AC585" s="30">
        <v>0</v>
      </c>
      <c r="AD585" s="30">
        <v>0</v>
      </c>
      <c r="AE585" s="30">
        <v>0</v>
      </c>
      <c r="AF585" s="30">
        <v>1227</v>
      </c>
      <c r="AG585" s="30">
        <v>0</v>
      </c>
      <c r="AH585" s="28">
        <v>0</v>
      </c>
      <c r="AI585" s="28">
        <v>0</v>
      </c>
      <c r="AJ585" s="28" t="s">
        <v>1895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28">
        <v>0</v>
      </c>
      <c r="AY585" s="28">
        <v>0</v>
      </c>
      <c r="AZ585" s="28">
        <v>0</v>
      </c>
      <c r="BA585" s="28">
        <v>0</v>
      </c>
      <c r="BB585" s="30">
        <v>0</v>
      </c>
      <c r="BC585" s="28">
        <v>0</v>
      </c>
      <c r="BD585" s="28">
        <v>0</v>
      </c>
      <c r="BE585" s="28">
        <v>0</v>
      </c>
      <c r="BF585" s="28">
        <v>0</v>
      </c>
      <c r="BG585" s="30">
        <v>579</v>
      </c>
      <c r="BH585" s="30">
        <v>207</v>
      </c>
      <c r="BI585" s="30">
        <v>562</v>
      </c>
      <c r="BJ585" s="30">
        <v>203</v>
      </c>
      <c r="BK585" s="30">
        <v>529</v>
      </c>
      <c r="BL585" s="30">
        <v>195</v>
      </c>
      <c r="BM585" s="30">
        <v>581</v>
      </c>
      <c r="BN585" s="30">
        <v>205</v>
      </c>
      <c r="BO585" s="28"/>
      <c r="BP585" s="28"/>
      <c r="BQ585" s="28"/>
      <c r="BR585" s="28"/>
      <c r="BS585" s="28"/>
      <c r="BT585" s="28"/>
      <c r="BU585" s="30">
        <v>0</v>
      </c>
      <c r="BV585" s="30">
        <v>0</v>
      </c>
      <c r="BW585" s="30">
        <v>0</v>
      </c>
      <c r="BX585" s="30">
        <v>0</v>
      </c>
      <c r="BY585" s="30">
        <v>0</v>
      </c>
      <c r="BZ585" s="30">
        <v>0</v>
      </c>
      <c r="CA585" s="30">
        <v>654</v>
      </c>
      <c r="CB585" s="30">
        <v>191</v>
      </c>
      <c r="CC585" s="30">
        <v>451</v>
      </c>
      <c r="CD585" s="30">
        <v>162</v>
      </c>
      <c r="CE585" s="30">
        <v>589</v>
      </c>
      <c r="CF585" s="30">
        <v>207</v>
      </c>
      <c r="CG585" s="30">
        <v>687</v>
      </c>
      <c r="CH585" s="30">
        <v>246</v>
      </c>
      <c r="CI585" s="30">
        <v>0</v>
      </c>
      <c r="CJ585" s="30">
        <v>0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17.25" thickBot="1">
      <c r="A586" s="30">
        <v>0</v>
      </c>
      <c r="B586" s="30">
        <v>0</v>
      </c>
      <c r="C586" s="30">
        <v>209925</v>
      </c>
      <c r="D586" s="30">
        <v>0</v>
      </c>
      <c r="E586" s="30">
        <v>0</v>
      </c>
      <c r="F586" s="30">
        <v>0</v>
      </c>
      <c r="G586" s="30">
        <v>0</v>
      </c>
      <c r="H586" s="30">
        <v>0</v>
      </c>
      <c r="I586" s="30">
        <v>3</v>
      </c>
      <c r="J586" s="28">
        <v>0</v>
      </c>
      <c r="K586" s="28">
        <v>0</v>
      </c>
      <c r="L586" s="30">
        <v>0</v>
      </c>
      <c r="M586" s="28" t="s">
        <v>3408</v>
      </c>
      <c r="N586" s="28">
        <v>0</v>
      </c>
      <c r="O586" s="30">
        <v>390</v>
      </c>
      <c r="P586" s="31" t="b">
        <v>0</v>
      </c>
      <c r="Q586" s="28" t="s">
        <v>3409</v>
      </c>
      <c r="R586" s="28" t="s">
        <v>3410</v>
      </c>
      <c r="S586" s="30">
        <v>50</v>
      </c>
      <c r="T586" s="28" t="s">
        <v>3411</v>
      </c>
      <c r="U586" s="28">
        <v>0</v>
      </c>
      <c r="V586" s="28" t="s">
        <v>3412</v>
      </c>
      <c r="W586" s="28">
        <v>0</v>
      </c>
      <c r="X586" s="31" t="b">
        <v>0</v>
      </c>
      <c r="Y586" s="28"/>
      <c r="Z586" s="28" t="s">
        <v>2077</v>
      </c>
      <c r="AA586" s="30">
        <v>16</v>
      </c>
      <c r="AB586" s="30">
        <v>17</v>
      </c>
      <c r="AC586" s="30">
        <v>0</v>
      </c>
      <c r="AD586" s="30">
        <v>0</v>
      </c>
      <c r="AE586" s="30">
        <v>0</v>
      </c>
      <c r="AF586" s="30">
        <v>1556</v>
      </c>
      <c r="AG586" s="30">
        <v>1</v>
      </c>
      <c r="AH586" s="28">
        <v>0</v>
      </c>
      <c r="AI586" s="28">
        <v>0</v>
      </c>
      <c r="AJ586" s="28" t="s">
        <v>1898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28">
        <v>0</v>
      </c>
      <c r="AY586" s="28">
        <v>0</v>
      </c>
      <c r="AZ586" s="28">
        <v>0</v>
      </c>
      <c r="BA586" s="28">
        <v>0</v>
      </c>
      <c r="BB586" s="30">
        <v>0</v>
      </c>
      <c r="BC586" s="28">
        <v>0</v>
      </c>
      <c r="BD586" s="28">
        <v>0</v>
      </c>
      <c r="BE586" s="28">
        <v>0</v>
      </c>
      <c r="BF586" s="28">
        <v>0</v>
      </c>
      <c r="BG586" s="30">
        <v>748</v>
      </c>
      <c r="BH586" s="30">
        <v>321</v>
      </c>
      <c r="BI586" s="30">
        <v>747</v>
      </c>
      <c r="BJ586" s="30">
        <v>321</v>
      </c>
      <c r="BK586" s="30">
        <v>743</v>
      </c>
      <c r="BL586" s="30">
        <v>319</v>
      </c>
      <c r="BM586" s="30">
        <v>749</v>
      </c>
      <c r="BN586" s="30">
        <v>321</v>
      </c>
      <c r="BO586" s="28"/>
      <c r="BP586" s="28"/>
      <c r="BQ586" s="28"/>
      <c r="BR586" s="28"/>
      <c r="BS586" s="28"/>
      <c r="BT586" s="28"/>
      <c r="BU586" s="30">
        <v>0</v>
      </c>
      <c r="BV586" s="30">
        <v>0</v>
      </c>
      <c r="BW586" s="30">
        <v>0</v>
      </c>
      <c r="BX586" s="30">
        <v>0</v>
      </c>
      <c r="BY586" s="30">
        <v>0</v>
      </c>
      <c r="BZ586" s="30">
        <v>0</v>
      </c>
      <c r="CA586" s="30">
        <v>206</v>
      </c>
      <c r="CB586" s="30">
        <v>115</v>
      </c>
      <c r="CC586" s="30">
        <v>725</v>
      </c>
      <c r="CD586" s="30">
        <v>308</v>
      </c>
      <c r="CE586" s="30">
        <v>750</v>
      </c>
      <c r="CF586" s="30">
        <v>322</v>
      </c>
      <c r="CG586" s="30">
        <v>723</v>
      </c>
      <c r="CH586" s="30">
        <v>299</v>
      </c>
      <c r="CI586" s="30">
        <v>0</v>
      </c>
      <c r="CJ586" s="30">
        <v>0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17.25" thickBot="1">
      <c r="A587" s="28"/>
      <c r="B587" s="28"/>
      <c r="C587" s="30">
        <v>217331</v>
      </c>
      <c r="D587" s="30">
        <v>0</v>
      </c>
      <c r="E587" s="30">
        <v>0</v>
      </c>
      <c r="F587" s="30">
        <v>-4</v>
      </c>
      <c r="G587" s="30">
        <v>4</v>
      </c>
      <c r="H587" s="30">
        <v>0</v>
      </c>
      <c r="I587" s="30">
        <v>4</v>
      </c>
      <c r="J587" s="28">
        <v>0.9</v>
      </c>
      <c r="K587" s="28">
        <v>0.4</v>
      </c>
      <c r="L587" s="30">
        <v>0</v>
      </c>
      <c r="M587" s="28" t="s">
        <v>2687</v>
      </c>
      <c r="N587" s="28">
        <v>0.4</v>
      </c>
      <c r="O587" s="30">
        <v>391</v>
      </c>
      <c r="P587" s="31" t="b">
        <v>0</v>
      </c>
      <c r="Q587" s="28"/>
      <c r="R587" s="28"/>
      <c r="S587" s="30">
        <v>46</v>
      </c>
      <c r="T587" s="28" t="s">
        <v>3413</v>
      </c>
      <c r="U587" s="28">
        <v>1.3</v>
      </c>
      <c r="V587" s="28" t="s">
        <v>1469</v>
      </c>
      <c r="W587" s="28">
        <v>0.7</v>
      </c>
      <c r="X587" s="31" t="b">
        <v>0</v>
      </c>
      <c r="Y587" s="28"/>
      <c r="Z587" s="28" t="s">
        <v>2061</v>
      </c>
      <c r="AA587" s="30">
        <v>16</v>
      </c>
      <c r="AB587" s="30">
        <v>17</v>
      </c>
      <c r="AC587" s="30">
        <v>24</v>
      </c>
      <c r="AD587" s="30">
        <v>142106</v>
      </c>
      <c r="AE587" s="30">
        <v>284</v>
      </c>
      <c r="AF587" s="30">
        <v>237158</v>
      </c>
      <c r="AG587" s="30">
        <v>582</v>
      </c>
      <c r="AH587" s="28">
        <v>0.1</v>
      </c>
      <c r="AI587" s="28">
        <v>5.2</v>
      </c>
      <c r="AJ587" s="28" t="s">
        <v>1469</v>
      </c>
      <c r="AK587" s="30">
        <v>296</v>
      </c>
      <c r="AL587" s="30">
        <v>1</v>
      </c>
      <c r="AM587" s="30">
        <v>0</v>
      </c>
      <c r="AN587" s="30">
        <v>0</v>
      </c>
      <c r="AO587" s="30">
        <v>4</v>
      </c>
      <c r="AP587" s="30">
        <v>0</v>
      </c>
      <c r="AQ587" s="30">
        <v>0</v>
      </c>
      <c r="AR587" s="30">
        <v>0</v>
      </c>
      <c r="AS587" s="30">
        <v>2</v>
      </c>
      <c r="AT587" s="30">
        <v>0</v>
      </c>
      <c r="AU587" s="30">
        <v>0</v>
      </c>
      <c r="AV587" s="30">
        <v>3</v>
      </c>
      <c r="AW587" s="30">
        <v>60</v>
      </c>
      <c r="AX587" s="28">
        <v>59.4</v>
      </c>
      <c r="AY587" s="28">
        <v>15.9</v>
      </c>
      <c r="AZ587" s="28">
        <v>90</v>
      </c>
      <c r="BA587" s="28">
        <v>15.7</v>
      </c>
      <c r="BB587" s="30">
        <v>1</v>
      </c>
      <c r="BC587" s="28">
        <v>1.71</v>
      </c>
      <c r="BD587" s="28">
        <v>0.02</v>
      </c>
      <c r="BE587" s="28">
        <v>1.73</v>
      </c>
      <c r="BF587" s="28">
        <v>6.84</v>
      </c>
      <c r="BG587" s="30">
        <v>416</v>
      </c>
      <c r="BH587" s="30">
        <v>52</v>
      </c>
      <c r="BI587" s="30">
        <v>428</v>
      </c>
      <c r="BJ587" s="30">
        <v>60</v>
      </c>
      <c r="BK587" s="30">
        <v>273</v>
      </c>
      <c r="BL587" s="30">
        <v>54</v>
      </c>
      <c r="BM587" s="30">
        <v>414</v>
      </c>
      <c r="BN587" s="30">
        <v>55</v>
      </c>
      <c r="BO587" s="28"/>
      <c r="BP587" s="28"/>
      <c r="BQ587" s="28"/>
      <c r="BR587" s="28"/>
      <c r="BS587" s="28"/>
      <c r="BT587" s="28"/>
      <c r="BU587" s="30">
        <v>0.52</v>
      </c>
      <c r="BV587" s="30">
        <v>0</v>
      </c>
      <c r="BW587" s="30">
        <v>0.01</v>
      </c>
      <c r="BX587" s="30">
        <v>0.53</v>
      </c>
      <c r="BY587" s="30">
        <v>2.08</v>
      </c>
      <c r="BZ587" s="30">
        <v>1.22</v>
      </c>
      <c r="CA587" s="30">
        <v>336</v>
      </c>
      <c r="CB587" s="30">
        <v>63</v>
      </c>
      <c r="CC587" s="30">
        <v>347</v>
      </c>
      <c r="CD587" s="30">
        <v>44</v>
      </c>
      <c r="CE587" s="30">
        <v>436</v>
      </c>
      <c r="CF587" s="30">
        <v>57</v>
      </c>
      <c r="CG587" s="30">
        <v>223</v>
      </c>
      <c r="CH587" s="30">
        <v>38</v>
      </c>
      <c r="CI587" s="30">
        <v>0.3</v>
      </c>
      <c r="CJ587" s="30">
        <v>0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17.25" thickBot="1">
      <c r="A588" s="30">
        <v>0</v>
      </c>
      <c r="B588" s="30">
        <v>0</v>
      </c>
      <c r="C588" s="30">
        <v>221403</v>
      </c>
      <c r="D588" s="30">
        <v>0</v>
      </c>
      <c r="E588" s="30">
        <v>0</v>
      </c>
      <c r="F588" s="30">
        <v>0</v>
      </c>
      <c r="G588" s="30">
        <v>0</v>
      </c>
      <c r="H588" s="30">
        <v>0</v>
      </c>
      <c r="I588" s="30">
        <v>2</v>
      </c>
      <c r="J588" s="28">
        <v>0</v>
      </c>
      <c r="K588" s="28">
        <v>0</v>
      </c>
      <c r="L588" s="30">
        <v>0</v>
      </c>
      <c r="M588" s="28" t="s">
        <v>3414</v>
      </c>
      <c r="N588" s="28">
        <v>0</v>
      </c>
      <c r="O588" s="30">
        <v>392</v>
      </c>
      <c r="P588" s="31" t="b">
        <v>0</v>
      </c>
      <c r="Q588" s="28" t="s">
        <v>3415</v>
      </c>
      <c r="R588" s="28" t="s">
        <v>3416</v>
      </c>
      <c r="S588" s="30">
        <v>45</v>
      </c>
      <c r="T588" s="28" t="s">
        <v>3417</v>
      </c>
      <c r="U588" s="28">
        <v>0</v>
      </c>
      <c r="V588" s="28" t="s">
        <v>1902</v>
      </c>
      <c r="W588" s="28">
        <v>0</v>
      </c>
      <c r="X588" s="31" t="b">
        <v>0</v>
      </c>
      <c r="Y588" s="28"/>
      <c r="Z588" s="28" t="s">
        <v>2077</v>
      </c>
      <c r="AA588" s="30">
        <v>16</v>
      </c>
      <c r="AB588" s="30">
        <v>17</v>
      </c>
      <c r="AC588" s="30">
        <v>0</v>
      </c>
      <c r="AD588" s="30">
        <v>26</v>
      </c>
      <c r="AE588" s="30">
        <v>0</v>
      </c>
      <c r="AF588" s="30">
        <v>3305</v>
      </c>
      <c r="AG588" s="30">
        <v>1</v>
      </c>
      <c r="AH588" s="28">
        <v>0</v>
      </c>
      <c r="AI588" s="28">
        <v>0</v>
      </c>
      <c r="AJ588" s="28" t="s">
        <v>1902</v>
      </c>
      <c r="AK588" s="30">
        <v>0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0</v>
      </c>
      <c r="AX588" s="28">
        <v>0</v>
      </c>
      <c r="AY588" s="28">
        <v>0</v>
      </c>
      <c r="AZ588" s="28">
        <v>0</v>
      </c>
      <c r="BA588" s="28">
        <v>0</v>
      </c>
      <c r="BB588" s="30">
        <v>0</v>
      </c>
      <c r="BC588" s="28">
        <v>0</v>
      </c>
      <c r="BD588" s="28">
        <v>0</v>
      </c>
      <c r="BE588" s="28">
        <v>0</v>
      </c>
      <c r="BF588" s="28">
        <v>0</v>
      </c>
      <c r="BG588" s="30">
        <v>672</v>
      </c>
      <c r="BH588" s="30">
        <v>252</v>
      </c>
      <c r="BI588" s="30">
        <v>668</v>
      </c>
      <c r="BJ588" s="30">
        <v>251</v>
      </c>
      <c r="BK588" s="30">
        <v>655</v>
      </c>
      <c r="BL588" s="30">
        <v>250</v>
      </c>
      <c r="BM588" s="30">
        <v>676</v>
      </c>
      <c r="BN588" s="30">
        <v>252</v>
      </c>
      <c r="BO588" s="28"/>
      <c r="BP588" s="28"/>
      <c r="BQ588" s="28"/>
      <c r="BR588" s="28"/>
      <c r="BS588" s="28"/>
      <c r="BT588" s="28"/>
      <c r="BU588" s="30">
        <v>0</v>
      </c>
      <c r="BV588" s="30">
        <v>0</v>
      </c>
      <c r="BW588" s="30">
        <v>0</v>
      </c>
      <c r="BX588" s="30">
        <v>0</v>
      </c>
      <c r="BY588" s="30">
        <v>0</v>
      </c>
      <c r="BZ588" s="30">
        <v>0</v>
      </c>
      <c r="CA588" s="30">
        <v>378</v>
      </c>
      <c r="CB588" s="30">
        <v>78</v>
      </c>
      <c r="CC588" s="30">
        <v>608</v>
      </c>
      <c r="CD588" s="30">
        <v>239</v>
      </c>
      <c r="CE588" s="30">
        <v>681</v>
      </c>
      <c r="CF588" s="30">
        <v>252</v>
      </c>
      <c r="CG588" s="30">
        <v>677</v>
      </c>
      <c r="CH588" s="30">
        <v>244</v>
      </c>
      <c r="CI588" s="30">
        <v>0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17.25" thickBot="1">
      <c r="A589" s="30">
        <v>0</v>
      </c>
      <c r="B589" s="30">
        <v>0</v>
      </c>
      <c r="C589" s="30">
        <v>242885</v>
      </c>
      <c r="D589" s="30">
        <v>0</v>
      </c>
      <c r="E589" s="30">
        <v>0</v>
      </c>
      <c r="F589" s="30">
        <v>-3</v>
      </c>
      <c r="G589" s="30">
        <v>3</v>
      </c>
      <c r="H589" s="30">
        <v>0</v>
      </c>
      <c r="I589" s="30">
        <v>2</v>
      </c>
      <c r="J589" s="28">
        <v>0</v>
      </c>
      <c r="K589" s="28">
        <v>0</v>
      </c>
      <c r="L589" s="30">
        <v>0</v>
      </c>
      <c r="M589" s="28" t="s">
        <v>3418</v>
      </c>
      <c r="N589" s="28">
        <v>0</v>
      </c>
      <c r="O589" s="30">
        <v>393</v>
      </c>
      <c r="P589" s="31" t="b">
        <v>0</v>
      </c>
      <c r="Q589" s="28" t="s">
        <v>3919</v>
      </c>
      <c r="R589" s="28" t="s">
        <v>3920</v>
      </c>
      <c r="S589" s="30">
        <v>42</v>
      </c>
      <c r="T589" s="28" t="s">
        <v>3419</v>
      </c>
      <c r="U589" s="28">
        <v>0</v>
      </c>
      <c r="V589" s="28" t="s">
        <v>1900</v>
      </c>
      <c r="W589" s="28">
        <v>0</v>
      </c>
      <c r="X589" s="31" t="b">
        <v>0</v>
      </c>
      <c r="Y589" s="28"/>
      <c r="Z589" s="28" t="s">
        <v>2077</v>
      </c>
      <c r="AA589" s="30">
        <v>16</v>
      </c>
      <c r="AB589" s="30">
        <v>17</v>
      </c>
      <c r="AC589" s="30">
        <v>0</v>
      </c>
      <c r="AD589" s="30">
        <v>1320</v>
      </c>
      <c r="AE589" s="30">
        <v>0</v>
      </c>
      <c r="AF589" s="30">
        <v>4500</v>
      </c>
      <c r="AG589" s="30">
        <v>7</v>
      </c>
      <c r="AH589" s="28">
        <v>0</v>
      </c>
      <c r="AI589" s="28">
        <v>0</v>
      </c>
      <c r="AJ589" s="28" t="s">
        <v>1900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28">
        <v>0</v>
      </c>
      <c r="AY589" s="28">
        <v>0</v>
      </c>
      <c r="AZ589" s="28">
        <v>0</v>
      </c>
      <c r="BA589" s="28">
        <v>0</v>
      </c>
      <c r="BB589" s="30">
        <v>0</v>
      </c>
      <c r="BC589" s="28">
        <v>0</v>
      </c>
      <c r="BD589" s="28">
        <v>0</v>
      </c>
      <c r="BE589" s="28">
        <v>0</v>
      </c>
      <c r="BF589" s="28">
        <v>0</v>
      </c>
      <c r="BG589" s="30">
        <v>629</v>
      </c>
      <c r="BH589" s="30">
        <v>240</v>
      </c>
      <c r="BI589" s="30">
        <v>617</v>
      </c>
      <c r="BJ589" s="30">
        <v>238</v>
      </c>
      <c r="BK589" s="30">
        <v>591</v>
      </c>
      <c r="BL589" s="30">
        <v>234</v>
      </c>
      <c r="BM589" s="30">
        <v>633</v>
      </c>
      <c r="BN589" s="30">
        <v>240</v>
      </c>
      <c r="BO589" s="28"/>
      <c r="BP589" s="28"/>
      <c r="BQ589" s="28"/>
      <c r="BR589" s="28"/>
      <c r="BS589" s="28"/>
      <c r="BT589" s="28"/>
      <c r="BU589" s="30">
        <v>0</v>
      </c>
      <c r="BV589" s="30">
        <v>0</v>
      </c>
      <c r="BW589" s="30">
        <v>0</v>
      </c>
      <c r="BX589" s="30">
        <v>0</v>
      </c>
      <c r="BY589" s="30">
        <v>0</v>
      </c>
      <c r="BZ589" s="30">
        <v>0</v>
      </c>
      <c r="CA589" s="30">
        <v>606</v>
      </c>
      <c r="CB589" s="30">
        <v>174</v>
      </c>
      <c r="CC589" s="30">
        <v>522</v>
      </c>
      <c r="CD589" s="30">
        <v>207</v>
      </c>
      <c r="CE589" s="30">
        <v>640</v>
      </c>
      <c r="CF589" s="30">
        <v>241</v>
      </c>
      <c r="CG589" s="30">
        <v>576</v>
      </c>
      <c r="CH589" s="30">
        <v>212</v>
      </c>
      <c r="CI589" s="30">
        <v>0</v>
      </c>
      <c r="CJ589" s="30">
        <v>0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17.25" thickBot="1">
      <c r="A590" s="30">
        <v>75</v>
      </c>
      <c r="B590" s="30">
        <v>100</v>
      </c>
      <c r="C590" s="30">
        <v>242898</v>
      </c>
      <c r="D590" s="30">
        <v>0</v>
      </c>
      <c r="E590" s="30">
        <v>0</v>
      </c>
      <c r="F590" s="30">
        <v>-4</v>
      </c>
      <c r="G590" s="30">
        <v>4</v>
      </c>
      <c r="H590" s="30">
        <v>3</v>
      </c>
      <c r="I590" s="30">
        <v>4</v>
      </c>
      <c r="J590" s="28">
        <v>1.4</v>
      </c>
      <c r="K590" s="28">
        <v>1.4</v>
      </c>
      <c r="L590" s="30">
        <v>2</v>
      </c>
      <c r="M590" s="28" t="s">
        <v>3420</v>
      </c>
      <c r="N590" s="28">
        <v>1.4</v>
      </c>
      <c r="O590" s="30">
        <v>394</v>
      </c>
      <c r="P590" s="31" t="b">
        <v>0</v>
      </c>
      <c r="Q590" s="28" t="s">
        <v>3959</v>
      </c>
      <c r="R590" s="28" t="s">
        <v>4539</v>
      </c>
      <c r="S590" s="30">
        <v>56</v>
      </c>
      <c r="T590" s="28" t="s">
        <v>3421</v>
      </c>
      <c r="U590" s="28">
        <v>3.2</v>
      </c>
      <c r="V590" s="28" t="s">
        <v>1494</v>
      </c>
      <c r="W590" s="28">
        <v>1.7</v>
      </c>
      <c r="X590" s="31" t="b">
        <v>0</v>
      </c>
      <c r="Y590" s="28"/>
      <c r="Z590" s="28" t="s">
        <v>2176</v>
      </c>
      <c r="AA590" s="30">
        <v>16</v>
      </c>
      <c r="AB590" s="30">
        <v>17</v>
      </c>
      <c r="AC590" s="30">
        <v>110</v>
      </c>
      <c r="AD590" s="30">
        <v>625149</v>
      </c>
      <c r="AE590" s="30">
        <v>1204</v>
      </c>
      <c r="AF590" s="30">
        <v>649230</v>
      </c>
      <c r="AG590" s="30">
        <v>14369</v>
      </c>
      <c r="AH590" s="28">
        <v>0.3</v>
      </c>
      <c r="AI590" s="28">
        <v>19.600000000000001</v>
      </c>
      <c r="AJ590" s="28" t="s">
        <v>1494</v>
      </c>
      <c r="AK590" s="30">
        <v>2740</v>
      </c>
      <c r="AL590" s="30">
        <v>8</v>
      </c>
      <c r="AM590" s="30">
        <v>3</v>
      </c>
      <c r="AN590" s="30">
        <v>7</v>
      </c>
      <c r="AO590" s="30">
        <v>51</v>
      </c>
      <c r="AP590" s="30">
        <v>0</v>
      </c>
      <c r="AQ590" s="30">
        <v>0</v>
      </c>
      <c r="AR590" s="30">
        <v>2</v>
      </c>
      <c r="AS590" s="30">
        <v>6</v>
      </c>
      <c r="AT590" s="30">
        <v>0</v>
      </c>
      <c r="AU590" s="30">
        <v>0</v>
      </c>
      <c r="AV590" s="30">
        <v>15</v>
      </c>
      <c r="AW590" s="30">
        <v>352</v>
      </c>
      <c r="AX590" s="28">
        <v>456.8</v>
      </c>
      <c r="AY590" s="28">
        <v>362.2</v>
      </c>
      <c r="AZ590" s="28">
        <v>713</v>
      </c>
      <c r="BA590" s="28">
        <v>152.5</v>
      </c>
      <c r="BB590" s="30">
        <v>31</v>
      </c>
      <c r="BC590" s="28">
        <v>8.3000000000000007</v>
      </c>
      <c r="BD590" s="28">
        <v>1.84</v>
      </c>
      <c r="BE590" s="28">
        <v>10.14</v>
      </c>
      <c r="BF590" s="28">
        <v>50.3</v>
      </c>
      <c r="BG590" s="30">
        <v>118</v>
      </c>
      <c r="BH590" s="30">
        <v>12</v>
      </c>
      <c r="BI590" s="30">
        <v>83</v>
      </c>
      <c r="BJ590" s="30">
        <v>6</v>
      </c>
      <c r="BK590" s="30">
        <v>27</v>
      </c>
      <c r="BL590" s="30">
        <v>13</v>
      </c>
      <c r="BM590" s="30">
        <v>53</v>
      </c>
      <c r="BN590" s="30">
        <v>13</v>
      </c>
      <c r="BO590" s="28"/>
      <c r="BP590" s="28"/>
      <c r="BQ590" s="28"/>
      <c r="BR590" s="28"/>
      <c r="BS590" s="30">
        <v>1</v>
      </c>
      <c r="BT590" s="28"/>
      <c r="BU590" s="30">
        <v>0.27</v>
      </c>
      <c r="BV590" s="30">
        <v>0</v>
      </c>
      <c r="BW590" s="30">
        <v>0.06</v>
      </c>
      <c r="BX590" s="30">
        <v>0.33</v>
      </c>
      <c r="BY590" s="30">
        <v>1.65</v>
      </c>
      <c r="BZ590" s="30">
        <v>1.68</v>
      </c>
      <c r="CA590" s="30">
        <v>98</v>
      </c>
      <c r="CB590" s="30">
        <v>37</v>
      </c>
      <c r="CC590" s="30">
        <v>229</v>
      </c>
      <c r="CD590" s="30">
        <v>30</v>
      </c>
      <c r="CE590" s="30">
        <v>139</v>
      </c>
      <c r="CF590" s="30">
        <v>19</v>
      </c>
      <c r="CG590" s="30">
        <v>145</v>
      </c>
      <c r="CH590" s="30">
        <v>24</v>
      </c>
      <c r="CI590" s="30">
        <v>1.02</v>
      </c>
      <c r="CJ590" s="30">
        <v>0.23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27.75" thickBot="1">
      <c r="A591" s="30">
        <v>0</v>
      </c>
      <c r="B591" s="30">
        <v>0</v>
      </c>
      <c r="C591" s="30">
        <v>244930</v>
      </c>
      <c r="D591" s="30">
        <v>0</v>
      </c>
      <c r="E591" s="30">
        <v>0</v>
      </c>
      <c r="F591" s="30">
        <v>-1</v>
      </c>
      <c r="G591" s="30">
        <v>1</v>
      </c>
      <c r="H591" s="30">
        <v>0</v>
      </c>
      <c r="I591" s="30">
        <v>3</v>
      </c>
      <c r="J591" s="28">
        <v>0</v>
      </c>
      <c r="K591" s="28">
        <v>0</v>
      </c>
      <c r="L591" s="30">
        <v>0</v>
      </c>
      <c r="M591" s="28" t="s">
        <v>2755</v>
      </c>
      <c r="N591" s="28">
        <v>0</v>
      </c>
      <c r="O591" s="30">
        <v>395</v>
      </c>
      <c r="P591" s="31" t="b">
        <v>0</v>
      </c>
      <c r="Q591" s="28" t="s">
        <v>3422</v>
      </c>
      <c r="R591" s="28" t="s">
        <v>3423</v>
      </c>
      <c r="S591" s="30">
        <v>49</v>
      </c>
      <c r="T591" s="28" t="s">
        <v>3424</v>
      </c>
      <c r="U591" s="28">
        <v>1</v>
      </c>
      <c r="V591" s="28" t="s">
        <v>1891</v>
      </c>
      <c r="W591" s="28">
        <v>0</v>
      </c>
      <c r="X591" s="31" t="b">
        <v>0</v>
      </c>
      <c r="Y591" s="28"/>
      <c r="Z591" s="28" t="s">
        <v>2077</v>
      </c>
      <c r="AA591" s="30">
        <v>16</v>
      </c>
      <c r="AB591" s="30">
        <v>17</v>
      </c>
      <c r="AC591" s="30">
        <v>1</v>
      </c>
      <c r="AD591" s="30">
        <v>414</v>
      </c>
      <c r="AE591" s="30">
        <v>0</v>
      </c>
      <c r="AF591" s="30">
        <v>2695</v>
      </c>
      <c r="AG591" s="30">
        <v>0</v>
      </c>
      <c r="AH591" s="28">
        <v>0</v>
      </c>
      <c r="AI591" s="28">
        <v>0.2</v>
      </c>
      <c r="AJ591" s="28" t="s">
        <v>1891</v>
      </c>
      <c r="AK591" s="30">
        <v>7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1</v>
      </c>
      <c r="AX591" s="28">
        <v>0</v>
      </c>
      <c r="AY591" s="28">
        <v>0.3</v>
      </c>
      <c r="AZ591" s="28">
        <v>0</v>
      </c>
      <c r="BA591" s="28">
        <v>0</v>
      </c>
      <c r="BB591" s="30">
        <v>0</v>
      </c>
      <c r="BC591" s="28">
        <v>0</v>
      </c>
      <c r="BD591" s="28">
        <v>0</v>
      </c>
      <c r="BE591" s="28">
        <v>0</v>
      </c>
      <c r="BF591" s="28">
        <v>0.23</v>
      </c>
      <c r="BG591" s="30">
        <v>741</v>
      </c>
      <c r="BH591" s="30">
        <v>317</v>
      </c>
      <c r="BI591" s="30">
        <v>495</v>
      </c>
      <c r="BJ591" s="30">
        <v>241</v>
      </c>
      <c r="BK591" s="30">
        <v>733</v>
      </c>
      <c r="BL591" s="30">
        <v>315</v>
      </c>
      <c r="BM591" s="30">
        <v>742</v>
      </c>
      <c r="BN591" s="30">
        <v>317</v>
      </c>
      <c r="BO591" s="28"/>
      <c r="BP591" s="28"/>
      <c r="BQ591" s="28"/>
      <c r="BR591" s="28"/>
      <c r="BS591" s="28"/>
      <c r="BT591" s="28"/>
      <c r="BU591" s="30">
        <v>0</v>
      </c>
      <c r="BV591" s="30">
        <v>0</v>
      </c>
      <c r="BW591" s="30">
        <v>0</v>
      </c>
      <c r="BX591" s="30">
        <v>0</v>
      </c>
      <c r="BY591" s="30">
        <v>2.96</v>
      </c>
      <c r="BZ591" s="30">
        <v>0</v>
      </c>
      <c r="CA591" s="30">
        <v>251</v>
      </c>
      <c r="CB591" s="30">
        <v>147</v>
      </c>
      <c r="CC591" s="30">
        <v>714</v>
      </c>
      <c r="CD591" s="30">
        <v>302</v>
      </c>
      <c r="CE591" s="30">
        <v>513</v>
      </c>
      <c r="CF591" s="30">
        <v>234</v>
      </c>
      <c r="CG591" s="30">
        <v>678</v>
      </c>
      <c r="CH591" s="30">
        <v>270</v>
      </c>
      <c r="CI591" s="30">
        <v>0</v>
      </c>
      <c r="CJ591" s="30">
        <v>0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17.25" thickBot="1">
      <c r="A592" s="30">
        <v>0</v>
      </c>
      <c r="B592" s="30">
        <v>0</v>
      </c>
      <c r="C592" s="30">
        <v>437476</v>
      </c>
      <c r="D592" s="30">
        <v>0</v>
      </c>
      <c r="E592" s="30">
        <v>0</v>
      </c>
      <c r="F592" s="30">
        <v>0</v>
      </c>
      <c r="G592" s="30">
        <v>0</v>
      </c>
      <c r="H592" s="30">
        <v>0</v>
      </c>
      <c r="I592" s="30">
        <v>3</v>
      </c>
      <c r="J592" s="28">
        <v>0</v>
      </c>
      <c r="K592" s="28">
        <v>0</v>
      </c>
      <c r="L592" s="30">
        <v>0</v>
      </c>
      <c r="M592" s="28" t="s">
        <v>3425</v>
      </c>
      <c r="N592" s="28">
        <v>0</v>
      </c>
      <c r="O592" s="30">
        <v>396</v>
      </c>
      <c r="P592" s="31" t="b">
        <v>0</v>
      </c>
      <c r="Q592" s="28" t="s">
        <v>3426</v>
      </c>
      <c r="R592" s="28" t="s">
        <v>3427</v>
      </c>
      <c r="S592" s="30">
        <v>45</v>
      </c>
      <c r="T592" s="28" t="s">
        <v>3428</v>
      </c>
      <c r="U592" s="28">
        <v>0</v>
      </c>
      <c r="V592" s="28" t="s">
        <v>3429</v>
      </c>
      <c r="W592" s="28">
        <v>0</v>
      </c>
      <c r="X592" s="31" t="b">
        <v>0</v>
      </c>
      <c r="Y592" s="28"/>
      <c r="Z592" s="28" t="s">
        <v>2077</v>
      </c>
      <c r="AA592" s="30">
        <v>16</v>
      </c>
      <c r="AB592" s="30">
        <v>17</v>
      </c>
      <c r="AC592" s="30">
        <v>0</v>
      </c>
      <c r="AD592" s="30">
        <v>601</v>
      </c>
      <c r="AE592" s="30">
        <v>0</v>
      </c>
      <c r="AF592" s="30">
        <v>9643</v>
      </c>
      <c r="AG592" s="30">
        <v>2</v>
      </c>
      <c r="AH592" s="28">
        <v>0</v>
      </c>
      <c r="AI592" s="28">
        <v>0</v>
      </c>
      <c r="AJ592" s="28" t="s">
        <v>1904</v>
      </c>
      <c r="AK592" s="30">
        <v>0</v>
      </c>
      <c r="AL592" s="30">
        <v>0</v>
      </c>
      <c r="AM592" s="30">
        <v>0</v>
      </c>
      <c r="AN592" s="30">
        <v>0</v>
      </c>
      <c r="AO592" s="30">
        <v>0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28">
        <v>0</v>
      </c>
      <c r="AY592" s="28">
        <v>0</v>
      </c>
      <c r="AZ592" s="28">
        <v>0</v>
      </c>
      <c r="BA592" s="28">
        <v>0</v>
      </c>
      <c r="BB592" s="30">
        <v>0</v>
      </c>
      <c r="BC592" s="28">
        <v>0</v>
      </c>
      <c r="BD592" s="28">
        <v>0</v>
      </c>
      <c r="BE592" s="28">
        <v>0</v>
      </c>
      <c r="BF592" s="28">
        <v>0</v>
      </c>
      <c r="BG592" s="30">
        <v>678</v>
      </c>
      <c r="BH592" s="30">
        <v>273</v>
      </c>
      <c r="BI592" s="30">
        <v>674</v>
      </c>
      <c r="BJ592" s="30">
        <v>276</v>
      </c>
      <c r="BK592" s="30">
        <v>661</v>
      </c>
      <c r="BL592" s="30">
        <v>269</v>
      </c>
      <c r="BM592" s="30">
        <v>681</v>
      </c>
      <c r="BN592" s="30">
        <v>275</v>
      </c>
      <c r="BO592" s="28"/>
      <c r="BP592" s="28"/>
      <c r="BQ592" s="28"/>
      <c r="BR592" s="28"/>
      <c r="BS592" s="28"/>
      <c r="BT592" s="28"/>
      <c r="BU592" s="30">
        <v>0</v>
      </c>
      <c r="BV592" s="30">
        <v>0</v>
      </c>
      <c r="BW592" s="30">
        <v>0</v>
      </c>
      <c r="BX592" s="30">
        <v>0</v>
      </c>
      <c r="BY592" s="30">
        <v>0</v>
      </c>
      <c r="BZ592" s="30">
        <v>0</v>
      </c>
      <c r="CA592" s="30">
        <v>390</v>
      </c>
      <c r="CB592" s="30">
        <v>220</v>
      </c>
      <c r="CC592" s="30">
        <v>616</v>
      </c>
      <c r="CD592" s="30">
        <v>237</v>
      </c>
      <c r="CE592" s="30">
        <v>686</v>
      </c>
      <c r="CF592" s="30">
        <v>279</v>
      </c>
      <c r="CG592" s="30">
        <v>612</v>
      </c>
      <c r="CH592" s="30">
        <v>247</v>
      </c>
      <c r="CI592" s="30">
        <v>0</v>
      </c>
      <c r="CJ592" s="30">
        <v>0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17.25" thickBot="1">
      <c r="A593" s="30">
        <v>100</v>
      </c>
      <c r="B593" s="30">
        <v>75</v>
      </c>
      <c r="C593" s="30">
        <v>210156</v>
      </c>
      <c r="D593" s="30">
        <v>0</v>
      </c>
      <c r="E593" s="30">
        <v>0</v>
      </c>
      <c r="F593" s="30">
        <v>-4</v>
      </c>
      <c r="G593" s="30">
        <v>4</v>
      </c>
      <c r="H593" s="30">
        <v>0</v>
      </c>
      <c r="I593" s="30">
        <v>4</v>
      </c>
      <c r="J593" s="28">
        <v>2.5</v>
      </c>
      <c r="K593" s="28">
        <v>1.5</v>
      </c>
      <c r="L593" s="30">
        <v>1</v>
      </c>
      <c r="M593" s="28" t="s">
        <v>3430</v>
      </c>
      <c r="N593" s="28">
        <v>2</v>
      </c>
      <c r="O593" s="30">
        <v>397</v>
      </c>
      <c r="P593" s="31" t="b">
        <v>0</v>
      </c>
      <c r="Q593" s="28"/>
      <c r="R593" s="28" t="s">
        <v>4540</v>
      </c>
      <c r="S593" s="30">
        <v>56</v>
      </c>
      <c r="T593" s="28" t="s">
        <v>3431</v>
      </c>
      <c r="U593" s="28">
        <v>2.7</v>
      </c>
      <c r="V593" s="28" t="s">
        <v>1452</v>
      </c>
      <c r="W593" s="28">
        <v>0.4</v>
      </c>
      <c r="X593" s="31" t="b">
        <v>0</v>
      </c>
      <c r="Y593" s="28"/>
      <c r="Z593" s="28" t="s">
        <v>2061</v>
      </c>
      <c r="AA593" s="30">
        <v>16</v>
      </c>
      <c r="AB593" s="30">
        <v>17</v>
      </c>
      <c r="AC593" s="30">
        <v>62</v>
      </c>
      <c r="AD593" s="30">
        <v>178082</v>
      </c>
      <c r="AE593" s="30">
        <v>716</v>
      </c>
      <c r="AF593" s="30">
        <v>251687</v>
      </c>
      <c r="AG593" s="30">
        <v>465</v>
      </c>
      <c r="AH593" s="28">
        <v>0.4</v>
      </c>
      <c r="AI593" s="28">
        <v>11.1</v>
      </c>
      <c r="AJ593" s="28" t="s">
        <v>1452</v>
      </c>
      <c r="AK593" s="30">
        <v>1069</v>
      </c>
      <c r="AL593" s="30">
        <v>4</v>
      </c>
      <c r="AM593" s="30">
        <v>1</v>
      </c>
      <c r="AN593" s="30">
        <v>4</v>
      </c>
      <c r="AO593" s="30">
        <v>24</v>
      </c>
      <c r="AP593" s="30">
        <v>0</v>
      </c>
      <c r="AQ593" s="30">
        <v>0</v>
      </c>
      <c r="AR593" s="30">
        <v>0</v>
      </c>
      <c r="AS593" s="30">
        <v>1</v>
      </c>
      <c r="AT593" s="30">
        <v>0</v>
      </c>
      <c r="AU593" s="30">
        <v>0</v>
      </c>
      <c r="AV593" s="30">
        <v>9</v>
      </c>
      <c r="AW593" s="30">
        <v>168</v>
      </c>
      <c r="AX593" s="28">
        <v>213.8</v>
      </c>
      <c r="AY593" s="28">
        <v>125.6</v>
      </c>
      <c r="AZ593" s="28">
        <v>289</v>
      </c>
      <c r="BA593" s="28">
        <v>62.2</v>
      </c>
      <c r="BB593" s="30">
        <v>13</v>
      </c>
      <c r="BC593" s="28">
        <v>5.6</v>
      </c>
      <c r="BD593" s="28">
        <v>0.27</v>
      </c>
      <c r="BE593" s="28">
        <v>5.87</v>
      </c>
      <c r="BF593" s="28">
        <v>21.82</v>
      </c>
      <c r="BG593" s="30">
        <v>271</v>
      </c>
      <c r="BH593" s="30">
        <v>28</v>
      </c>
      <c r="BI593" s="30">
        <v>230</v>
      </c>
      <c r="BJ593" s="30">
        <v>33</v>
      </c>
      <c r="BK593" s="30">
        <v>113</v>
      </c>
      <c r="BL593" s="30">
        <v>33</v>
      </c>
      <c r="BM593" s="30">
        <v>219</v>
      </c>
      <c r="BN593" s="30">
        <v>30</v>
      </c>
      <c r="BO593" s="28"/>
      <c r="BP593" s="28"/>
      <c r="BQ593" s="28"/>
      <c r="BR593" s="28"/>
      <c r="BS593" s="28"/>
      <c r="BT593" s="28"/>
      <c r="BU593" s="30">
        <v>0.47</v>
      </c>
      <c r="BV593" s="30">
        <v>0</v>
      </c>
      <c r="BW593" s="30">
        <v>0.02</v>
      </c>
      <c r="BX593" s="30">
        <v>0.49</v>
      </c>
      <c r="BY593" s="30">
        <v>1.84</v>
      </c>
      <c r="BZ593" s="30">
        <v>2.02</v>
      </c>
      <c r="CA593" s="30">
        <v>94</v>
      </c>
      <c r="CB593" s="30">
        <v>35</v>
      </c>
      <c r="CC593" s="30">
        <v>164</v>
      </c>
      <c r="CD593" s="30">
        <v>25</v>
      </c>
      <c r="CE593" s="30">
        <v>200</v>
      </c>
      <c r="CF593" s="30">
        <v>24</v>
      </c>
      <c r="CG593" s="30">
        <v>282</v>
      </c>
      <c r="CH593" s="30">
        <v>46</v>
      </c>
      <c r="CI593" s="30">
        <v>1.0900000000000001</v>
      </c>
      <c r="CJ593" s="30">
        <v>0.34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7.25" thickBot="1">
      <c r="A594" s="30">
        <v>0</v>
      </c>
      <c r="B594" s="30">
        <v>0</v>
      </c>
      <c r="C594" s="30">
        <v>172649</v>
      </c>
      <c r="D594" s="30">
        <v>0</v>
      </c>
      <c r="E594" s="30">
        <v>0</v>
      </c>
      <c r="F594" s="30">
        <v>1</v>
      </c>
      <c r="G594" s="30">
        <v>-1</v>
      </c>
      <c r="H594" s="30">
        <v>2</v>
      </c>
      <c r="I594" s="30">
        <v>1</v>
      </c>
      <c r="J594" s="28">
        <v>0</v>
      </c>
      <c r="K594" s="28">
        <v>0</v>
      </c>
      <c r="L594" s="30">
        <v>0</v>
      </c>
      <c r="M594" s="28" t="s">
        <v>3432</v>
      </c>
      <c r="N594" s="28">
        <v>0</v>
      </c>
      <c r="O594" s="30">
        <v>398</v>
      </c>
      <c r="P594" s="31" t="b">
        <v>0</v>
      </c>
      <c r="Q594" s="28" t="s">
        <v>4393</v>
      </c>
      <c r="R594" s="28" t="s">
        <v>3433</v>
      </c>
      <c r="S594" s="30">
        <v>46</v>
      </c>
      <c r="T594" s="28" t="s">
        <v>3434</v>
      </c>
      <c r="U594" s="28">
        <v>4.5999999999999996</v>
      </c>
      <c r="V594" s="28" t="s">
        <v>1461</v>
      </c>
      <c r="W594" s="28">
        <v>5.4</v>
      </c>
      <c r="X594" s="31" t="b">
        <v>0</v>
      </c>
      <c r="Y594" s="28"/>
      <c r="Z594" s="28" t="s">
        <v>2117</v>
      </c>
      <c r="AA594" s="30">
        <v>16</v>
      </c>
      <c r="AB594" s="30">
        <v>17</v>
      </c>
      <c r="AC594" s="30">
        <v>82</v>
      </c>
      <c r="AD594" s="30">
        <v>1418403</v>
      </c>
      <c r="AE594" s="30">
        <v>28</v>
      </c>
      <c r="AF594" s="30">
        <v>1651840</v>
      </c>
      <c r="AG594" s="30">
        <v>3930</v>
      </c>
      <c r="AH594" s="28">
        <v>0</v>
      </c>
      <c r="AI594" s="28">
        <v>17.8</v>
      </c>
      <c r="AJ594" s="28" t="s">
        <v>1461</v>
      </c>
      <c r="AK594" s="30">
        <v>1620</v>
      </c>
      <c r="AL594" s="30">
        <v>0</v>
      </c>
      <c r="AM594" s="30">
        <v>0</v>
      </c>
      <c r="AN594" s="30">
        <v>6</v>
      </c>
      <c r="AO594" s="30">
        <v>31</v>
      </c>
      <c r="AP594" s="30">
        <v>0</v>
      </c>
      <c r="AQ594" s="30">
        <v>2</v>
      </c>
      <c r="AR594" s="30">
        <v>0</v>
      </c>
      <c r="AS594" s="30">
        <v>2</v>
      </c>
      <c r="AT594" s="30">
        <v>0</v>
      </c>
      <c r="AU594" s="30">
        <v>54</v>
      </c>
      <c r="AV594" s="30">
        <v>12</v>
      </c>
      <c r="AW594" s="30">
        <v>367</v>
      </c>
      <c r="AX594" s="28">
        <v>474.4</v>
      </c>
      <c r="AY594" s="28">
        <v>0</v>
      </c>
      <c r="AZ594" s="28">
        <v>0</v>
      </c>
      <c r="BA594" s="28">
        <v>47.5</v>
      </c>
      <c r="BB594" s="30">
        <v>18</v>
      </c>
      <c r="BC594" s="28">
        <v>0</v>
      </c>
      <c r="BD594" s="28">
        <v>0.01</v>
      </c>
      <c r="BE594" s="28">
        <v>0.01</v>
      </c>
      <c r="BF594" s="28">
        <v>26.97</v>
      </c>
      <c r="BG594" s="30">
        <v>110</v>
      </c>
      <c r="BH594" s="30">
        <v>18</v>
      </c>
      <c r="BI594" s="30">
        <v>727</v>
      </c>
      <c r="BJ594" s="30">
        <v>77</v>
      </c>
      <c r="BK594" s="30">
        <v>718</v>
      </c>
      <c r="BL594" s="30">
        <v>72</v>
      </c>
      <c r="BM594" s="30">
        <v>274</v>
      </c>
      <c r="BN594" s="30">
        <v>18</v>
      </c>
      <c r="BO594" s="28"/>
      <c r="BP594" s="28"/>
      <c r="BQ594" s="28"/>
      <c r="BR594" s="28"/>
      <c r="BS594" s="28"/>
      <c r="BT594" s="28"/>
      <c r="BU594" s="30">
        <v>0</v>
      </c>
      <c r="BV594" s="30">
        <v>3</v>
      </c>
      <c r="BW594" s="30">
        <v>0</v>
      </c>
      <c r="BX594" s="30">
        <v>0</v>
      </c>
      <c r="BY594" s="30">
        <v>1.5</v>
      </c>
      <c r="BZ594" s="30">
        <v>1.72</v>
      </c>
      <c r="CA594" s="30">
        <v>332</v>
      </c>
      <c r="CB594" s="30">
        <v>15</v>
      </c>
      <c r="CC594" s="30">
        <v>681</v>
      </c>
      <c r="CD594" s="30">
        <v>81</v>
      </c>
      <c r="CE594" s="30">
        <v>23</v>
      </c>
      <c r="CF594" s="30">
        <v>6</v>
      </c>
      <c r="CG594" s="30">
        <v>72</v>
      </c>
      <c r="CH594" s="30">
        <v>14</v>
      </c>
      <c r="CI594" s="30">
        <v>1</v>
      </c>
      <c r="CJ594" s="30">
        <v>0.33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7.25" thickBot="1">
      <c r="A595" s="30">
        <v>0</v>
      </c>
      <c r="B595" s="30">
        <v>0</v>
      </c>
      <c r="C595" s="30">
        <v>437753</v>
      </c>
      <c r="D595" s="30">
        <v>0</v>
      </c>
      <c r="E595" s="30">
        <v>0</v>
      </c>
      <c r="F595" s="30">
        <v>-3</v>
      </c>
      <c r="G595" s="30">
        <v>3</v>
      </c>
      <c r="H595" s="30">
        <v>0</v>
      </c>
      <c r="I595" s="30">
        <v>2</v>
      </c>
      <c r="J595" s="28">
        <v>0</v>
      </c>
      <c r="K595" s="28">
        <v>0</v>
      </c>
      <c r="L595" s="30">
        <v>0</v>
      </c>
      <c r="M595" s="28" t="s">
        <v>3435</v>
      </c>
      <c r="N595" s="28">
        <v>0</v>
      </c>
      <c r="O595" s="30">
        <v>399</v>
      </c>
      <c r="P595" s="31" t="b">
        <v>0</v>
      </c>
      <c r="Q595" s="28" t="s">
        <v>2589</v>
      </c>
      <c r="R595" s="28" t="s">
        <v>3436</v>
      </c>
      <c r="S595" s="30">
        <v>42</v>
      </c>
      <c r="T595" s="28" t="s">
        <v>3437</v>
      </c>
      <c r="U595" s="28">
        <v>1</v>
      </c>
      <c r="V595" s="28" t="s">
        <v>1892</v>
      </c>
      <c r="W595" s="28">
        <v>0</v>
      </c>
      <c r="X595" s="31" t="b">
        <v>0</v>
      </c>
      <c r="Y595" s="28"/>
      <c r="Z595" s="28" t="s">
        <v>2117</v>
      </c>
      <c r="AA595" s="30">
        <v>16</v>
      </c>
      <c r="AB595" s="30">
        <v>17</v>
      </c>
      <c r="AC595" s="30">
        <v>2</v>
      </c>
      <c r="AD595" s="30">
        <v>1831</v>
      </c>
      <c r="AE595" s="30">
        <v>2</v>
      </c>
      <c r="AF595" s="30">
        <v>7491</v>
      </c>
      <c r="AG595" s="30">
        <v>30</v>
      </c>
      <c r="AH595" s="28">
        <v>0</v>
      </c>
      <c r="AI595" s="28">
        <v>0.5</v>
      </c>
      <c r="AJ595" s="28" t="s">
        <v>1892</v>
      </c>
      <c r="AK595" s="30">
        <v>15</v>
      </c>
      <c r="AL595" s="30">
        <v>0</v>
      </c>
      <c r="AM595" s="30">
        <v>0</v>
      </c>
      <c r="AN595" s="30">
        <v>0</v>
      </c>
      <c r="AO595" s="30">
        <v>1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9</v>
      </c>
      <c r="AX595" s="28">
        <v>6.8</v>
      </c>
      <c r="AY595" s="28">
        <v>0</v>
      </c>
      <c r="AZ595" s="28">
        <v>0</v>
      </c>
      <c r="BA595" s="28">
        <v>0.7</v>
      </c>
      <c r="BB595" s="30">
        <v>0</v>
      </c>
      <c r="BC595" s="28">
        <v>0</v>
      </c>
      <c r="BD595" s="28">
        <v>0</v>
      </c>
      <c r="BE595" s="28">
        <v>0</v>
      </c>
      <c r="BF595" s="28">
        <v>0.55000000000000004</v>
      </c>
      <c r="BG595" s="30">
        <v>489</v>
      </c>
      <c r="BH595" s="30">
        <v>174</v>
      </c>
      <c r="BI595" s="30">
        <v>618</v>
      </c>
      <c r="BJ595" s="30">
        <v>239</v>
      </c>
      <c r="BK595" s="30">
        <v>592</v>
      </c>
      <c r="BL595" s="30">
        <v>235</v>
      </c>
      <c r="BM595" s="30">
        <v>509</v>
      </c>
      <c r="BN595" s="30">
        <v>176</v>
      </c>
      <c r="BO595" s="28"/>
      <c r="BP595" s="28"/>
      <c r="BQ595" s="28"/>
      <c r="BR595" s="28"/>
      <c r="BS595" s="28"/>
      <c r="BT595" s="28"/>
      <c r="BU595" s="30">
        <v>0</v>
      </c>
      <c r="BV595" s="30">
        <v>0</v>
      </c>
      <c r="BW595" s="30">
        <v>0</v>
      </c>
      <c r="BX595" s="30">
        <v>0</v>
      </c>
      <c r="BY595" s="30">
        <v>3.3</v>
      </c>
      <c r="BZ595" s="30">
        <v>6</v>
      </c>
      <c r="CA595" s="30">
        <v>610</v>
      </c>
      <c r="CB595" s="30">
        <v>175</v>
      </c>
      <c r="CC595" s="30">
        <v>524</v>
      </c>
      <c r="CD595" s="30">
        <v>208</v>
      </c>
      <c r="CE595" s="30">
        <v>473</v>
      </c>
      <c r="CF595" s="30">
        <v>172</v>
      </c>
      <c r="CG595" s="30">
        <v>561</v>
      </c>
      <c r="CH595" s="30">
        <v>205</v>
      </c>
      <c r="CI595" s="30">
        <v>0</v>
      </c>
      <c r="CJ595" s="30">
        <v>0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7.25" thickBot="1">
      <c r="A596" s="30">
        <v>0</v>
      </c>
      <c r="B596" s="30">
        <v>0</v>
      </c>
      <c r="C596" s="30">
        <v>90585</v>
      </c>
      <c r="D596" s="30">
        <v>0</v>
      </c>
      <c r="E596" s="30">
        <v>0</v>
      </c>
      <c r="F596" s="30">
        <v>-4</v>
      </c>
      <c r="G596" s="30">
        <v>4</v>
      </c>
      <c r="H596" s="30">
        <v>1</v>
      </c>
      <c r="I596" s="30">
        <v>2</v>
      </c>
      <c r="J596" s="28">
        <v>0</v>
      </c>
      <c r="K596" s="28">
        <v>0</v>
      </c>
      <c r="L596" s="30">
        <v>0</v>
      </c>
      <c r="M596" s="28" t="s">
        <v>3438</v>
      </c>
      <c r="N596" s="28">
        <v>0</v>
      </c>
      <c r="O596" s="30">
        <v>474</v>
      </c>
      <c r="P596" s="31" t="b">
        <v>0</v>
      </c>
      <c r="Q596" s="28" t="s">
        <v>4125</v>
      </c>
      <c r="R596" s="28" t="s">
        <v>4092</v>
      </c>
      <c r="S596" s="30">
        <v>41</v>
      </c>
      <c r="T596" s="28" t="s">
        <v>3439</v>
      </c>
      <c r="U596" s="28">
        <v>4.0999999999999996</v>
      </c>
      <c r="V596" s="28" t="s">
        <v>1743</v>
      </c>
      <c r="W596" s="28">
        <v>0.1</v>
      </c>
      <c r="X596" s="31" t="b">
        <v>0</v>
      </c>
      <c r="Y596" s="28"/>
      <c r="Z596" s="28" t="s">
        <v>2117</v>
      </c>
      <c r="AA596" s="30">
        <v>16</v>
      </c>
      <c r="AB596" s="30">
        <v>17</v>
      </c>
      <c r="AC596" s="30">
        <v>33</v>
      </c>
      <c r="AD596" s="30">
        <v>25631</v>
      </c>
      <c r="AE596" s="30">
        <v>6</v>
      </c>
      <c r="AF596" s="30">
        <v>44255</v>
      </c>
      <c r="AG596" s="30">
        <v>120</v>
      </c>
      <c r="AH596" s="28">
        <v>0</v>
      </c>
      <c r="AI596" s="28">
        <v>8</v>
      </c>
      <c r="AJ596" s="28" t="s">
        <v>1743</v>
      </c>
      <c r="AK596" s="30">
        <v>593</v>
      </c>
      <c r="AL596" s="30">
        <v>0</v>
      </c>
      <c r="AM596" s="30">
        <v>1</v>
      </c>
      <c r="AN596" s="30">
        <v>3</v>
      </c>
      <c r="AO596" s="30">
        <v>8</v>
      </c>
      <c r="AP596" s="30">
        <v>0</v>
      </c>
      <c r="AQ596" s="30">
        <v>0</v>
      </c>
      <c r="AR596" s="30">
        <v>0</v>
      </c>
      <c r="AS596" s="30">
        <v>2</v>
      </c>
      <c r="AT596" s="30">
        <v>0</v>
      </c>
      <c r="AU596" s="30">
        <v>0</v>
      </c>
      <c r="AV596" s="30">
        <v>7</v>
      </c>
      <c r="AW596" s="30">
        <v>132</v>
      </c>
      <c r="AX596" s="28">
        <v>143.6</v>
      </c>
      <c r="AY596" s="28">
        <v>11.7</v>
      </c>
      <c r="AZ596" s="28">
        <v>24</v>
      </c>
      <c r="BA596" s="28">
        <v>18.100000000000001</v>
      </c>
      <c r="BB596" s="30">
        <v>8</v>
      </c>
      <c r="BC596" s="28">
        <v>0.02</v>
      </c>
      <c r="BD596" s="28">
        <v>0.27</v>
      </c>
      <c r="BE596" s="28">
        <v>0.28999999999999998</v>
      </c>
      <c r="BF596" s="28">
        <v>7.49</v>
      </c>
      <c r="BG596" s="30">
        <v>335</v>
      </c>
      <c r="BH596" s="30">
        <v>136</v>
      </c>
      <c r="BI596" s="30">
        <v>440</v>
      </c>
      <c r="BJ596" s="30">
        <v>156</v>
      </c>
      <c r="BK596" s="30">
        <v>403</v>
      </c>
      <c r="BL596" s="30">
        <v>146</v>
      </c>
      <c r="BM596" s="30">
        <v>403</v>
      </c>
      <c r="BN596" s="30">
        <v>147</v>
      </c>
      <c r="BO596" s="28"/>
      <c r="BP596" s="28"/>
      <c r="BQ596" s="28"/>
      <c r="BR596" s="28"/>
      <c r="BS596" s="28"/>
      <c r="BT596" s="28"/>
      <c r="BU596" s="30">
        <v>0</v>
      </c>
      <c r="BV596" s="30">
        <v>0</v>
      </c>
      <c r="BW596" s="30">
        <v>0.04</v>
      </c>
      <c r="BX596" s="30">
        <v>0.04</v>
      </c>
      <c r="BY596" s="30">
        <v>1.1399999999999999</v>
      </c>
      <c r="BZ596" s="30">
        <v>1.21</v>
      </c>
      <c r="CA596" s="30">
        <v>624</v>
      </c>
      <c r="CB596" s="30">
        <v>178</v>
      </c>
      <c r="CC596" s="30">
        <v>509</v>
      </c>
      <c r="CD596" s="30">
        <v>199</v>
      </c>
      <c r="CE596" s="30">
        <v>47</v>
      </c>
      <c r="CF596" s="30">
        <v>8</v>
      </c>
      <c r="CG596" s="30">
        <v>408</v>
      </c>
      <c r="CH596" s="30">
        <v>152</v>
      </c>
      <c r="CI596" s="30">
        <v>1.21</v>
      </c>
      <c r="CJ596" s="30">
        <v>0.46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7.25" thickBot="1">
      <c r="A597" s="30">
        <v>100</v>
      </c>
      <c r="B597" s="30">
        <v>100</v>
      </c>
      <c r="C597" s="30">
        <v>222531</v>
      </c>
      <c r="D597" s="30">
        <v>0</v>
      </c>
      <c r="E597" s="30">
        <v>0</v>
      </c>
      <c r="F597" s="30">
        <v>0</v>
      </c>
      <c r="G597" s="30">
        <v>0</v>
      </c>
      <c r="H597" s="30">
        <v>1</v>
      </c>
      <c r="I597" s="30">
        <v>3</v>
      </c>
      <c r="J597" s="28">
        <v>6.1</v>
      </c>
      <c r="K597" s="28">
        <v>5.6</v>
      </c>
      <c r="L597" s="30">
        <v>5</v>
      </c>
      <c r="M597" s="28" t="s">
        <v>2171</v>
      </c>
      <c r="N597" s="28">
        <v>5.6</v>
      </c>
      <c r="O597" s="30">
        <v>493</v>
      </c>
      <c r="P597" s="31" t="b">
        <v>0</v>
      </c>
      <c r="Q597" s="28"/>
      <c r="R597" s="28" t="s">
        <v>3921</v>
      </c>
      <c r="S597" s="30">
        <v>55</v>
      </c>
      <c r="T597" s="28" t="s">
        <v>3440</v>
      </c>
      <c r="U597" s="28">
        <v>3.7</v>
      </c>
      <c r="V597" s="28" t="s">
        <v>1463</v>
      </c>
      <c r="W597" s="28">
        <v>0.6</v>
      </c>
      <c r="X597" s="31" t="b">
        <v>0</v>
      </c>
      <c r="Y597" s="28"/>
      <c r="Z597" s="28" t="s">
        <v>2061</v>
      </c>
      <c r="AA597" s="30">
        <v>16</v>
      </c>
      <c r="AB597" s="30">
        <v>17</v>
      </c>
      <c r="AC597" s="30">
        <v>123</v>
      </c>
      <c r="AD597" s="30">
        <v>238481</v>
      </c>
      <c r="AE597" s="30">
        <v>11239</v>
      </c>
      <c r="AF597" s="30">
        <v>198852</v>
      </c>
      <c r="AG597" s="30">
        <v>2869</v>
      </c>
      <c r="AH597" s="28">
        <v>1</v>
      </c>
      <c r="AI597" s="28">
        <v>22.4</v>
      </c>
      <c r="AJ597" s="28" t="s">
        <v>1463</v>
      </c>
      <c r="AK597" s="30">
        <v>2793</v>
      </c>
      <c r="AL597" s="30">
        <v>4</v>
      </c>
      <c r="AM597" s="30">
        <v>9</v>
      </c>
      <c r="AN597" s="30">
        <v>7</v>
      </c>
      <c r="AO597" s="30">
        <v>55</v>
      </c>
      <c r="AP597" s="30">
        <v>0</v>
      </c>
      <c r="AQ597" s="30">
        <v>0</v>
      </c>
      <c r="AR597" s="30">
        <v>0</v>
      </c>
      <c r="AS597" s="30">
        <v>4</v>
      </c>
      <c r="AT597" s="30">
        <v>0</v>
      </c>
      <c r="AU597" s="30">
        <v>0</v>
      </c>
      <c r="AV597" s="30">
        <v>10</v>
      </c>
      <c r="AW597" s="30">
        <v>404</v>
      </c>
      <c r="AX597" s="28">
        <v>513.20000000000005</v>
      </c>
      <c r="AY597" s="28">
        <v>889.1</v>
      </c>
      <c r="AZ597" s="28">
        <v>571</v>
      </c>
      <c r="BA597" s="28">
        <v>197.1</v>
      </c>
      <c r="BB597" s="30">
        <v>32</v>
      </c>
      <c r="BC597" s="28">
        <v>5.58</v>
      </c>
      <c r="BD597" s="28">
        <v>5.61</v>
      </c>
      <c r="BE597" s="28">
        <v>11.19</v>
      </c>
      <c r="BF597" s="28">
        <v>51.44</v>
      </c>
      <c r="BG597" s="30">
        <v>93</v>
      </c>
      <c r="BH597" s="30">
        <v>39</v>
      </c>
      <c r="BI597" s="30">
        <v>12</v>
      </c>
      <c r="BJ597" s="30">
        <v>10</v>
      </c>
      <c r="BK597" s="30">
        <v>41</v>
      </c>
      <c r="BL597" s="30">
        <v>25</v>
      </c>
      <c r="BM597" s="30">
        <v>22</v>
      </c>
      <c r="BN597" s="30">
        <v>15</v>
      </c>
      <c r="BO597" s="30">
        <v>1</v>
      </c>
      <c r="BP597" s="28"/>
      <c r="BQ597" s="30">
        <v>1</v>
      </c>
      <c r="BR597" s="28"/>
      <c r="BS597" s="30">
        <v>2</v>
      </c>
      <c r="BT597" s="28"/>
      <c r="BU597" s="30">
        <v>0.18</v>
      </c>
      <c r="BV597" s="30">
        <v>0</v>
      </c>
      <c r="BW597" s="30">
        <v>0.18</v>
      </c>
      <c r="BX597" s="30">
        <v>0.36</v>
      </c>
      <c r="BY597" s="30">
        <v>1.66</v>
      </c>
      <c r="BZ597" s="30">
        <v>1.77</v>
      </c>
      <c r="CA597" s="30">
        <v>110</v>
      </c>
      <c r="CB597" s="30">
        <v>59</v>
      </c>
      <c r="CC597" s="30">
        <v>19</v>
      </c>
      <c r="CD597" s="30">
        <v>10</v>
      </c>
      <c r="CE597" s="30">
        <v>77</v>
      </c>
      <c r="CF597" s="30">
        <v>34</v>
      </c>
      <c r="CG597" s="30">
        <v>234</v>
      </c>
      <c r="CH597" s="30">
        <v>73</v>
      </c>
      <c r="CI597" s="30">
        <v>1.03</v>
      </c>
      <c r="CJ597" s="30">
        <v>0.23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7.25" thickBot="1">
      <c r="A598" s="30">
        <v>100</v>
      </c>
      <c r="B598" s="30">
        <v>50</v>
      </c>
      <c r="C598" s="30">
        <v>199170</v>
      </c>
      <c r="D598" s="30">
        <v>0</v>
      </c>
      <c r="E598" s="30">
        <v>0</v>
      </c>
      <c r="F598" s="30">
        <v>-2</v>
      </c>
      <c r="G598" s="30">
        <v>2</v>
      </c>
      <c r="H598" s="30">
        <v>0</v>
      </c>
      <c r="I598" s="30">
        <v>2</v>
      </c>
      <c r="J598" s="28">
        <v>1.5</v>
      </c>
      <c r="K598" s="28">
        <v>0.5</v>
      </c>
      <c r="L598" s="30">
        <v>1</v>
      </c>
      <c r="M598" s="28" t="s">
        <v>3441</v>
      </c>
      <c r="N598" s="28">
        <v>1</v>
      </c>
      <c r="O598" s="30">
        <v>507</v>
      </c>
      <c r="P598" s="31" t="b">
        <v>0</v>
      </c>
      <c r="Q598" s="28"/>
      <c r="R598" s="28" t="s">
        <v>4432</v>
      </c>
      <c r="S598" s="30">
        <v>43</v>
      </c>
      <c r="T598" s="28" t="s">
        <v>3442</v>
      </c>
      <c r="U598" s="28">
        <v>1.6</v>
      </c>
      <c r="V598" s="28" t="s">
        <v>1893</v>
      </c>
      <c r="W598" s="28">
        <v>0</v>
      </c>
      <c r="X598" s="31" t="b">
        <v>0</v>
      </c>
      <c r="Y598" s="28"/>
      <c r="Z598" s="28" t="s">
        <v>2061</v>
      </c>
      <c r="AA598" s="30">
        <v>16</v>
      </c>
      <c r="AB598" s="30">
        <v>17</v>
      </c>
      <c r="AC598" s="30">
        <v>16</v>
      </c>
      <c r="AD598" s="30">
        <v>3683</v>
      </c>
      <c r="AE598" s="30">
        <v>102</v>
      </c>
      <c r="AF598" s="30">
        <v>14583</v>
      </c>
      <c r="AG598" s="30">
        <v>71</v>
      </c>
      <c r="AH598" s="28">
        <v>0.2</v>
      </c>
      <c r="AI598" s="28">
        <v>3.7</v>
      </c>
      <c r="AJ598" s="28" t="s">
        <v>1893</v>
      </c>
      <c r="AK598" s="30">
        <v>803</v>
      </c>
      <c r="AL598" s="30">
        <v>0</v>
      </c>
      <c r="AM598" s="30">
        <v>0</v>
      </c>
      <c r="AN598" s="30">
        <v>1</v>
      </c>
      <c r="AO598" s="30">
        <v>16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92</v>
      </c>
      <c r="AX598" s="28">
        <v>138.80000000000001</v>
      </c>
      <c r="AY598" s="28">
        <v>12.9</v>
      </c>
      <c r="AZ598" s="28">
        <v>52</v>
      </c>
      <c r="BA598" s="28">
        <v>20.399999999999999</v>
      </c>
      <c r="BB598" s="30">
        <v>10</v>
      </c>
      <c r="BC598" s="28">
        <v>0.33</v>
      </c>
      <c r="BD598" s="28">
        <v>0.09</v>
      </c>
      <c r="BE598" s="28">
        <v>0.42</v>
      </c>
      <c r="BF598" s="28">
        <v>17.260000000000002</v>
      </c>
      <c r="BG598" s="30">
        <v>340</v>
      </c>
      <c r="BH598" s="30">
        <v>138</v>
      </c>
      <c r="BI598" s="30">
        <v>437</v>
      </c>
      <c r="BJ598" s="30">
        <v>154</v>
      </c>
      <c r="BK598" s="30">
        <v>341</v>
      </c>
      <c r="BL598" s="30">
        <v>116</v>
      </c>
      <c r="BM598" s="30">
        <v>395</v>
      </c>
      <c r="BN598" s="30">
        <v>144</v>
      </c>
      <c r="BO598" s="28"/>
      <c r="BP598" s="28"/>
      <c r="BQ598" s="28"/>
      <c r="BR598" s="28"/>
      <c r="BS598" s="28"/>
      <c r="BT598" s="28"/>
      <c r="BU598" s="30">
        <v>0.04</v>
      </c>
      <c r="BV598" s="30">
        <v>0</v>
      </c>
      <c r="BW598" s="30">
        <v>0.01</v>
      </c>
      <c r="BX598" s="30">
        <v>0.05</v>
      </c>
      <c r="BY598" s="30">
        <v>1.93</v>
      </c>
      <c r="BZ598" s="30">
        <v>1.79</v>
      </c>
      <c r="CA598" s="30">
        <v>551</v>
      </c>
      <c r="CB598" s="30">
        <v>139</v>
      </c>
      <c r="CC598" s="30">
        <v>256</v>
      </c>
      <c r="CD598" s="30">
        <v>77</v>
      </c>
      <c r="CE598" s="30">
        <v>386</v>
      </c>
      <c r="CF598" s="30">
        <v>138</v>
      </c>
      <c r="CG598" s="30">
        <v>522</v>
      </c>
      <c r="CH598" s="30">
        <v>194</v>
      </c>
      <c r="CI598" s="30">
        <v>1.1200000000000001</v>
      </c>
      <c r="CJ598" s="30">
        <v>0.11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7.25" thickBot="1">
      <c r="A599" s="30">
        <v>0</v>
      </c>
      <c r="B599" s="30">
        <v>0</v>
      </c>
      <c r="C599" s="30">
        <v>204822</v>
      </c>
      <c r="D599" s="30">
        <v>0</v>
      </c>
      <c r="E599" s="30">
        <v>0</v>
      </c>
      <c r="F599" s="30">
        <v>-1</v>
      </c>
      <c r="G599" s="30">
        <v>1</v>
      </c>
      <c r="H599" s="30">
        <v>0</v>
      </c>
      <c r="I599" s="30">
        <v>2</v>
      </c>
      <c r="J599" s="28">
        <v>0</v>
      </c>
      <c r="K599" s="28">
        <v>0</v>
      </c>
      <c r="L599" s="30">
        <v>0</v>
      </c>
      <c r="M599" s="28" t="s">
        <v>3443</v>
      </c>
      <c r="N599" s="28">
        <v>0</v>
      </c>
      <c r="O599" s="30">
        <v>511</v>
      </c>
      <c r="P599" s="31" t="b">
        <v>0</v>
      </c>
      <c r="Q599" s="28" t="s">
        <v>4093</v>
      </c>
      <c r="R599" s="28" t="s">
        <v>3444</v>
      </c>
      <c r="S599" s="30">
        <v>44</v>
      </c>
      <c r="T599" s="28" t="s">
        <v>3445</v>
      </c>
      <c r="U599" s="28">
        <v>0</v>
      </c>
      <c r="V599" s="28" t="s">
        <v>1551</v>
      </c>
      <c r="W599" s="28">
        <v>0</v>
      </c>
      <c r="X599" s="31" t="b">
        <v>0</v>
      </c>
      <c r="Y599" s="28"/>
      <c r="Z599" s="28" t="s">
        <v>2117</v>
      </c>
      <c r="AA599" s="30">
        <v>16</v>
      </c>
      <c r="AB599" s="30">
        <v>17</v>
      </c>
      <c r="AC599" s="30">
        <v>0</v>
      </c>
      <c r="AD599" s="30">
        <v>1186</v>
      </c>
      <c r="AE599" s="30">
        <v>8</v>
      </c>
      <c r="AF599" s="30">
        <v>1662</v>
      </c>
      <c r="AG599" s="30">
        <v>25</v>
      </c>
      <c r="AH599" s="28">
        <v>0</v>
      </c>
      <c r="AI599" s="28">
        <v>0</v>
      </c>
      <c r="AJ599" s="28" t="s">
        <v>1551</v>
      </c>
      <c r="AK599" s="30">
        <v>0</v>
      </c>
      <c r="AL599" s="30">
        <v>0</v>
      </c>
      <c r="AM599" s="30">
        <v>0</v>
      </c>
      <c r="AN599" s="30">
        <v>0</v>
      </c>
      <c r="AO599" s="30">
        <v>0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0</v>
      </c>
      <c r="AV599" s="30">
        <v>0</v>
      </c>
      <c r="AW599" s="30">
        <v>0</v>
      </c>
      <c r="AX599" s="28">
        <v>0</v>
      </c>
      <c r="AY599" s="28">
        <v>0</v>
      </c>
      <c r="AZ599" s="28">
        <v>0</v>
      </c>
      <c r="BA599" s="28">
        <v>0</v>
      </c>
      <c r="BB599" s="30">
        <v>0</v>
      </c>
      <c r="BC599" s="28">
        <v>0</v>
      </c>
      <c r="BD599" s="28">
        <v>0</v>
      </c>
      <c r="BE599" s="28">
        <v>0</v>
      </c>
      <c r="BF599" s="28">
        <v>0</v>
      </c>
      <c r="BG599" s="30">
        <v>643</v>
      </c>
      <c r="BH599" s="30">
        <v>246</v>
      </c>
      <c r="BI599" s="30">
        <v>637</v>
      </c>
      <c r="BJ599" s="30">
        <v>245</v>
      </c>
      <c r="BK599" s="30">
        <v>620</v>
      </c>
      <c r="BL599" s="30">
        <v>244</v>
      </c>
      <c r="BM599" s="30">
        <v>647</v>
      </c>
      <c r="BN599" s="30">
        <v>246</v>
      </c>
      <c r="BO599" s="28"/>
      <c r="BP599" s="28"/>
      <c r="BQ599" s="28"/>
      <c r="BR599" s="28"/>
      <c r="BS599" s="28"/>
      <c r="BT599" s="28"/>
      <c r="BU599" s="30">
        <v>0</v>
      </c>
      <c r="BV599" s="30">
        <v>0</v>
      </c>
      <c r="BW599" s="30">
        <v>0</v>
      </c>
      <c r="BX599" s="30">
        <v>0</v>
      </c>
      <c r="BY599" s="30">
        <v>0</v>
      </c>
      <c r="BZ599" s="30">
        <v>0</v>
      </c>
      <c r="CA599" s="30">
        <v>495</v>
      </c>
      <c r="CB599" s="30">
        <v>110</v>
      </c>
      <c r="CC599" s="30">
        <v>571</v>
      </c>
      <c r="CD599" s="30">
        <v>229</v>
      </c>
      <c r="CE599" s="30">
        <v>653</v>
      </c>
      <c r="CF599" s="30">
        <v>246</v>
      </c>
      <c r="CG599" s="30">
        <v>697</v>
      </c>
      <c r="CH599" s="30">
        <v>251</v>
      </c>
      <c r="CI599" s="30">
        <v>0</v>
      </c>
      <c r="CJ599" s="30">
        <v>0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17.25" thickBot="1">
      <c r="A600" s="30">
        <v>100</v>
      </c>
      <c r="B600" s="30">
        <v>100</v>
      </c>
      <c r="C600" s="30">
        <v>20066</v>
      </c>
      <c r="D600" s="30">
        <v>0</v>
      </c>
      <c r="E600" s="30">
        <v>0</v>
      </c>
      <c r="F600" s="30">
        <v>-1</v>
      </c>
      <c r="G600" s="30">
        <v>1</v>
      </c>
      <c r="H600" s="30">
        <v>0</v>
      </c>
      <c r="I600" s="30">
        <v>1</v>
      </c>
      <c r="J600" s="28">
        <v>0.5</v>
      </c>
      <c r="K600" s="28">
        <v>0</v>
      </c>
      <c r="L600" s="30">
        <v>0</v>
      </c>
      <c r="M600" s="28" t="s">
        <v>3446</v>
      </c>
      <c r="N600" s="28">
        <v>0</v>
      </c>
      <c r="O600" s="30">
        <v>518</v>
      </c>
      <c r="P600" s="31" t="b">
        <v>0</v>
      </c>
      <c r="Q600" s="28"/>
      <c r="R600" s="28" t="s">
        <v>4279</v>
      </c>
      <c r="S600" s="30">
        <v>39</v>
      </c>
      <c r="T600" s="28" t="s">
        <v>3447</v>
      </c>
      <c r="U600" s="28">
        <v>2</v>
      </c>
      <c r="V600" s="28" t="s">
        <v>1678</v>
      </c>
      <c r="W600" s="28">
        <v>1.4</v>
      </c>
      <c r="X600" s="31" t="b">
        <v>0</v>
      </c>
      <c r="Y600" s="28"/>
      <c r="Z600" s="28" t="s">
        <v>2061</v>
      </c>
      <c r="AA600" s="30">
        <v>16</v>
      </c>
      <c r="AB600" s="30">
        <v>17</v>
      </c>
      <c r="AC600" s="30">
        <v>4</v>
      </c>
      <c r="AD600" s="30">
        <v>118580</v>
      </c>
      <c r="AE600" s="30">
        <v>111</v>
      </c>
      <c r="AF600" s="30">
        <v>196096</v>
      </c>
      <c r="AG600" s="30">
        <v>618</v>
      </c>
      <c r="AH600" s="28">
        <v>0</v>
      </c>
      <c r="AI600" s="28">
        <v>1</v>
      </c>
      <c r="AJ600" s="28" t="s">
        <v>1678</v>
      </c>
      <c r="AK600" s="30">
        <v>180</v>
      </c>
      <c r="AL600" s="30">
        <v>0</v>
      </c>
      <c r="AM600" s="30">
        <v>0</v>
      </c>
      <c r="AN600" s="30">
        <v>0</v>
      </c>
      <c r="AO600" s="30">
        <v>4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7</v>
      </c>
      <c r="AV600" s="30">
        <v>0</v>
      </c>
      <c r="AW600" s="30">
        <v>28</v>
      </c>
      <c r="AX600" s="28">
        <v>62.2</v>
      </c>
      <c r="AY600" s="28">
        <v>0</v>
      </c>
      <c r="AZ600" s="28">
        <v>0</v>
      </c>
      <c r="BA600" s="28">
        <v>6.3</v>
      </c>
      <c r="BB600" s="30">
        <v>2</v>
      </c>
      <c r="BC600" s="28">
        <v>0</v>
      </c>
      <c r="BD600" s="28">
        <v>0</v>
      </c>
      <c r="BE600" s="28">
        <v>0</v>
      </c>
      <c r="BF600" s="28">
        <v>3.83</v>
      </c>
      <c r="BG600" s="30">
        <v>413</v>
      </c>
      <c r="BH600" s="30">
        <v>30</v>
      </c>
      <c r="BI600" s="30">
        <v>518</v>
      </c>
      <c r="BJ600" s="30">
        <v>20</v>
      </c>
      <c r="BK600" s="30">
        <v>483</v>
      </c>
      <c r="BL600" s="30">
        <v>10</v>
      </c>
      <c r="BM600" s="30">
        <v>455</v>
      </c>
      <c r="BN600" s="30">
        <v>30</v>
      </c>
      <c r="BO600" s="28"/>
      <c r="BP600" s="28"/>
      <c r="BQ600" s="28"/>
      <c r="BR600" s="28"/>
      <c r="BS600" s="28"/>
      <c r="BT600" s="28"/>
      <c r="BU600" s="30">
        <v>0</v>
      </c>
      <c r="BV600" s="30">
        <v>3.5</v>
      </c>
      <c r="BW600" s="30">
        <v>0</v>
      </c>
      <c r="BX600" s="30">
        <v>0</v>
      </c>
      <c r="BY600" s="30">
        <v>1.92</v>
      </c>
      <c r="BZ600" s="30">
        <v>2</v>
      </c>
      <c r="CA600" s="30">
        <v>711</v>
      </c>
      <c r="CB600" s="30">
        <v>61</v>
      </c>
      <c r="CC600" s="30">
        <v>408</v>
      </c>
      <c r="CD600" s="30">
        <v>32</v>
      </c>
      <c r="CE600" s="30">
        <v>300</v>
      </c>
      <c r="CF600" s="30">
        <v>33</v>
      </c>
      <c r="CG600" s="30">
        <v>159</v>
      </c>
      <c r="CH600" s="30">
        <v>24</v>
      </c>
      <c r="CI600" s="30">
        <v>1</v>
      </c>
      <c r="CJ600" s="30">
        <v>0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7.25" thickBot="1">
      <c r="A601" s="30">
        <v>100</v>
      </c>
      <c r="B601" s="30">
        <v>100</v>
      </c>
      <c r="C601" s="30">
        <v>114241</v>
      </c>
      <c r="D601" s="30">
        <v>0</v>
      </c>
      <c r="E601" s="30">
        <v>0</v>
      </c>
      <c r="F601" s="30">
        <v>-2</v>
      </c>
      <c r="G601" s="30">
        <v>2</v>
      </c>
      <c r="H601" s="30">
        <v>0</v>
      </c>
      <c r="I601" s="30">
        <v>2</v>
      </c>
      <c r="J601" s="28">
        <v>0.7</v>
      </c>
      <c r="K601" s="28">
        <v>0.2</v>
      </c>
      <c r="L601" s="30">
        <v>0</v>
      </c>
      <c r="M601" s="28" t="s">
        <v>2856</v>
      </c>
      <c r="N601" s="28">
        <v>0.2</v>
      </c>
      <c r="O601" s="30">
        <v>523</v>
      </c>
      <c r="P601" s="31" t="b">
        <v>0</v>
      </c>
      <c r="Q601" s="28"/>
      <c r="R601" s="28" t="s">
        <v>3448</v>
      </c>
      <c r="S601" s="30">
        <v>43</v>
      </c>
      <c r="T601" s="28" t="s">
        <v>3449</v>
      </c>
      <c r="U601" s="28">
        <v>1.7</v>
      </c>
      <c r="V601" s="28" t="s">
        <v>1620</v>
      </c>
      <c r="W601" s="28">
        <v>0.1</v>
      </c>
      <c r="X601" s="31" t="b">
        <v>0</v>
      </c>
      <c r="Y601" s="28"/>
      <c r="Z601" s="28" t="s">
        <v>2061</v>
      </c>
      <c r="AA601" s="30">
        <v>16</v>
      </c>
      <c r="AB601" s="30">
        <v>17</v>
      </c>
      <c r="AC601" s="30">
        <v>27</v>
      </c>
      <c r="AD601" s="30">
        <v>17096</v>
      </c>
      <c r="AE601" s="30">
        <v>11</v>
      </c>
      <c r="AF601" s="30">
        <v>24325</v>
      </c>
      <c r="AG601" s="30">
        <v>42</v>
      </c>
      <c r="AH601" s="28">
        <v>0</v>
      </c>
      <c r="AI601" s="28">
        <v>6.3</v>
      </c>
      <c r="AJ601" s="28" t="s">
        <v>1620</v>
      </c>
      <c r="AK601" s="30">
        <v>878</v>
      </c>
      <c r="AL601" s="30">
        <v>0</v>
      </c>
      <c r="AM601" s="30">
        <v>0</v>
      </c>
      <c r="AN601" s="30">
        <v>2</v>
      </c>
      <c r="AO601" s="30">
        <v>15</v>
      </c>
      <c r="AP601" s="30">
        <v>0</v>
      </c>
      <c r="AQ601" s="30">
        <v>0</v>
      </c>
      <c r="AR601" s="30">
        <v>0</v>
      </c>
      <c r="AS601" s="30">
        <v>2</v>
      </c>
      <c r="AT601" s="30">
        <v>0</v>
      </c>
      <c r="AU601" s="30">
        <v>0</v>
      </c>
      <c r="AV601" s="30">
        <v>1</v>
      </c>
      <c r="AW601" s="30">
        <v>127</v>
      </c>
      <c r="AX601" s="28">
        <v>145.80000000000001</v>
      </c>
      <c r="AY601" s="28">
        <v>92.1</v>
      </c>
      <c r="AZ601" s="28">
        <v>67</v>
      </c>
      <c r="BA601" s="28">
        <v>30.4</v>
      </c>
      <c r="BB601" s="30">
        <v>9</v>
      </c>
      <c r="BC601" s="28">
        <v>0.28000000000000003</v>
      </c>
      <c r="BD601" s="28">
        <v>0.93</v>
      </c>
      <c r="BE601" s="28">
        <v>1.21</v>
      </c>
      <c r="BF601" s="28">
        <v>17.16</v>
      </c>
      <c r="BG601" s="30">
        <v>330</v>
      </c>
      <c r="BH601" s="30">
        <v>135</v>
      </c>
      <c r="BI601" s="30">
        <v>284</v>
      </c>
      <c r="BJ601" s="30">
        <v>87</v>
      </c>
      <c r="BK601" s="30">
        <v>310</v>
      </c>
      <c r="BL601" s="30">
        <v>102</v>
      </c>
      <c r="BM601" s="30">
        <v>339</v>
      </c>
      <c r="BN601" s="30">
        <v>119</v>
      </c>
      <c r="BO601" s="28"/>
      <c r="BP601" s="28"/>
      <c r="BQ601" s="28"/>
      <c r="BR601" s="28"/>
      <c r="BS601" s="28"/>
      <c r="BT601" s="28"/>
      <c r="BU601" s="30">
        <v>0.03</v>
      </c>
      <c r="BV601" s="30">
        <v>0</v>
      </c>
      <c r="BW601" s="30">
        <v>0.1</v>
      </c>
      <c r="BX601" s="30">
        <v>0.13</v>
      </c>
      <c r="BY601" s="30">
        <v>1.76</v>
      </c>
      <c r="BZ601" s="30">
        <v>1.54</v>
      </c>
      <c r="CA601" s="30">
        <v>537</v>
      </c>
      <c r="CB601" s="30">
        <v>132</v>
      </c>
      <c r="CC601" s="30">
        <v>373</v>
      </c>
      <c r="CD601" s="30">
        <v>127</v>
      </c>
      <c r="CE601" s="30">
        <v>371</v>
      </c>
      <c r="CF601" s="30">
        <v>134</v>
      </c>
      <c r="CG601" s="30">
        <v>463</v>
      </c>
      <c r="CH601" s="30">
        <v>174</v>
      </c>
      <c r="CI601" s="30">
        <v>0.92</v>
      </c>
      <c r="CJ601" s="30">
        <v>0.21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7.25" thickBot="1">
      <c r="A602" s="30">
        <v>0</v>
      </c>
      <c r="B602" s="30">
        <v>0</v>
      </c>
      <c r="C602" s="30">
        <v>243345</v>
      </c>
      <c r="D602" s="30">
        <v>0</v>
      </c>
      <c r="E602" s="30">
        <v>0</v>
      </c>
      <c r="F602" s="30">
        <v>-3</v>
      </c>
      <c r="G602" s="30">
        <v>3</v>
      </c>
      <c r="H602" s="30">
        <v>0</v>
      </c>
      <c r="I602" s="30">
        <v>3</v>
      </c>
      <c r="J602" s="28">
        <v>0</v>
      </c>
      <c r="K602" s="28">
        <v>0</v>
      </c>
      <c r="L602" s="30">
        <v>0</v>
      </c>
      <c r="M602" s="28" t="s">
        <v>1553</v>
      </c>
      <c r="N602" s="28">
        <v>0</v>
      </c>
      <c r="O602" s="30">
        <v>524</v>
      </c>
      <c r="P602" s="31" t="b">
        <v>0</v>
      </c>
      <c r="Q602" s="28" t="s">
        <v>4280</v>
      </c>
      <c r="R602" s="28" t="s">
        <v>4281</v>
      </c>
      <c r="S602" s="30">
        <v>47</v>
      </c>
      <c r="T602" s="28" t="s">
        <v>3450</v>
      </c>
      <c r="U602" s="28">
        <v>1.7</v>
      </c>
      <c r="V602" s="28" t="s">
        <v>1719</v>
      </c>
      <c r="W602" s="28">
        <v>0</v>
      </c>
      <c r="X602" s="31" t="b">
        <v>0</v>
      </c>
      <c r="Y602" s="28"/>
      <c r="Z602" s="28" t="s">
        <v>2077</v>
      </c>
      <c r="AA602" s="30">
        <v>16</v>
      </c>
      <c r="AB602" s="30">
        <v>17</v>
      </c>
      <c r="AC602" s="30">
        <v>22</v>
      </c>
      <c r="AD602" s="30">
        <v>5700</v>
      </c>
      <c r="AE602" s="30">
        <v>0</v>
      </c>
      <c r="AF602" s="30">
        <v>9484</v>
      </c>
      <c r="AG602" s="30">
        <v>13</v>
      </c>
      <c r="AH602" s="28">
        <v>0</v>
      </c>
      <c r="AI602" s="28">
        <v>4.7</v>
      </c>
      <c r="AJ602" s="28" t="s">
        <v>1719</v>
      </c>
      <c r="AK602" s="30">
        <v>578</v>
      </c>
      <c r="AL602" s="30">
        <v>1</v>
      </c>
      <c r="AM602" s="30">
        <v>0</v>
      </c>
      <c r="AN602" s="30">
        <v>1</v>
      </c>
      <c r="AO602" s="30">
        <v>14</v>
      </c>
      <c r="AP602" s="30">
        <v>0</v>
      </c>
      <c r="AQ602" s="30">
        <v>0</v>
      </c>
      <c r="AR602" s="30">
        <v>0</v>
      </c>
      <c r="AS602" s="30">
        <v>2</v>
      </c>
      <c r="AT602" s="30">
        <v>0</v>
      </c>
      <c r="AU602" s="30">
        <v>0</v>
      </c>
      <c r="AV602" s="30">
        <v>0</v>
      </c>
      <c r="AW602" s="30">
        <v>88</v>
      </c>
      <c r="AX602" s="28">
        <v>107.8</v>
      </c>
      <c r="AY602" s="28">
        <v>56.4</v>
      </c>
      <c r="AZ602" s="28">
        <v>47</v>
      </c>
      <c r="BA602" s="28">
        <v>21.1</v>
      </c>
      <c r="BB602" s="30">
        <v>6</v>
      </c>
      <c r="BC602" s="28">
        <v>0.34</v>
      </c>
      <c r="BD602" s="28">
        <v>0.19</v>
      </c>
      <c r="BE602" s="28">
        <v>0.53</v>
      </c>
      <c r="BF602" s="28">
        <v>14.13</v>
      </c>
      <c r="BG602" s="30">
        <v>362</v>
      </c>
      <c r="BH602" s="30">
        <v>149</v>
      </c>
      <c r="BI602" s="30">
        <v>347</v>
      </c>
      <c r="BJ602" s="30">
        <v>182</v>
      </c>
      <c r="BK602" s="30">
        <v>357</v>
      </c>
      <c r="BL602" s="30">
        <v>177</v>
      </c>
      <c r="BM602" s="30">
        <v>391</v>
      </c>
      <c r="BN602" s="30">
        <v>175</v>
      </c>
      <c r="BO602" s="28"/>
      <c r="BP602" s="28"/>
      <c r="BQ602" s="28"/>
      <c r="BR602" s="28"/>
      <c r="BS602" s="28"/>
      <c r="BT602" s="28"/>
      <c r="BU602" s="30">
        <v>0.05</v>
      </c>
      <c r="BV602" s="30">
        <v>0</v>
      </c>
      <c r="BW602" s="30">
        <v>0.03</v>
      </c>
      <c r="BX602" s="30">
        <v>0.08</v>
      </c>
      <c r="BY602" s="30">
        <v>2.2000000000000002</v>
      </c>
      <c r="BZ602" s="30">
        <v>2.1800000000000002</v>
      </c>
      <c r="CA602" s="30">
        <v>321</v>
      </c>
      <c r="CB602" s="30">
        <v>194</v>
      </c>
      <c r="CC602" s="30">
        <v>696</v>
      </c>
      <c r="CD602" s="30">
        <v>288</v>
      </c>
      <c r="CE602" s="30">
        <v>374</v>
      </c>
      <c r="CF602" s="30">
        <v>158</v>
      </c>
      <c r="CG602" s="30">
        <v>557</v>
      </c>
      <c r="CH602" s="30">
        <v>220</v>
      </c>
      <c r="CI602" s="30">
        <v>0.93</v>
      </c>
      <c r="CJ602" s="30">
        <v>0.16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7.25" thickBot="1">
      <c r="A603" s="30">
        <v>100</v>
      </c>
      <c r="B603" s="30">
        <v>100</v>
      </c>
      <c r="C603" s="30">
        <v>109322</v>
      </c>
      <c r="D603" s="30">
        <v>0</v>
      </c>
      <c r="E603" s="30">
        <v>0</v>
      </c>
      <c r="F603" s="30">
        <v>-6</v>
      </c>
      <c r="G603" s="30">
        <v>6</v>
      </c>
      <c r="H603" s="30">
        <v>0</v>
      </c>
      <c r="I603" s="30">
        <v>3</v>
      </c>
      <c r="J603" s="28">
        <v>0.7</v>
      </c>
      <c r="K603" s="28">
        <v>0.2</v>
      </c>
      <c r="L603" s="30">
        <v>0</v>
      </c>
      <c r="M603" s="28" t="s">
        <v>3451</v>
      </c>
      <c r="N603" s="28">
        <v>0.2</v>
      </c>
      <c r="O603" s="30">
        <v>527</v>
      </c>
      <c r="P603" s="31" t="b">
        <v>0</v>
      </c>
      <c r="Q603" s="28"/>
      <c r="R603" s="28" t="s">
        <v>4282</v>
      </c>
      <c r="S603" s="30">
        <v>54</v>
      </c>
      <c r="T603" s="28" t="s">
        <v>3452</v>
      </c>
      <c r="U603" s="28">
        <v>1.9</v>
      </c>
      <c r="V603" s="28" t="s">
        <v>1714</v>
      </c>
      <c r="W603" s="28">
        <v>1.2</v>
      </c>
      <c r="X603" s="31" t="b">
        <v>0</v>
      </c>
      <c r="Y603" s="28"/>
      <c r="Z603" s="28" t="s">
        <v>2061</v>
      </c>
      <c r="AA603" s="30">
        <v>16</v>
      </c>
      <c r="AB603" s="30">
        <v>17</v>
      </c>
      <c r="AC603" s="30">
        <v>33</v>
      </c>
      <c r="AD603" s="30">
        <v>191395</v>
      </c>
      <c r="AE603" s="30">
        <v>89</v>
      </c>
      <c r="AF603" s="30">
        <v>618330</v>
      </c>
      <c r="AG603" s="30">
        <v>264</v>
      </c>
      <c r="AH603" s="28">
        <v>0</v>
      </c>
      <c r="AI603" s="28">
        <v>6.1</v>
      </c>
      <c r="AJ603" s="28" t="s">
        <v>1714</v>
      </c>
      <c r="AK603" s="30">
        <v>918</v>
      </c>
      <c r="AL603" s="30">
        <v>0</v>
      </c>
      <c r="AM603" s="30">
        <v>1</v>
      </c>
      <c r="AN603" s="30">
        <v>5</v>
      </c>
      <c r="AO603" s="30">
        <v>17</v>
      </c>
      <c r="AP603" s="30">
        <v>0</v>
      </c>
      <c r="AQ603" s="30">
        <v>0</v>
      </c>
      <c r="AR603" s="30">
        <v>0</v>
      </c>
      <c r="AS603" s="30">
        <v>1</v>
      </c>
      <c r="AT603" s="30">
        <v>0</v>
      </c>
      <c r="AU603" s="30">
        <v>0</v>
      </c>
      <c r="AV603" s="30">
        <v>0</v>
      </c>
      <c r="AW603" s="30">
        <v>93</v>
      </c>
      <c r="AX603" s="28">
        <v>50.6</v>
      </c>
      <c r="AY603" s="28">
        <v>151.9</v>
      </c>
      <c r="AZ603" s="28">
        <v>127</v>
      </c>
      <c r="BA603" s="28">
        <v>32.9</v>
      </c>
      <c r="BB603" s="30">
        <v>12</v>
      </c>
      <c r="BC603" s="28">
        <v>1.04</v>
      </c>
      <c r="BD603" s="28">
        <v>0.47</v>
      </c>
      <c r="BE603" s="28">
        <v>1.51</v>
      </c>
      <c r="BF603" s="28">
        <v>15.53</v>
      </c>
      <c r="BG603" s="30">
        <v>424</v>
      </c>
      <c r="BH603" s="30">
        <v>184</v>
      </c>
      <c r="BI603" s="30">
        <v>208</v>
      </c>
      <c r="BJ603" s="30">
        <v>128</v>
      </c>
      <c r="BK603" s="30">
        <v>226</v>
      </c>
      <c r="BL603" s="30">
        <v>127</v>
      </c>
      <c r="BM603" s="30">
        <v>331</v>
      </c>
      <c r="BN603" s="30">
        <v>147</v>
      </c>
      <c r="BO603" s="28"/>
      <c r="BP603" s="28"/>
      <c r="BQ603" s="28"/>
      <c r="BR603" s="28"/>
      <c r="BS603" s="28"/>
      <c r="BT603" s="28"/>
      <c r="BU603" s="30">
        <v>0.1</v>
      </c>
      <c r="BV603" s="30">
        <v>0</v>
      </c>
      <c r="BW603" s="30">
        <v>0.05</v>
      </c>
      <c r="BX603" s="30">
        <v>0.15</v>
      </c>
      <c r="BY603" s="30">
        <v>1.52</v>
      </c>
      <c r="BZ603" s="30">
        <v>1.67</v>
      </c>
      <c r="CA603" s="30">
        <v>122</v>
      </c>
      <c r="CB603" s="30">
        <v>66</v>
      </c>
      <c r="CC603" s="30">
        <v>390</v>
      </c>
      <c r="CD603" s="30">
        <v>179</v>
      </c>
      <c r="CE603" s="30">
        <v>348</v>
      </c>
      <c r="CF603" s="30">
        <v>142</v>
      </c>
      <c r="CG603" s="30">
        <v>174</v>
      </c>
      <c r="CH603" s="30">
        <v>57</v>
      </c>
      <c r="CI603" s="30">
        <v>1.18</v>
      </c>
      <c r="CJ603" s="30">
        <v>0.49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17.25" thickBot="1">
      <c r="A604" s="30">
        <v>100</v>
      </c>
      <c r="B604" s="30">
        <v>100</v>
      </c>
      <c r="C604" s="30">
        <v>179519</v>
      </c>
      <c r="D604" s="30">
        <v>0</v>
      </c>
      <c r="E604" s="30">
        <v>0</v>
      </c>
      <c r="F604" s="30">
        <v>-1</v>
      </c>
      <c r="G604" s="30">
        <v>1</v>
      </c>
      <c r="H604" s="30">
        <v>0</v>
      </c>
      <c r="I604" s="30">
        <v>3</v>
      </c>
      <c r="J604" s="28">
        <v>1.9</v>
      </c>
      <c r="K604" s="28">
        <v>1.4</v>
      </c>
      <c r="L604" s="30">
        <v>3</v>
      </c>
      <c r="M604" s="28" t="s">
        <v>3453</v>
      </c>
      <c r="N604" s="28">
        <v>1.4</v>
      </c>
      <c r="O604" s="30">
        <v>536</v>
      </c>
      <c r="P604" s="31" t="b">
        <v>0</v>
      </c>
      <c r="Q604" s="28"/>
      <c r="R604" s="28" t="s">
        <v>3454</v>
      </c>
      <c r="S604" s="30">
        <v>49</v>
      </c>
      <c r="T604" s="28" t="s">
        <v>3455</v>
      </c>
      <c r="U604" s="28">
        <v>1.7</v>
      </c>
      <c r="V604" s="28" t="s">
        <v>1705</v>
      </c>
      <c r="W604" s="28">
        <v>0</v>
      </c>
      <c r="X604" s="31" t="b">
        <v>0</v>
      </c>
      <c r="Y604" s="28"/>
      <c r="Z604" s="28" t="s">
        <v>2061</v>
      </c>
      <c r="AA604" s="30">
        <v>16</v>
      </c>
      <c r="AB604" s="30">
        <v>17</v>
      </c>
      <c r="AC604" s="30">
        <v>38</v>
      </c>
      <c r="AD604" s="30">
        <v>2902</v>
      </c>
      <c r="AE604" s="30">
        <v>89</v>
      </c>
      <c r="AF604" s="30">
        <v>5814</v>
      </c>
      <c r="AG604" s="30">
        <v>38</v>
      </c>
      <c r="AH604" s="28">
        <v>0.3</v>
      </c>
      <c r="AI604" s="28">
        <v>7.8</v>
      </c>
      <c r="AJ604" s="28" t="s">
        <v>1705</v>
      </c>
      <c r="AK604" s="30">
        <v>1202</v>
      </c>
      <c r="AL604" s="30">
        <v>1</v>
      </c>
      <c r="AM604" s="30">
        <v>0</v>
      </c>
      <c r="AN604" s="30">
        <v>4</v>
      </c>
      <c r="AO604" s="30">
        <v>18</v>
      </c>
      <c r="AP604" s="30">
        <v>0</v>
      </c>
      <c r="AQ604" s="30">
        <v>0</v>
      </c>
      <c r="AR604" s="30">
        <v>0</v>
      </c>
      <c r="AS604" s="30">
        <v>3</v>
      </c>
      <c r="AT604" s="30">
        <v>0</v>
      </c>
      <c r="AU604" s="30">
        <v>0</v>
      </c>
      <c r="AV604" s="30">
        <v>0</v>
      </c>
      <c r="AW604" s="30">
        <v>136</v>
      </c>
      <c r="AX604" s="28">
        <v>146</v>
      </c>
      <c r="AY604" s="28">
        <v>48.5</v>
      </c>
      <c r="AZ604" s="28">
        <v>75</v>
      </c>
      <c r="BA604" s="28">
        <v>26.9</v>
      </c>
      <c r="BB604" s="30">
        <v>16</v>
      </c>
      <c r="BC604" s="28">
        <v>0.56999999999999995</v>
      </c>
      <c r="BD604" s="28">
        <v>0.11</v>
      </c>
      <c r="BE604" s="28">
        <v>0.68</v>
      </c>
      <c r="BF604" s="28">
        <v>23.27</v>
      </c>
      <c r="BG604" s="30">
        <v>329</v>
      </c>
      <c r="BH604" s="30">
        <v>133</v>
      </c>
      <c r="BI604" s="30">
        <v>361</v>
      </c>
      <c r="BJ604" s="30">
        <v>187</v>
      </c>
      <c r="BK604" s="30">
        <v>296</v>
      </c>
      <c r="BL604" s="30">
        <v>150</v>
      </c>
      <c r="BM604" s="30">
        <v>358</v>
      </c>
      <c r="BN604" s="30">
        <v>164</v>
      </c>
      <c r="BO604" s="28"/>
      <c r="BP604" s="28"/>
      <c r="BQ604" s="28"/>
      <c r="BR604" s="28"/>
      <c r="BS604" s="28"/>
      <c r="BT604" s="28"/>
      <c r="BU604" s="30">
        <v>0.04</v>
      </c>
      <c r="BV604" s="30">
        <v>0</v>
      </c>
      <c r="BW604" s="30">
        <v>0.01</v>
      </c>
      <c r="BX604" s="30">
        <v>0.05</v>
      </c>
      <c r="BY604" s="30">
        <v>1.74</v>
      </c>
      <c r="BZ604" s="30">
        <v>1.35</v>
      </c>
      <c r="CA604" s="30">
        <v>241</v>
      </c>
      <c r="CB604" s="30">
        <v>139</v>
      </c>
      <c r="CC604" s="30">
        <v>225</v>
      </c>
      <c r="CD604" s="30">
        <v>111</v>
      </c>
      <c r="CE604" s="30">
        <v>377</v>
      </c>
      <c r="CF604" s="30">
        <v>161</v>
      </c>
      <c r="CG604" s="30">
        <v>607</v>
      </c>
      <c r="CH604" s="30">
        <v>244</v>
      </c>
      <c r="CI604" s="30">
        <v>1.2</v>
      </c>
      <c r="CJ604" s="30">
        <v>0.3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7.25" thickBot="1">
      <c r="A605" s="28"/>
      <c r="B605" s="28"/>
      <c r="C605" s="30">
        <v>475492</v>
      </c>
      <c r="D605" s="30">
        <v>0</v>
      </c>
      <c r="E605" s="30">
        <v>0</v>
      </c>
      <c r="F605" s="30">
        <v>-2</v>
      </c>
      <c r="G605" s="30">
        <v>2</v>
      </c>
      <c r="H605" s="30">
        <v>0</v>
      </c>
      <c r="I605" s="30">
        <v>3</v>
      </c>
      <c r="J605" s="28">
        <v>0.5</v>
      </c>
      <c r="K605" s="28">
        <v>0</v>
      </c>
      <c r="L605" s="30">
        <v>0</v>
      </c>
      <c r="M605" s="28" t="s">
        <v>3456</v>
      </c>
      <c r="N605" s="28">
        <v>0</v>
      </c>
      <c r="O605" s="30">
        <v>553</v>
      </c>
      <c r="P605" s="31" t="b">
        <v>0</v>
      </c>
      <c r="Q605" s="28"/>
      <c r="R605" s="28"/>
      <c r="S605" s="30">
        <v>43</v>
      </c>
      <c r="T605" s="28" t="s">
        <v>3457</v>
      </c>
      <c r="U605" s="28">
        <v>0</v>
      </c>
      <c r="V605" s="28" t="s">
        <v>1897</v>
      </c>
      <c r="W605" s="28">
        <v>0</v>
      </c>
      <c r="X605" s="31" t="b">
        <v>0</v>
      </c>
      <c r="Y605" s="28"/>
      <c r="Z605" s="28" t="s">
        <v>2061</v>
      </c>
      <c r="AA605" s="30">
        <v>16</v>
      </c>
      <c r="AB605" s="30">
        <v>17</v>
      </c>
      <c r="AC605" s="30">
        <v>0</v>
      </c>
      <c r="AD605" s="30">
        <v>4435</v>
      </c>
      <c r="AE605" s="30">
        <v>26</v>
      </c>
      <c r="AF605" s="30">
        <v>6639</v>
      </c>
      <c r="AG605" s="30">
        <v>28</v>
      </c>
      <c r="AH605" s="28">
        <v>0</v>
      </c>
      <c r="AI605" s="28">
        <v>0</v>
      </c>
      <c r="AJ605" s="28" t="s">
        <v>1897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28">
        <v>0</v>
      </c>
      <c r="AY605" s="28">
        <v>0</v>
      </c>
      <c r="AZ605" s="28">
        <v>0</v>
      </c>
      <c r="BA605" s="28">
        <v>0</v>
      </c>
      <c r="BB605" s="30">
        <v>0</v>
      </c>
      <c r="BC605" s="28">
        <v>0</v>
      </c>
      <c r="BD605" s="28">
        <v>0</v>
      </c>
      <c r="BE605" s="28">
        <v>0</v>
      </c>
      <c r="BF605" s="28">
        <v>0</v>
      </c>
      <c r="BG605" s="30">
        <v>634</v>
      </c>
      <c r="BH605" s="30">
        <v>247</v>
      </c>
      <c r="BI605" s="30">
        <v>626</v>
      </c>
      <c r="BJ605" s="30">
        <v>250</v>
      </c>
      <c r="BK605" s="30">
        <v>605</v>
      </c>
      <c r="BL605" s="30">
        <v>238</v>
      </c>
      <c r="BM605" s="30">
        <v>638</v>
      </c>
      <c r="BN605" s="30">
        <v>249</v>
      </c>
      <c r="BO605" s="28"/>
      <c r="BP605" s="28"/>
      <c r="BQ605" s="28"/>
      <c r="BR605" s="28"/>
      <c r="BS605" s="28"/>
      <c r="BT605" s="28"/>
      <c r="BU605" s="30">
        <v>0</v>
      </c>
      <c r="BV605" s="30">
        <v>0</v>
      </c>
      <c r="BW605" s="30">
        <v>0</v>
      </c>
      <c r="BX605" s="30">
        <v>0</v>
      </c>
      <c r="BY605" s="30">
        <v>0</v>
      </c>
      <c r="BZ605" s="30">
        <v>0</v>
      </c>
      <c r="CA605" s="30">
        <v>570</v>
      </c>
      <c r="CB605" s="30">
        <v>300</v>
      </c>
      <c r="CC605" s="30">
        <v>548</v>
      </c>
      <c r="CD605" s="30">
        <v>198</v>
      </c>
      <c r="CE605" s="30">
        <v>644</v>
      </c>
      <c r="CF605" s="30">
        <v>254</v>
      </c>
      <c r="CG605" s="30">
        <v>559</v>
      </c>
      <c r="CH605" s="30">
        <v>221</v>
      </c>
      <c r="CI605" s="30">
        <v>0</v>
      </c>
      <c r="CJ605" s="30">
        <v>0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17.25" thickBot="1">
      <c r="A606" s="28"/>
      <c r="B606" s="28"/>
      <c r="C606" s="30">
        <v>89076</v>
      </c>
      <c r="D606" s="30">
        <v>0</v>
      </c>
      <c r="E606" s="30">
        <v>0</v>
      </c>
      <c r="F606" s="30">
        <v>-1</v>
      </c>
      <c r="G606" s="30">
        <v>1</v>
      </c>
      <c r="H606" s="30">
        <v>0</v>
      </c>
      <c r="I606" s="30">
        <v>3</v>
      </c>
      <c r="J606" s="28">
        <v>1.5</v>
      </c>
      <c r="K606" s="28">
        <v>1</v>
      </c>
      <c r="L606" s="30">
        <v>0</v>
      </c>
      <c r="M606" s="28" t="s">
        <v>3458</v>
      </c>
      <c r="N606" s="28">
        <v>1</v>
      </c>
      <c r="O606" s="30">
        <v>582</v>
      </c>
      <c r="P606" s="31" t="b">
        <v>0</v>
      </c>
      <c r="Q606" s="28"/>
      <c r="R606" s="28"/>
      <c r="S606" s="30">
        <v>49</v>
      </c>
      <c r="T606" s="28" t="s">
        <v>3459</v>
      </c>
      <c r="U606" s="28">
        <v>1.9</v>
      </c>
      <c r="V606" s="28" t="s">
        <v>1694</v>
      </c>
      <c r="W606" s="28">
        <v>0</v>
      </c>
      <c r="X606" s="31" t="b">
        <v>0</v>
      </c>
      <c r="Y606" s="28"/>
      <c r="Z606" s="28" t="s">
        <v>2061</v>
      </c>
      <c r="AA606" s="30">
        <v>16</v>
      </c>
      <c r="AB606" s="30">
        <v>17</v>
      </c>
      <c r="AC606" s="30">
        <v>54</v>
      </c>
      <c r="AD606" s="30">
        <v>5223</v>
      </c>
      <c r="AE606" s="30">
        <v>35</v>
      </c>
      <c r="AF606" s="30">
        <v>4995</v>
      </c>
      <c r="AG606" s="30">
        <v>79</v>
      </c>
      <c r="AH606" s="28">
        <v>0.2</v>
      </c>
      <c r="AI606" s="28">
        <v>11</v>
      </c>
      <c r="AJ606" s="28" t="s">
        <v>1694</v>
      </c>
      <c r="AK606" s="30">
        <v>2157</v>
      </c>
      <c r="AL606" s="30">
        <v>0</v>
      </c>
      <c r="AM606" s="30">
        <v>0</v>
      </c>
      <c r="AN606" s="30">
        <v>6</v>
      </c>
      <c r="AO606" s="30">
        <v>47</v>
      </c>
      <c r="AP606" s="30">
        <v>0</v>
      </c>
      <c r="AQ606" s="30">
        <v>0</v>
      </c>
      <c r="AR606" s="30">
        <v>0</v>
      </c>
      <c r="AS606" s="30">
        <v>4</v>
      </c>
      <c r="AT606" s="30">
        <v>0</v>
      </c>
      <c r="AU606" s="30">
        <v>0</v>
      </c>
      <c r="AV606" s="30">
        <v>0</v>
      </c>
      <c r="AW606" s="30">
        <v>267</v>
      </c>
      <c r="AX606" s="28">
        <v>272.2</v>
      </c>
      <c r="AY606" s="28">
        <v>174.7</v>
      </c>
      <c r="AZ606" s="28">
        <v>54</v>
      </c>
      <c r="BA606" s="28">
        <v>50.3</v>
      </c>
      <c r="BB606" s="30">
        <v>24</v>
      </c>
      <c r="BC606" s="28">
        <v>0.42</v>
      </c>
      <c r="BD606" s="28">
        <v>0.79</v>
      </c>
      <c r="BE606" s="28">
        <v>1.21</v>
      </c>
      <c r="BF606" s="28">
        <v>41.93</v>
      </c>
      <c r="BG606" s="30">
        <v>230</v>
      </c>
      <c r="BH606" s="30">
        <v>97</v>
      </c>
      <c r="BI606" s="30">
        <v>181</v>
      </c>
      <c r="BJ606" s="30">
        <v>115</v>
      </c>
      <c r="BK606" s="30">
        <v>333</v>
      </c>
      <c r="BL606" s="30">
        <v>165</v>
      </c>
      <c r="BM606" s="30">
        <v>260</v>
      </c>
      <c r="BN606" s="30">
        <v>116</v>
      </c>
      <c r="BO606" s="28"/>
      <c r="BP606" s="28"/>
      <c r="BQ606" s="28"/>
      <c r="BR606" s="28"/>
      <c r="BS606" s="28"/>
      <c r="BT606" s="28"/>
      <c r="BU606" s="30">
        <v>0.02</v>
      </c>
      <c r="BV606" s="30">
        <v>0</v>
      </c>
      <c r="BW606" s="30">
        <v>0.03</v>
      </c>
      <c r="BX606" s="30">
        <v>0.05</v>
      </c>
      <c r="BY606" s="30">
        <v>1.75</v>
      </c>
      <c r="BZ606" s="30">
        <v>1.96</v>
      </c>
      <c r="CA606" s="30">
        <v>229</v>
      </c>
      <c r="CB606" s="30">
        <v>130</v>
      </c>
      <c r="CC606" s="30">
        <v>265</v>
      </c>
      <c r="CD606" s="30">
        <v>133</v>
      </c>
      <c r="CE606" s="30">
        <v>340</v>
      </c>
      <c r="CF606" s="30">
        <v>135</v>
      </c>
      <c r="CG606" s="30">
        <v>602</v>
      </c>
      <c r="CH606" s="30">
        <v>241</v>
      </c>
      <c r="CI606" s="30">
        <v>1</v>
      </c>
      <c r="CJ606" s="30">
        <v>0.25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7.25" thickBot="1">
      <c r="A607" s="30">
        <v>100</v>
      </c>
      <c r="B607" s="30">
        <v>100</v>
      </c>
      <c r="C607" s="30">
        <v>55037</v>
      </c>
      <c r="D607" s="30">
        <v>0</v>
      </c>
      <c r="E607" s="30">
        <v>0</v>
      </c>
      <c r="F607" s="30">
        <v>-1</v>
      </c>
      <c r="G607" s="30">
        <v>1</v>
      </c>
      <c r="H607" s="30">
        <v>0</v>
      </c>
      <c r="I607" s="30">
        <v>3</v>
      </c>
      <c r="J607" s="28">
        <v>1.1000000000000001</v>
      </c>
      <c r="K607" s="28">
        <v>0.6</v>
      </c>
      <c r="L607" s="30">
        <v>1</v>
      </c>
      <c r="M607" s="28" t="s">
        <v>3460</v>
      </c>
      <c r="N607" s="28">
        <v>0.6</v>
      </c>
      <c r="O607" s="30">
        <v>583</v>
      </c>
      <c r="P607" s="31" t="b">
        <v>0</v>
      </c>
      <c r="Q607" s="28"/>
      <c r="R607" s="28" t="s">
        <v>4316</v>
      </c>
      <c r="S607" s="30">
        <v>44</v>
      </c>
      <c r="T607" s="28" t="s">
        <v>3461</v>
      </c>
      <c r="U607" s="28">
        <v>1.8</v>
      </c>
      <c r="V607" s="28" t="s">
        <v>1715</v>
      </c>
      <c r="W607" s="28">
        <v>0.1</v>
      </c>
      <c r="X607" s="31" t="b">
        <v>0</v>
      </c>
      <c r="Y607" s="28"/>
      <c r="Z607" s="28" t="s">
        <v>2061</v>
      </c>
      <c r="AA607" s="30">
        <v>16</v>
      </c>
      <c r="AB607" s="30">
        <v>17</v>
      </c>
      <c r="AC607" s="30">
        <v>31</v>
      </c>
      <c r="AD607" s="30">
        <v>47344</v>
      </c>
      <c r="AE607" s="30">
        <v>124</v>
      </c>
      <c r="AF607" s="30">
        <v>43920</v>
      </c>
      <c r="AG607" s="30">
        <v>58</v>
      </c>
      <c r="AH607" s="28">
        <v>0.1</v>
      </c>
      <c r="AI607" s="28">
        <v>7</v>
      </c>
      <c r="AJ607" s="28" t="s">
        <v>1715</v>
      </c>
      <c r="AK607" s="30">
        <v>811</v>
      </c>
      <c r="AL607" s="30">
        <v>1</v>
      </c>
      <c r="AM607" s="30">
        <v>0</v>
      </c>
      <c r="AN607" s="30">
        <v>2</v>
      </c>
      <c r="AO607" s="30">
        <v>22</v>
      </c>
      <c r="AP607" s="30">
        <v>0</v>
      </c>
      <c r="AQ607" s="30">
        <v>0</v>
      </c>
      <c r="AR607" s="30">
        <v>0</v>
      </c>
      <c r="AS607" s="30">
        <v>3</v>
      </c>
      <c r="AT607" s="30">
        <v>0</v>
      </c>
      <c r="AU607" s="30">
        <v>0</v>
      </c>
      <c r="AV607" s="30">
        <v>2</v>
      </c>
      <c r="AW607" s="30">
        <v>125</v>
      </c>
      <c r="AX607" s="28">
        <v>145.80000000000001</v>
      </c>
      <c r="AY607" s="28">
        <v>72.099999999999994</v>
      </c>
      <c r="AZ607" s="28">
        <v>79</v>
      </c>
      <c r="BA607" s="28">
        <v>29.6</v>
      </c>
      <c r="BB607" s="30">
        <v>10</v>
      </c>
      <c r="BC607" s="28">
        <v>0.36</v>
      </c>
      <c r="BD607" s="28">
        <v>0.33</v>
      </c>
      <c r="BE607" s="28">
        <v>0.69</v>
      </c>
      <c r="BF607" s="28">
        <v>14.77</v>
      </c>
      <c r="BG607" s="30">
        <v>331</v>
      </c>
      <c r="BH607" s="30">
        <v>134</v>
      </c>
      <c r="BI607" s="30">
        <v>317</v>
      </c>
      <c r="BJ607" s="30">
        <v>167</v>
      </c>
      <c r="BK607" s="30">
        <v>289</v>
      </c>
      <c r="BL607" s="30">
        <v>147</v>
      </c>
      <c r="BM607" s="30">
        <v>343</v>
      </c>
      <c r="BN607" s="30">
        <v>153</v>
      </c>
      <c r="BO607" s="28"/>
      <c r="BP607" s="28"/>
      <c r="BQ607" s="28"/>
      <c r="BR607" s="28"/>
      <c r="BS607" s="28"/>
      <c r="BT607" s="28"/>
      <c r="BU607" s="30">
        <v>0.04</v>
      </c>
      <c r="BV607" s="30">
        <v>0</v>
      </c>
      <c r="BW607" s="30">
        <v>0.04</v>
      </c>
      <c r="BX607" s="30">
        <v>0.08</v>
      </c>
      <c r="BY607" s="30">
        <v>1.64</v>
      </c>
      <c r="BZ607" s="30">
        <v>2.44</v>
      </c>
      <c r="CA607" s="30">
        <v>466</v>
      </c>
      <c r="CB607" s="30">
        <v>267</v>
      </c>
      <c r="CC607" s="30">
        <v>310</v>
      </c>
      <c r="CD607" s="30">
        <v>151</v>
      </c>
      <c r="CE607" s="30">
        <v>354</v>
      </c>
      <c r="CF607" s="30">
        <v>146</v>
      </c>
      <c r="CG607" s="30">
        <v>438</v>
      </c>
      <c r="CH607" s="30">
        <v>158</v>
      </c>
      <c r="CI607" s="30">
        <v>1.1100000000000001</v>
      </c>
      <c r="CJ607" s="30">
        <v>0.22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7.25" thickBot="1">
      <c r="A608" s="30">
        <v>100</v>
      </c>
      <c r="B608" s="30">
        <v>100</v>
      </c>
      <c r="C608" s="30">
        <v>230251</v>
      </c>
      <c r="D608" s="30">
        <v>0</v>
      </c>
      <c r="E608" s="30">
        <v>0</v>
      </c>
      <c r="F608" s="30">
        <v>-4</v>
      </c>
      <c r="G608" s="30">
        <v>4</v>
      </c>
      <c r="H608" s="30">
        <v>0</v>
      </c>
      <c r="I608" s="30">
        <v>4</v>
      </c>
      <c r="J608" s="28">
        <v>0.9</v>
      </c>
      <c r="K608" s="28">
        <v>0.4</v>
      </c>
      <c r="L608" s="30">
        <v>0</v>
      </c>
      <c r="M608" s="28" t="s">
        <v>3462</v>
      </c>
      <c r="N608" s="28">
        <v>0.4</v>
      </c>
      <c r="O608" s="30">
        <v>585</v>
      </c>
      <c r="P608" s="31" t="b">
        <v>0</v>
      </c>
      <c r="Q608" s="28"/>
      <c r="R608" s="28" t="s">
        <v>4283</v>
      </c>
      <c r="S608" s="30">
        <v>56</v>
      </c>
      <c r="T608" s="28" t="s">
        <v>3463</v>
      </c>
      <c r="U608" s="28">
        <v>2.1</v>
      </c>
      <c r="V608" s="28" t="s">
        <v>1671</v>
      </c>
      <c r="W608" s="28">
        <v>0.1</v>
      </c>
      <c r="X608" s="31" t="b">
        <v>0</v>
      </c>
      <c r="Y608" s="28"/>
      <c r="Z608" s="28" t="s">
        <v>2061</v>
      </c>
      <c r="AA608" s="30">
        <v>16</v>
      </c>
      <c r="AB608" s="30">
        <v>17</v>
      </c>
      <c r="AC608" s="30">
        <v>38</v>
      </c>
      <c r="AD608" s="30">
        <v>58168</v>
      </c>
      <c r="AE608" s="30">
        <v>107</v>
      </c>
      <c r="AF608" s="30">
        <v>56169</v>
      </c>
      <c r="AG608" s="30">
        <v>216</v>
      </c>
      <c r="AH608" s="28">
        <v>0.1</v>
      </c>
      <c r="AI608" s="28">
        <v>6.8</v>
      </c>
      <c r="AJ608" s="28" t="s">
        <v>1671</v>
      </c>
      <c r="AK608" s="30">
        <v>691</v>
      </c>
      <c r="AL608" s="30">
        <v>2</v>
      </c>
      <c r="AM608" s="30">
        <v>2</v>
      </c>
      <c r="AN608" s="30">
        <v>1</v>
      </c>
      <c r="AO608" s="30">
        <v>17</v>
      </c>
      <c r="AP608" s="30">
        <v>0</v>
      </c>
      <c r="AQ608" s="30">
        <v>0</v>
      </c>
      <c r="AR608" s="30">
        <v>0</v>
      </c>
      <c r="AS608" s="30">
        <v>3</v>
      </c>
      <c r="AT608" s="30">
        <v>0</v>
      </c>
      <c r="AU608" s="30">
        <v>0</v>
      </c>
      <c r="AV608" s="30">
        <v>3</v>
      </c>
      <c r="AW608" s="30">
        <v>115</v>
      </c>
      <c r="AX608" s="28">
        <v>166.4</v>
      </c>
      <c r="AY608" s="28">
        <v>96.8</v>
      </c>
      <c r="AZ608" s="28">
        <v>286</v>
      </c>
      <c r="BA608" s="28">
        <v>54.6</v>
      </c>
      <c r="BB608" s="30">
        <v>6</v>
      </c>
      <c r="BC608" s="28">
        <v>1.69</v>
      </c>
      <c r="BD608" s="28">
        <v>0.39</v>
      </c>
      <c r="BE608" s="28">
        <v>2.08</v>
      </c>
      <c r="BF608" s="28">
        <v>13.17</v>
      </c>
      <c r="BG608" s="30">
        <v>306</v>
      </c>
      <c r="BH608" s="30">
        <v>33</v>
      </c>
      <c r="BI608" s="30">
        <v>275</v>
      </c>
      <c r="BJ608" s="30">
        <v>41</v>
      </c>
      <c r="BK608" s="30">
        <v>115</v>
      </c>
      <c r="BL608" s="30">
        <v>34</v>
      </c>
      <c r="BM608" s="30">
        <v>243</v>
      </c>
      <c r="BN608" s="30">
        <v>37</v>
      </c>
      <c r="BO608" s="28"/>
      <c r="BP608" s="28"/>
      <c r="BQ608" s="30">
        <v>4</v>
      </c>
      <c r="BR608" s="28"/>
      <c r="BS608" s="28"/>
      <c r="BT608" s="28"/>
      <c r="BU608" s="30">
        <v>0.22</v>
      </c>
      <c r="BV608" s="30">
        <v>0</v>
      </c>
      <c r="BW608" s="30">
        <v>0.05</v>
      </c>
      <c r="BX608" s="30">
        <v>0.27</v>
      </c>
      <c r="BY608" s="30">
        <v>1.72</v>
      </c>
      <c r="BZ608" s="30">
        <v>2.21</v>
      </c>
      <c r="CA608" s="30">
        <v>96</v>
      </c>
      <c r="CB608" s="30">
        <v>36</v>
      </c>
      <c r="CC608" s="30">
        <v>356</v>
      </c>
      <c r="CD608" s="30">
        <v>49</v>
      </c>
      <c r="CE608" s="30">
        <v>298</v>
      </c>
      <c r="CF608" s="30">
        <v>41</v>
      </c>
      <c r="CG608" s="30">
        <v>433</v>
      </c>
      <c r="CH608" s="30">
        <v>64</v>
      </c>
      <c r="CI608" s="30">
        <v>0.78</v>
      </c>
      <c r="CJ608" s="30">
        <v>0.13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7.25" thickBot="1">
      <c r="A609" s="30">
        <v>100</v>
      </c>
      <c r="B609" s="30">
        <v>100</v>
      </c>
      <c r="C609" s="30">
        <v>233420</v>
      </c>
      <c r="D609" s="30">
        <v>0</v>
      </c>
      <c r="E609" s="30">
        <v>0</v>
      </c>
      <c r="F609" s="30">
        <v>-2</v>
      </c>
      <c r="G609" s="30">
        <v>2</v>
      </c>
      <c r="H609" s="30">
        <v>0</v>
      </c>
      <c r="I609" s="30">
        <v>2</v>
      </c>
      <c r="J609" s="28">
        <v>2.1</v>
      </c>
      <c r="K609" s="28">
        <v>1.6</v>
      </c>
      <c r="L609" s="30">
        <v>1</v>
      </c>
      <c r="M609" s="28" t="s">
        <v>3464</v>
      </c>
      <c r="N609" s="28">
        <v>1.6</v>
      </c>
      <c r="O609" s="30">
        <v>602</v>
      </c>
      <c r="P609" s="31" t="b">
        <v>0</v>
      </c>
      <c r="Q609" s="28"/>
      <c r="R609" s="28" t="s">
        <v>4317</v>
      </c>
      <c r="S609" s="30">
        <v>43</v>
      </c>
      <c r="T609" s="28" t="s">
        <v>3465</v>
      </c>
      <c r="U609" s="28">
        <v>1.9</v>
      </c>
      <c r="V609" s="28" t="s">
        <v>3466</v>
      </c>
      <c r="W609" s="28">
        <v>0.2</v>
      </c>
      <c r="X609" s="31" t="b">
        <v>0</v>
      </c>
      <c r="Y609" s="28"/>
      <c r="Z609" s="28" t="s">
        <v>2061</v>
      </c>
      <c r="AA609" s="30">
        <v>16</v>
      </c>
      <c r="AB609" s="30">
        <v>17</v>
      </c>
      <c r="AC609" s="30">
        <v>46</v>
      </c>
      <c r="AD609" s="30">
        <v>67038</v>
      </c>
      <c r="AE609" s="30">
        <v>735</v>
      </c>
      <c r="AF609" s="30">
        <v>54300</v>
      </c>
      <c r="AG609" s="30">
        <v>566</v>
      </c>
      <c r="AH609" s="28">
        <v>0.4</v>
      </c>
      <c r="AI609" s="28">
        <v>10.7</v>
      </c>
      <c r="AJ609" s="28" t="s">
        <v>685</v>
      </c>
      <c r="AK609" s="30">
        <v>1906</v>
      </c>
      <c r="AL609" s="30">
        <v>0</v>
      </c>
      <c r="AM609" s="30">
        <v>1</v>
      </c>
      <c r="AN609" s="30">
        <v>4</v>
      </c>
      <c r="AO609" s="30">
        <v>44</v>
      </c>
      <c r="AP609" s="30">
        <v>0</v>
      </c>
      <c r="AQ609" s="30">
        <v>0</v>
      </c>
      <c r="AR609" s="30">
        <v>0</v>
      </c>
      <c r="AS609" s="30">
        <v>5</v>
      </c>
      <c r="AT609" s="30">
        <v>0</v>
      </c>
      <c r="AU609" s="30">
        <v>0</v>
      </c>
      <c r="AV609" s="30">
        <v>3</v>
      </c>
      <c r="AW609" s="30">
        <v>314</v>
      </c>
      <c r="AX609" s="28">
        <v>278.8</v>
      </c>
      <c r="AY609" s="28">
        <v>153.9</v>
      </c>
      <c r="AZ609" s="28">
        <v>81</v>
      </c>
      <c r="BA609" s="28">
        <v>51.5</v>
      </c>
      <c r="BB609" s="30">
        <v>22</v>
      </c>
      <c r="BC609" s="28">
        <v>0.76</v>
      </c>
      <c r="BD609" s="28">
        <v>0.77</v>
      </c>
      <c r="BE609" s="28">
        <v>1.53</v>
      </c>
      <c r="BF609" s="28">
        <v>37.18</v>
      </c>
      <c r="BG609" s="30">
        <v>221</v>
      </c>
      <c r="BH609" s="30">
        <v>84</v>
      </c>
      <c r="BI609" s="30">
        <v>203</v>
      </c>
      <c r="BJ609" s="30">
        <v>49</v>
      </c>
      <c r="BK609" s="30">
        <v>287</v>
      </c>
      <c r="BL609" s="30">
        <v>86</v>
      </c>
      <c r="BM609" s="30">
        <v>255</v>
      </c>
      <c r="BN609" s="30">
        <v>84</v>
      </c>
      <c r="BO609" s="30">
        <v>4</v>
      </c>
      <c r="BP609" s="28"/>
      <c r="BQ609" s="30">
        <v>2</v>
      </c>
      <c r="BR609" s="28"/>
      <c r="BS609" s="28"/>
      <c r="BT609" s="28"/>
      <c r="BU609" s="30">
        <v>0.04</v>
      </c>
      <c r="BV609" s="30">
        <v>0</v>
      </c>
      <c r="BW609" s="30">
        <v>0.04</v>
      </c>
      <c r="BX609" s="30">
        <v>0.08</v>
      </c>
      <c r="BY609" s="30">
        <v>1.76</v>
      </c>
      <c r="BZ609" s="30">
        <v>2.08</v>
      </c>
      <c r="CA609" s="30">
        <v>563</v>
      </c>
      <c r="CB609" s="30">
        <v>148</v>
      </c>
      <c r="CC609" s="30">
        <v>191</v>
      </c>
      <c r="CD609" s="30">
        <v>61</v>
      </c>
      <c r="CE609" s="30">
        <v>329</v>
      </c>
      <c r="CF609" s="30">
        <v>120</v>
      </c>
      <c r="CG609" s="30">
        <v>365</v>
      </c>
      <c r="CH609" s="30">
        <v>137</v>
      </c>
      <c r="CI609" s="30">
        <v>1.04</v>
      </c>
      <c r="CJ609" s="30">
        <v>0.19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17.25" thickBot="1">
      <c r="A610" s="30">
        <v>0</v>
      </c>
      <c r="B610" s="30">
        <v>0</v>
      </c>
      <c r="C610" s="30">
        <v>500267</v>
      </c>
      <c r="D610" s="30">
        <v>0</v>
      </c>
      <c r="E610" s="30">
        <v>0</v>
      </c>
      <c r="F610" s="30">
        <v>0</v>
      </c>
      <c r="G610" s="30">
        <v>0</v>
      </c>
      <c r="H610" s="30">
        <v>0</v>
      </c>
      <c r="I610" s="30">
        <v>2</v>
      </c>
      <c r="J610" s="28">
        <v>0</v>
      </c>
      <c r="K610" s="28">
        <v>0</v>
      </c>
      <c r="L610" s="30">
        <v>0</v>
      </c>
      <c r="M610" s="28" t="s">
        <v>3418</v>
      </c>
      <c r="N610" s="28">
        <v>0</v>
      </c>
      <c r="O610" s="30">
        <v>621</v>
      </c>
      <c r="P610" s="31" t="b">
        <v>0</v>
      </c>
      <c r="Q610" s="28" t="s">
        <v>3467</v>
      </c>
      <c r="R610" s="28" t="s">
        <v>3468</v>
      </c>
      <c r="S610" s="30">
        <v>45</v>
      </c>
      <c r="T610" s="28" t="s">
        <v>3469</v>
      </c>
      <c r="U610" s="28">
        <v>0</v>
      </c>
      <c r="V610" s="28" t="s">
        <v>3470</v>
      </c>
      <c r="W610" s="28">
        <v>0</v>
      </c>
      <c r="X610" s="31" t="b">
        <v>0</v>
      </c>
      <c r="Y610" s="28"/>
      <c r="Z610" s="28" t="s">
        <v>2077</v>
      </c>
      <c r="AA610" s="30">
        <v>16</v>
      </c>
      <c r="AB610" s="30">
        <v>17</v>
      </c>
      <c r="AC610" s="30">
        <v>0</v>
      </c>
      <c r="AD610" s="30">
        <v>1949</v>
      </c>
      <c r="AE610" s="30">
        <v>0</v>
      </c>
      <c r="AF610" s="30">
        <v>2388</v>
      </c>
      <c r="AG610" s="30">
        <v>5</v>
      </c>
      <c r="AH610" s="28">
        <v>0</v>
      </c>
      <c r="AI610" s="28">
        <v>0</v>
      </c>
      <c r="AJ610" s="28" t="s">
        <v>3470</v>
      </c>
      <c r="AK610" s="30">
        <v>0</v>
      </c>
      <c r="AL610" s="30">
        <v>0</v>
      </c>
      <c r="AM610" s="30">
        <v>0</v>
      </c>
      <c r="AN610" s="30">
        <v>0</v>
      </c>
      <c r="AO610" s="30">
        <v>0</v>
      </c>
      <c r="AP610" s="30">
        <v>0</v>
      </c>
      <c r="AQ610" s="30">
        <v>0</v>
      </c>
      <c r="AR610" s="30">
        <v>0</v>
      </c>
      <c r="AS610" s="30">
        <v>0</v>
      </c>
      <c r="AT610" s="30">
        <v>0</v>
      </c>
      <c r="AU610" s="30">
        <v>0</v>
      </c>
      <c r="AV610" s="30">
        <v>0</v>
      </c>
      <c r="AW610" s="30">
        <v>0</v>
      </c>
      <c r="AX610" s="28">
        <v>0</v>
      </c>
      <c r="AY610" s="28">
        <v>0</v>
      </c>
      <c r="AZ610" s="28">
        <v>0</v>
      </c>
      <c r="BA610" s="28">
        <v>0</v>
      </c>
      <c r="BB610" s="30">
        <v>0</v>
      </c>
      <c r="BC610" s="28">
        <v>0</v>
      </c>
      <c r="BD610" s="28">
        <v>0</v>
      </c>
      <c r="BE610" s="28">
        <v>0</v>
      </c>
      <c r="BF610" s="28">
        <v>0</v>
      </c>
      <c r="BG610" s="30">
        <v>707</v>
      </c>
      <c r="BH610" s="30">
        <v>255</v>
      </c>
      <c r="BI610" s="30">
        <v>703</v>
      </c>
      <c r="BJ610" s="30">
        <v>255</v>
      </c>
      <c r="BK610" s="30">
        <v>691</v>
      </c>
      <c r="BL610" s="30">
        <v>255</v>
      </c>
      <c r="BM610" s="30">
        <v>709</v>
      </c>
      <c r="BN610" s="30">
        <v>255</v>
      </c>
      <c r="BO610" s="28"/>
      <c r="BP610" s="28"/>
      <c r="BQ610" s="28"/>
      <c r="BR610" s="28"/>
      <c r="BS610" s="28"/>
      <c r="BT610" s="28"/>
      <c r="BU610" s="30">
        <v>0</v>
      </c>
      <c r="BV610" s="30">
        <v>0</v>
      </c>
      <c r="BW610" s="30">
        <v>0</v>
      </c>
      <c r="BX610" s="30">
        <v>0</v>
      </c>
      <c r="BY610" s="30">
        <v>0</v>
      </c>
      <c r="BZ610" s="30">
        <v>0</v>
      </c>
      <c r="CA610" s="30">
        <v>431</v>
      </c>
      <c r="CB610" s="30">
        <v>88</v>
      </c>
      <c r="CC610" s="30">
        <v>652</v>
      </c>
      <c r="CD610" s="30">
        <v>244</v>
      </c>
      <c r="CE610" s="30">
        <v>713</v>
      </c>
      <c r="CF610" s="30">
        <v>255</v>
      </c>
      <c r="CG610" s="30">
        <v>617</v>
      </c>
      <c r="CH610" s="30">
        <v>225</v>
      </c>
      <c r="CI610" s="30">
        <v>0</v>
      </c>
      <c r="CJ610" s="30">
        <v>0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7.25" thickBot="1">
      <c r="A611" s="30">
        <v>100</v>
      </c>
      <c r="B611" s="30">
        <v>100</v>
      </c>
      <c r="C611" s="30">
        <v>80226</v>
      </c>
      <c r="D611" s="30">
        <v>0</v>
      </c>
      <c r="E611" s="30">
        <v>0</v>
      </c>
      <c r="F611" s="30">
        <v>-2</v>
      </c>
      <c r="G611" s="30">
        <v>2</v>
      </c>
      <c r="H611" s="30">
        <v>1</v>
      </c>
      <c r="I611" s="30">
        <v>2</v>
      </c>
      <c r="J611" s="28">
        <v>1.1000000000000001</v>
      </c>
      <c r="K611" s="28">
        <v>0.6</v>
      </c>
      <c r="L611" s="30">
        <v>1</v>
      </c>
      <c r="M611" s="28" t="s">
        <v>3471</v>
      </c>
      <c r="N611" s="28">
        <v>0.6</v>
      </c>
      <c r="O611" s="30">
        <v>628</v>
      </c>
      <c r="P611" s="31" t="b">
        <v>0</v>
      </c>
      <c r="Q611" s="28"/>
      <c r="R611" s="28" t="s">
        <v>4284</v>
      </c>
      <c r="S611" s="30">
        <v>43</v>
      </c>
      <c r="T611" s="28" t="s">
        <v>3472</v>
      </c>
      <c r="U611" s="28">
        <v>3</v>
      </c>
      <c r="V611" s="28" t="s">
        <v>3473</v>
      </c>
      <c r="W611" s="28">
        <v>0.3</v>
      </c>
      <c r="X611" s="31" t="b">
        <v>0</v>
      </c>
      <c r="Y611" s="28"/>
      <c r="Z611" s="28" t="s">
        <v>2061</v>
      </c>
      <c r="AA611" s="30">
        <v>16</v>
      </c>
      <c r="AB611" s="30">
        <v>17</v>
      </c>
      <c r="AC611" s="30">
        <v>60</v>
      </c>
      <c r="AD611" s="30">
        <v>227481</v>
      </c>
      <c r="AE611" s="30">
        <v>1007</v>
      </c>
      <c r="AF611" s="30">
        <v>202635</v>
      </c>
      <c r="AG611" s="30">
        <v>907</v>
      </c>
      <c r="AH611" s="28">
        <v>0.1</v>
      </c>
      <c r="AI611" s="28">
        <v>14</v>
      </c>
      <c r="AJ611" s="28" t="s">
        <v>3473</v>
      </c>
      <c r="AK611" s="30">
        <v>1610</v>
      </c>
      <c r="AL611" s="30">
        <v>1</v>
      </c>
      <c r="AM611" s="30">
        <v>0</v>
      </c>
      <c r="AN611" s="30">
        <v>5</v>
      </c>
      <c r="AO611" s="30">
        <v>26</v>
      </c>
      <c r="AP611" s="30">
        <v>0</v>
      </c>
      <c r="AQ611" s="30">
        <v>0</v>
      </c>
      <c r="AR611" s="30">
        <v>0</v>
      </c>
      <c r="AS611" s="30">
        <v>2</v>
      </c>
      <c r="AT611" s="30">
        <v>0</v>
      </c>
      <c r="AU611" s="30">
        <v>0</v>
      </c>
      <c r="AV611" s="30">
        <v>8</v>
      </c>
      <c r="AW611" s="30">
        <v>289</v>
      </c>
      <c r="AX611" s="28">
        <v>377.8</v>
      </c>
      <c r="AY611" s="28">
        <v>162</v>
      </c>
      <c r="AZ611" s="28">
        <v>110</v>
      </c>
      <c r="BA611" s="28">
        <v>65.099999999999994</v>
      </c>
      <c r="BB611" s="30">
        <v>18</v>
      </c>
      <c r="BC611" s="28">
        <v>0.72</v>
      </c>
      <c r="BD611" s="28">
        <v>0.78</v>
      </c>
      <c r="BE611" s="28">
        <v>1.5</v>
      </c>
      <c r="BF611" s="28">
        <v>28.42</v>
      </c>
      <c r="BG611" s="30">
        <v>158</v>
      </c>
      <c r="BH611" s="30">
        <v>56</v>
      </c>
      <c r="BI611" s="30">
        <v>191</v>
      </c>
      <c r="BJ611" s="30">
        <v>45</v>
      </c>
      <c r="BK611" s="30">
        <v>245</v>
      </c>
      <c r="BL611" s="30">
        <v>62</v>
      </c>
      <c r="BM611" s="30">
        <v>208</v>
      </c>
      <c r="BN611" s="30">
        <v>62</v>
      </c>
      <c r="BO611" s="28"/>
      <c r="BP611" s="28"/>
      <c r="BQ611" s="28"/>
      <c r="BR611" s="28"/>
      <c r="BS611" s="28"/>
      <c r="BT611" s="28"/>
      <c r="BU611" s="30">
        <v>0.04</v>
      </c>
      <c r="BV611" s="30">
        <v>0</v>
      </c>
      <c r="BW611" s="30">
        <v>0.04</v>
      </c>
      <c r="BX611" s="30">
        <v>0.08</v>
      </c>
      <c r="BY611" s="30">
        <v>1.59</v>
      </c>
      <c r="BZ611" s="30">
        <v>1.45</v>
      </c>
      <c r="CA611" s="30">
        <v>530</v>
      </c>
      <c r="CB611" s="30">
        <v>126</v>
      </c>
      <c r="CC611" s="30">
        <v>309</v>
      </c>
      <c r="CD611" s="30">
        <v>96</v>
      </c>
      <c r="CE611" s="30">
        <v>149</v>
      </c>
      <c r="CF611" s="30">
        <v>43</v>
      </c>
      <c r="CG611" s="30">
        <v>303</v>
      </c>
      <c r="CH611" s="30">
        <v>111</v>
      </c>
      <c r="CI611" s="30">
        <v>1.01</v>
      </c>
      <c r="CJ611" s="30">
        <v>0.28000000000000003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7.25" thickBot="1">
      <c r="A612" s="30">
        <v>0</v>
      </c>
      <c r="B612" s="30">
        <v>0</v>
      </c>
      <c r="C612" s="30">
        <v>524069</v>
      </c>
      <c r="D612" s="30">
        <v>0</v>
      </c>
      <c r="E612" s="30">
        <v>0</v>
      </c>
      <c r="F612" s="30">
        <v>0</v>
      </c>
      <c r="G612" s="30">
        <v>0</v>
      </c>
      <c r="H612" s="30">
        <v>0</v>
      </c>
      <c r="I612" s="30">
        <v>4</v>
      </c>
      <c r="J612" s="28">
        <v>0</v>
      </c>
      <c r="K612" s="28">
        <v>0</v>
      </c>
      <c r="L612" s="30">
        <v>0</v>
      </c>
      <c r="M612" s="28" t="s">
        <v>3474</v>
      </c>
      <c r="N612" s="28">
        <v>0</v>
      </c>
      <c r="O612" s="30">
        <v>666</v>
      </c>
      <c r="P612" s="31" t="b">
        <v>0</v>
      </c>
      <c r="Q612" s="28" t="s">
        <v>3475</v>
      </c>
      <c r="R612" s="28" t="s">
        <v>3476</v>
      </c>
      <c r="S612" s="30">
        <v>45</v>
      </c>
      <c r="T612" s="28" t="s">
        <v>3477</v>
      </c>
      <c r="U612" s="28">
        <v>0</v>
      </c>
      <c r="V612" s="28" t="s">
        <v>1899</v>
      </c>
      <c r="W612" s="28">
        <v>0</v>
      </c>
      <c r="X612" s="31" t="b">
        <v>0</v>
      </c>
      <c r="Y612" s="28"/>
      <c r="Z612" s="28" t="s">
        <v>2077</v>
      </c>
      <c r="AA612" s="30">
        <v>16</v>
      </c>
      <c r="AB612" s="30">
        <v>17</v>
      </c>
      <c r="AC612" s="30">
        <v>0</v>
      </c>
      <c r="AD612" s="30">
        <v>3777</v>
      </c>
      <c r="AE612" s="30">
        <v>0</v>
      </c>
      <c r="AF612" s="30">
        <v>3519</v>
      </c>
      <c r="AG612" s="30">
        <v>12</v>
      </c>
      <c r="AH612" s="28">
        <v>0</v>
      </c>
      <c r="AI612" s="28">
        <v>0</v>
      </c>
      <c r="AJ612" s="28" t="s">
        <v>1348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28">
        <v>0</v>
      </c>
      <c r="AY612" s="28">
        <v>0</v>
      </c>
      <c r="AZ612" s="28">
        <v>0</v>
      </c>
      <c r="BA612" s="28">
        <v>0</v>
      </c>
      <c r="BB612" s="30">
        <v>0</v>
      </c>
      <c r="BC612" s="28">
        <v>0</v>
      </c>
      <c r="BD612" s="28">
        <v>0</v>
      </c>
      <c r="BE612" s="28">
        <v>0</v>
      </c>
      <c r="BF612" s="28">
        <v>0</v>
      </c>
      <c r="BG612" s="30">
        <v>716</v>
      </c>
      <c r="BH612" s="30">
        <v>83</v>
      </c>
      <c r="BI612" s="30">
        <v>712</v>
      </c>
      <c r="BJ612" s="30">
        <v>83</v>
      </c>
      <c r="BK612" s="30">
        <v>700</v>
      </c>
      <c r="BL612" s="30">
        <v>84</v>
      </c>
      <c r="BM612" s="30">
        <v>718</v>
      </c>
      <c r="BN612" s="30">
        <v>84</v>
      </c>
      <c r="BO612" s="28"/>
      <c r="BP612" s="28"/>
      <c r="BQ612" s="28"/>
      <c r="BR612" s="28"/>
      <c r="BS612" s="28"/>
      <c r="BT612" s="28"/>
      <c r="BU612" s="30">
        <v>0</v>
      </c>
      <c r="BV612" s="30">
        <v>0</v>
      </c>
      <c r="BW612" s="30">
        <v>0</v>
      </c>
      <c r="BX612" s="30">
        <v>0</v>
      </c>
      <c r="BY612" s="30">
        <v>0</v>
      </c>
      <c r="BZ612" s="30">
        <v>0</v>
      </c>
      <c r="CA612" s="30">
        <v>444</v>
      </c>
      <c r="CB612" s="30">
        <v>84</v>
      </c>
      <c r="CC612" s="30">
        <v>662</v>
      </c>
      <c r="CD612" s="30">
        <v>73</v>
      </c>
      <c r="CE612" s="30">
        <v>721</v>
      </c>
      <c r="CF612" s="30">
        <v>84</v>
      </c>
      <c r="CG612" s="30">
        <v>668</v>
      </c>
      <c r="CH612" s="30">
        <v>91</v>
      </c>
      <c r="CI612" s="30">
        <v>0</v>
      </c>
      <c r="CJ612" s="30">
        <v>0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7.25" thickBot="1">
      <c r="A613" s="30">
        <v>0</v>
      </c>
      <c r="B613" s="30">
        <v>0</v>
      </c>
      <c r="C613" s="30">
        <v>184193</v>
      </c>
      <c r="D613" s="30">
        <v>0</v>
      </c>
      <c r="E613" s="30">
        <v>0</v>
      </c>
      <c r="F613" s="30">
        <v>0</v>
      </c>
      <c r="G613" s="30">
        <v>0</v>
      </c>
      <c r="H613" s="30">
        <v>0</v>
      </c>
      <c r="I613" s="30">
        <v>1</v>
      </c>
      <c r="J613" s="28">
        <v>0</v>
      </c>
      <c r="K613" s="28">
        <v>0</v>
      </c>
      <c r="L613" s="30">
        <v>0</v>
      </c>
      <c r="M613" s="28" t="s">
        <v>2302</v>
      </c>
      <c r="N613" s="28">
        <v>0</v>
      </c>
      <c r="O613" s="30">
        <v>675</v>
      </c>
      <c r="P613" s="31" t="b">
        <v>0</v>
      </c>
      <c r="Q613" s="28" t="s">
        <v>2239</v>
      </c>
      <c r="R613" s="28" t="s">
        <v>3922</v>
      </c>
      <c r="S613" s="30">
        <v>40</v>
      </c>
      <c r="T613" s="28" t="s">
        <v>3478</v>
      </c>
      <c r="U613" s="28">
        <v>0</v>
      </c>
      <c r="V613" s="28" t="s">
        <v>1658</v>
      </c>
      <c r="W613" s="28">
        <v>0</v>
      </c>
      <c r="X613" s="31" t="b">
        <v>0</v>
      </c>
      <c r="Y613" s="28"/>
      <c r="Z613" s="28" t="s">
        <v>2077</v>
      </c>
      <c r="AA613" s="30">
        <v>16</v>
      </c>
      <c r="AB613" s="30">
        <v>17</v>
      </c>
      <c r="AC613" s="30">
        <v>0</v>
      </c>
      <c r="AD613" s="30">
        <v>871</v>
      </c>
      <c r="AE613" s="30">
        <v>0</v>
      </c>
      <c r="AF613" s="30">
        <v>774</v>
      </c>
      <c r="AG613" s="30">
        <v>6</v>
      </c>
      <c r="AH613" s="28">
        <v>0</v>
      </c>
      <c r="AI613" s="28">
        <v>0</v>
      </c>
      <c r="AJ613" s="28" t="s">
        <v>1658</v>
      </c>
      <c r="AK613" s="30">
        <v>0</v>
      </c>
      <c r="AL613" s="30">
        <v>0</v>
      </c>
      <c r="AM613" s="30">
        <v>0</v>
      </c>
      <c r="AN613" s="30">
        <v>0</v>
      </c>
      <c r="AO613" s="30">
        <v>0</v>
      </c>
      <c r="AP613" s="30">
        <v>0</v>
      </c>
      <c r="AQ613" s="30">
        <v>0</v>
      </c>
      <c r="AR613" s="30">
        <v>0</v>
      </c>
      <c r="AS613" s="30">
        <v>0</v>
      </c>
      <c r="AT613" s="30">
        <v>0</v>
      </c>
      <c r="AU613" s="30">
        <v>0</v>
      </c>
      <c r="AV613" s="30">
        <v>0</v>
      </c>
      <c r="AW613" s="30">
        <v>0</v>
      </c>
      <c r="AX613" s="28">
        <v>0</v>
      </c>
      <c r="AY613" s="28">
        <v>0</v>
      </c>
      <c r="AZ613" s="28">
        <v>0</v>
      </c>
      <c r="BA613" s="28">
        <v>0</v>
      </c>
      <c r="BB613" s="30">
        <v>0</v>
      </c>
      <c r="BC613" s="28">
        <v>0</v>
      </c>
      <c r="BD613" s="28">
        <v>0</v>
      </c>
      <c r="BE613" s="28">
        <v>0</v>
      </c>
      <c r="BF613" s="28">
        <v>0</v>
      </c>
      <c r="BG613" s="30">
        <v>575</v>
      </c>
      <c r="BH613" s="30">
        <v>62</v>
      </c>
      <c r="BI613" s="30">
        <v>558</v>
      </c>
      <c r="BJ613" s="30">
        <v>45</v>
      </c>
      <c r="BK613" s="30">
        <v>525</v>
      </c>
      <c r="BL613" s="30">
        <v>36</v>
      </c>
      <c r="BM613" s="30">
        <v>577</v>
      </c>
      <c r="BN613" s="30">
        <v>62</v>
      </c>
      <c r="BO613" s="28"/>
      <c r="BP613" s="28"/>
      <c r="BQ613" s="28"/>
      <c r="BR613" s="28"/>
      <c r="BS613" s="28"/>
      <c r="BT613" s="28"/>
      <c r="BU613" s="30">
        <v>0</v>
      </c>
      <c r="BV613" s="30">
        <v>0</v>
      </c>
      <c r="BW613" s="30">
        <v>0</v>
      </c>
      <c r="BX613" s="30">
        <v>0</v>
      </c>
      <c r="BY613" s="30">
        <v>0</v>
      </c>
      <c r="BZ613" s="30">
        <v>0</v>
      </c>
      <c r="CA613" s="30">
        <v>650</v>
      </c>
      <c r="CB613" s="30">
        <v>42</v>
      </c>
      <c r="CC613" s="30">
        <v>447</v>
      </c>
      <c r="CD613" s="30">
        <v>54</v>
      </c>
      <c r="CE613" s="30">
        <v>585</v>
      </c>
      <c r="CF613" s="30">
        <v>62</v>
      </c>
      <c r="CG613" s="30">
        <v>716</v>
      </c>
      <c r="CH613" s="30">
        <v>77</v>
      </c>
      <c r="CI613" s="30">
        <v>0</v>
      </c>
      <c r="CJ613" s="30">
        <v>0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17.25" thickBot="1">
      <c r="A614" s="30">
        <v>25</v>
      </c>
      <c r="B614" s="30">
        <v>25</v>
      </c>
      <c r="C614" s="30">
        <v>185253</v>
      </c>
      <c r="D614" s="30">
        <v>-1</v>
      </c>
      <c r="E614" s="30">
        <v>1</v>
      </c>
      <c r="F614" s="30">
        <v>-4</v>
      </c>
      <c r="G614" s="30">
        <v>4</v>
      </c>
      <c r="H614" s="30">
        <v>0</v>
      </c>
      <c r="I614" s="30">
        <v>3</v>
      </c>
      <c r="J614" s="28">
        <v>0.1</v>
      </c>
      <c r="K614" s="28">
        <v>0</v>
      </c>
      <c r="L614" s="30">
        <v>0</v>
      </c>
      <c r="M614" s="28" t="s">
        <v>3479</v>
      </c>
      <c r="N614" s="28">
        <v>0</v>
      </c>
      <c r="O614" s="30">
        <v>681</v>
      </c>
      <c r="P614" s="31" t="b">
        <v>0</v>
      </c>
      <c r="Q614" s="28" t="s">
        <v>4348</v>
      </c>
      <c r="R614" s="28" t="s">
        <v>4318</v>
      </c>
      <c r="S614" s="30">
        <v>46</v>
      </c>
      <c r="T614" s="28" t="s">
        <v>3480</v>
      </c>
      <c r="U614" s="28">
        <v>0.8</v>
      </c>
      <c r="V614" s="28" t="s">
        <v>3481</v>
      </c>
      <c r="W614" s="28">
        <v>0</v>
      </c>
      <c r="X614" s="31" t="b">
        <v>0</v>
      </c>
      <c r="Y614" s="28"/>
      <c r="Z614" s="28" t="s">
        <v>2176</v>
      </c>
      <c r="AA614" s="30">
        <v>16</v>
      </c>
      <c r="AB614" s="30">
        <v>17</v>
      </c>
      <c r="AC614" s="30">
        <v>5</v>
      </c>
      <c r="AD614" s="30">
        <v>2111</v>
      </c>
      <c r="AE614" s="30">
        <v>0</v>
      </c>
      <c r="AF614" s="30">
        <v>1849</v>
      </c>
      <c r="AG614" s="30">
        <v>22</v>
      </c>
      <c r="AH614" s="28">
        <v>0</v>
      </c>
      <c r="AI614" s="28">
        <v>1.1000000000000001</v>
      </c>
      <c r="AJ614" s="28" t="s">
        <v>3482</v>
      </c>
      <c r="AK614" s="30">
        <v>177</v>
      </c>
      <c r="AL614" s="30">
        <v>0</v>
      </c>
      <c r="AM614" s="30">
        <v>0</v>
      </c>
      <c r="AN614" s="30">
        <v>0</v>
      </c>
      <c r="AO614" s="30">
        <v>1</v>
      </c>
      <c r="AP614" s="30">
        <v>0</v>
      </c>
      <c r="AQ614" s="30">
        <v>0</v>
      </c>
      <c r="AR614" s="30">
        <v>0</v>
      </c>
      <c r="AS614" s="30">
        <v>1</v>
      </c>
      <c r="AT614" s="30">
        <v>0</v>
      </c>
      <c r="AU614" s="30">
        <v>0</v>
      </c>
      <c r="AV614" s="30">
        <v>0</v>
      </c>
      <c r="AW614" s="30">
        <v>16</v>
      </c>
      <c r="AX614" s="28">
        <v>15</v>
      </c>
      <c r="AY614" s="28">
        <v>17.3</v>
      </c>
      <c r="AZ614" s="28">
        <v>25</v>
      </c>
      <c r="BA614" s="28">
        <v>5.7</v>
      </c>
      <c r="BB614" s="30">
        <v>2</v>
      </c>
      <c r="BC614" s="28">
        <v>0.23</v>
      </c>
      <c r="BD614" s="28">
        <v>0.04</v>
      </c>
      <c r="BE614" s="28">
        <v>0.27</v>
      </c>
      <c r="BF614" s="28">
        <v>2.87</v>
      </c>
      <c r="BG614" s="30">
        <v>473</v>
      </c>
      <c r="BH614" s="30">
        <v>211</v>
      </c>
      <c r="BI614" s="30">
        <v>420</v>
      </c>
      <c r="BJ614" s="30">
        <v>209</v>
      </c>
      <c r="BK614" s="30">
        <v>402</v>
      </c>
      <c r="BL614" s="30">
        <v>195</v>
      </c>
      <c r="BM614" s="30">
        <v>461</v>
      </c>
      <c r="BN614" s="30">
        <v>209</v>
      </c>
      <c r="BO614" s="28"/>
      <c r="BP614" s="28"/>
      <c r="BQ614" s="28"/>
      <c r="BR614" s="28"/>
      <c r="BS614" s="28"/>
      <c r="BT614" s="28"/>
      <c r="BU614" s="30">
        <v>0.12</v>
      </c>
      <c r="BV614" s="30">
        <v>0</v>
      </c>
      <c r="BW614" s="30">
        <v>0.02</v>
      </c>
      <c r="BX614" s="30">
        <v>0.14000000000000001</v>
      </c>
      <c r="BY614" s="30">
        <v>1.46</v>
      </c>
      <c r="BZ614" s="30">
        <v>0.51</v>
      </c>
      <c r="CA614" s="30">
        <v>333</v>
      </c>
      <c r="CB614" s="30">
        <v>199</v>
      </c>
      <c r="CC614" s="30">
        <v>682</v>
      </c>
      <c r="CD614" s="30">
        <v>279</v>
      </c>
      <c r="CE614" s="30">
        <v>532</v>
      </c>
      <c r="CF614" s="30">
        <v>247</v>
      </c>
      <c r="CG614" s="30">
        <v>705</v>
      </c>
      <c r="CH614" s="30">
        <v>288</v>
      </c>
      <c r="CI614" s="30">
        <v>1.02</v>
      </c>
      <c r="CJ614" s="30">
        <v>0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17.25" thickBot="1">
      <c r="A615" s="30">
        <v>75</v>
      </c>
      <c r="B615" s="28"/>
      <c r="C615" s="30">
        <v>513046</v>
      </c>
      <c r="D615" s="30">
        <v>0</v>
      </c>
      <c r="E615" s="30">
        <v>0</v>
      </c>
      <c r="F615" s="30">
        <v>0</v>
      </c>
      <c r="G615" s="30">
        <v>0</v>
      </c>
      <c r="H615" s="30">
        <v>0</v>
      </c>
      <c r="I615" s="30">
        <v>3</v>
      </c>
      <c r="J615" s="28">
        <v>4.0999999999999996</v>
      </c>
      <c r="K615" s="28">
        <v>5</v>
      </c>
      <c r="L615" s="30">
        <v>10</v>
      </c>
      <c r="M615" s="28" t="s">
        <v>356</v>
      </c>
      <c r="N615" s="28">
        <v>5</v>
      </c>
      <c r="O615" s="30">
        <v>703</v>
      </c>
      <c r="P615" s="31" t="b">
        <v>0</v>
      </c>
      <c r="Q615" s="28" t="s">
        <v>4180</v>
      </c>
      <c r="R615" s="28" t="s">
        <v>4541</v>
      </c>
      <c r="S615" s="30">
        <v>45</v>
      </c>
      <c r="T615" s="28" t="s">
        <v>3483</v>
      </c>
      <c r="U615" s="28">
        <v>3.3</v>
      </c>
      <c r="V615" s="28" t="s">
        <v>3484</v>
      </c>
      <c r="W615" s="28">
        <v>0</v>
      </c>
      <c r="X615" s="31" t="b">
        <v>0</v>
      </c>
      <c r="Y615" s="28"/>
      <c r="Z615" s="28" t="s">
        <v>2176</v>
      </c>
      <c r="AA615" s="30">
        <v>16</v>
      </c>
      <c r="AB615" s="30">
        <v>17</v>
      </c>
      <c r="AC615" s="30">
        <v>33</v>
      </c>
      <c r="AD615" s="30">
        <v>4627</v>
      </c>
      <c r="AE615" s="30">
        <v>1010</v>
      </c>
      <c r="AF615" s="30">
        <v>1800</v>
      </c>
      <c r="AG615" s="30">
        <v>342</v>
      </c>
      <c r="AH615" s="28">
        <v>1.1000000000000001</v>
      </c>
      <c r="AI615" s="28">
        <v>7.3</v>
      </c>
      <c r="AJ615" s="28" t="s">
        <v>356</v>
      </c>
      <c r="AK615" s="30">
        <v>724</v>
      </c>
      <c r="AL615" s="30">
        <v>2</v>
      </c>
      <c r="AM615" s="30">
        <v>1</v>
      </c>
      <c r="AN615" s="30">
        <v>0</v>
      </c>
      <c r="AO615" s="30">
        <v>13</v>
      </c>
      <c r="AP615" s="30">
        <v>0</v>
      </c>
      <c r="AQ615" s="30">
        <v>0</v>
      </c>
      <c r="AR615" s="30">
        <v>0</v>
      </c>
      <c r="AS615" s="30">
        <v>1</v>
      </c>
      <c r="AT615" s="30">
        <v>0</v>
      </c>
      <c r="AU615" s="30">
        <v>0</v>
      </c>
      <c r="AV615" s="30">
        <v>5</v>
      </c>
      <c r="AW615" s="30">
        <v>122</v>
      </c>
      <c r="AX615" s="28">
        <v>183.6</v>
      </c>
      <c r="AY615" s="28">
        <v>73</v>
      </c>
      <c r="AZ615" s="28">
        <v>76</v>
      </c>
      <c r="BA615" s="28">
        <v>33.200000000000003</v>
      </c>
      <c r="BB615" s="30">
        <v>9</v>
      </c>
      <c r="BC615" s="28">
        <v>0.99</v>
      </c>
      <c r="BD615" s="28">
        <v>0.25</v>
      </c>
      <c r="BE615" s="28">
        <v>1.24</v>
      </c>
      <c r="BF615" s="28">
        <v>15.49</v>
      </c>
      <c r="BG615" s="30">
        <v>295</v>
      </c>
      <c r="BH615" s="30">
        <v>122</v>
      </c>
      <c r="BI615" s="30">
        <v>315</v>
      </c>
      <c r="BJ615" s="30">
        <v>166</v>
      </c>
      <c r="BK615" s="30">
        <v>294</v>
      </c>
      <c r="BL615" s="30">
        <v>149</v>
      </c>
      <c r="BM615" s="30">
        <v>330</v>
      </c>
      <c r="BN615" s="30">
        <v>146</v>
      </c>
      <c r="BO615" s="28"/>
      <c r="BP615" s="28"/>
      <c r="BQ615" s="28"/>
      <c r="BR615" s="28"/>
      <c r="BS615" s="28"/>
      <c r="BT615" s="28"/>
      <c r="BU615" s="30">
        <v>0.12</v>
      </c>
      <c r="BV615" s="30">
        <v>0</v>
      </c>
      <c r="BW615" s="30">
        <v>0.03</v>
      </c>
      <c r="BX615" s="30">
        <v>0.15</v>
      </c>
      <c r="BY615" s="30">
        <v>1.93</v>
      </c>
      <c r="BZ615" s="30">
        <v>1.62</v>
      </c>
      <c r="CA615" s="30">
        <v>435</v>
      </c>
      <c r="CB615" s="30">
        <v>244</v>
      </c>
      <c r="CC615" s="30">
        <v>27</v>
      </c>
      <c r="CD615" s="30">
        <v>15</v>
      </c>
      <c r="CE615" s="30">
        <v>121</v>
      </c>
      <c r="CF615" s="30">
        <v>51</v>
      </c>
      <c r="CG615" s="30">
        <v>581</v>
      </c>
      <c r="CH615" s="30">
        <v>231</v>
      </c>
      <c r="CI615" s="30">
        <v>1.1200000000000001</v>
      </c>
      <c r="CJ615" s="30">
        <v>0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7.25" thickBot="1">
      <c r="A616" s="28"/>
      <c r="B616" s="28"/>
      <c r="C616" s="30">
        <v>28411</v>
      </c>
      <c r="D616" s="30">
        <v>0</v>
      </c>
      <c r="E616" s="30">
        <v>0</v>
      </c>
      <c r="F616" s="30">
        <v>0</v>
      </c>
      <c r="G616" s="30">
        <v>0</v>
      </c>
      <c r="H616" s="30">
        <v>0</v>
      </c>
      <c r="I616" s="30">
        <v>1</v>
      </c>
      <c r="J616" s="28">
        <v>2.5</v>
      </c>
      <c r="K616" s="28">
        <v>2</v>
      </c>
      <c r="L616" s="30">
        <v>3</v>
      </c>
      <c r="M616" s="28" t="s">
        <v>3923</v>
      </c>
      <c r="N616" s="28">
        <v>2</v>
      </c>
      <c r="O616" s="30">
        <v>729</v>
      </c>
      <c r="P616" s="31" t="b">
        <v>0</v>
      </c>
      <c r="Q616" s="28"/>
      <c r="R616" s="28"/>
      <c r="S616" s="30">
        <v>45</v>
      </c>
      <c r="T616" s="28" t="s">
        <v>3924</v>
      </c>
      <c r="U616" s="28">
        <v>2.2000000000000002</v>
      </c>
      <c r="V616" s="28" t="s">
        <v>3925</v>
      </c>
      <c r="W616" s="28">
        <v>0.9</v>
      </c>
      <c r="X616" s="31" t="b">
        <v>0</v>
      </c>
      <c r="Y616" s="28"/>
      <c r="Z616" s="28" t="s">
        <v>2061</v>
      </c>
      <c r="AA616" s="30">
        <v>16</v>
      </c>
      <c r="AB616" s="30">
        <v>17</v>
      </c>
      <c r="AC616" s="30">
        <v>31</v>
      </c>
      <c r="AD616" s="30">
        <v>174315</v>
      </c>
      <c r="AE616" s="30">
        <v>3439</v>
      </c>
      <c r="AF616" s="30">
        <v>81954</v>
      </c>
      <c r="AG616" s="30">
        <v>2603</v>
      </c>
      <c r="AH616" s="28">
        <v>0.4</v>
      </c>
      <c r="AI616" s="28">
        <v>6.9</v>
      </c>
      <c r="AJ616" s="28" t="s">
        <v>3925</v>
      </c>
      <c r="AK616" s="30">
        <v>1260</v>
      </c>
      <c r="AL616" s="30">
        <v>0</v>
      </c>
      <c r="AM616" s="30">
        <v>0</v>
      </c>
      <c r="AN616" s="30">
        <v>1</v>
      </c>
      <c r="AO616" s="30">
        <v>27</v>
      </c>
      <c r="AP616" s="30">
        <v>0</v>
      </c>
      <c r="AQ616" s="30">
        <v>0</v>
      </c>
      <c r="AR616" s="30">
        <v>0</v>
      </c>
      <c r="AS616" s="30">
        <v>2</v>
      </c>
      <c r="AT616" s="30">
        <v>0</v>
      </c>
      <c r="AU616" s="30">
        <v>42</v>
      </c>
      <c r="AV616" s="30">
        <v>3</v>
      </c>
      <c r="AW616" s="30">
        <v>214</v>
      </c>
      <c r="AX616" s="28">
        <v>325.8</v>
      </c>
      <c r="AY616" s="28">
        <v>0</v>
      </c>
      <c r="AZ616" s="28">
        <v>0</v>
      </c>
      <c r="BA616" s="28">
        <v>32.5</v>
      </c>
      <c r="BB616" s="30">
        <v>14</v>
      </c>
      <c r="BC616" s="28">
        <v>0</v>
      </c>
      <c r="BD616" s="28">
        <v>0.01</v>
      </c>
      <c r="BE616" s="28">
        <v>0.01</v>
      </c>
      <c r="BF616" s="28">
        <v>27.99</v>
      </c>
      <c r="BG616" s="30">
        <v>194</v>
      </c>
      <c r="BH616" s="30">
        <v>21</v>
      </c>
      <c r="BI616" s="30">
        <v>652</v>
      </c>
      <c r="BJ616" s="30">
        <v>73</v>
      </c>
      <c r="BK616" s="30">
        <v>638</v>
      </c>
      <c r="BL616" s="30">
        <v>66</v>
      </c>
      <c r="BM616" s="30">
        <v>333</v>
      </c>
      <c r="BN616" s="30">
        <v>21</v>
      </c>
      <c r="BO616" s="28"/>
      <c r="BP616" s="28"/>
      <c r="BQ616" s="28"/>
      <c r="BR616" s="28"/>
      <c r="BS616" s="28"/>
      <c r="BT616" s="28"/>
      <c r="BU616" s="30">
        <v>0</v>
      </c>
      <c r="BV616" s="30">
        <v>3</v>
      </c>
      <c r="BW616" s="30">
        <v>0</v>
      </c>
      <c r="BX616" s="30">
        <v>0</v>
      </c>
      <c r="BY616" s="30">
        <v>2</v>
      </c>
      <c r="BZ616" s="30">
        <v>1.93</v>
      </c>
      <c r="CA616" s="30">
        <v>343</v>
      </c>
      <c r="CB616" s="30">
        <v>16</v>
      </c>
      <c r="CC616" s="30">
        <v>158</v>
      </c>
      <c r="CD616" s="30">
        <v>15</v>
      </c>
      <c r="CE616" s="30">
        <v>271</v>
      </c>
      <c r="CF616" s="30">
        <v>31</v>
      </c>
      <c r="CG616" s="30">
        <v>186</v>
      </c>
      <c r="CH616" s="30">
        <v>30</v>
      </c>
      <c r="CI616" s="30">
        <v>1</v>
      </c>
      <c r="CJ616" s="30">
        <v>7.0000000000000007E-2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17.25" thickBot="1">
      <c r="A617" s="28"/>
      <c r="B617" s="28"/>
      <c r="C617" s="30">
        <v>116404</v>
      </c>
      <c r="D617" s="30">
        <v>0</v>
      </c>
      <c r="E617" s="30">
        <v>0</v>
      </c>
      <c r="F617" s="30">
        <v>0</v>
      </c>
      <c r="G617" s="30">
        <v>0</v>
      </c>
      <c r="H617" s="30">
        <v>0</v>
      </c>
      <c r="I617" s="30">
        <v>2</v>
      </c>
      <c r="J617" s="28">
        <v>1.3</v>
      </c>
      <c r="K617" s="28">
        <v>0.8</v>
      </c>
      <c r="L617" s="30">
        <v>0</v>
      </c>
      <c r="M617" s="28" t="s">
        <v>3926</v>
      </c>
      <c r="N617" s="28">
        <v>0.8</v>
      </c>
      <c r="O617" s="30">
        <v>730</v>
      </c>
      <c r="P617" s="31" t="b">
        <v>0</v>
      </c>
      <c r="Q617" s="28"/>
      <c r="R617" s="28"/>
      <c r="S617" s="30">
        <v>45</v>
      </c>
      <c r="T617" s="28" t="s">
        <v>3927</v>
      </c>
      <c r="U617" s="28">
        <v>1.1000000000000001</v>
      </c>
      <c r="V617" s="28" t="s">
        <v>3928</v>
      </c>
      <c r="W617" s="28">
        <v>0</v>
      </c>
      <c r="X617" s="31" t="b">
        <v>0</v>
      </c>
      <c r="Y617" s="28"/>
      <c r="Z617" s="28" t="s">
        <v>2061</v>
      </c>
      <c r="AA617" s="30">
        <v>16</v>
      </c>
      <c r="AB617" s="30">
        <v>17</v>
      </c>
      <c r="AC617" s="30">
        <v>14</v>
      </c>
      <c r="AD617" s="30">
        <v>9216</v>
      </c>
      <c r="AE617" s="30">
        <v>304</v>
      </c>
      <c r="AF617" s="30">
        <v>5745</v>
      </c>
      <c r="AG617" s="30">
        <v>346</v>
      </c>
      <c r="AH617" s="28">
        <v>0.2</v>
      </c>
      <c r="AI617" s="28">
        <v>3.1</v>
      </c>
      <c r="AJ617" s="28" t="s">
        <v>3929</v>
      </c>
      <c r="AK617" s="30">
        <v>1159</v>
      </c>
      <c r="AL617" s="30">
        <v>0</v>
      </c>
      <c r="AM617" s="30">
        <v>1</v>
      </c>
      <c r="AN617" s="30">
        <v>0</v>
      </c>
      <c r="AO617" s="30">
        <v>27</v>
      </c>
      <c r="AP617" s="30">
        <v>0</v>
      </c>
      <c r="AQ617" s="30">
        <v>0</v>
      </c>
      <c r="AR617" s="30">
        <v>0</v>
      </c>
      <c r="AS617" s="30">
        <v>4</v>
      </c>
      <c r="AT617" s="30">
        <v>0</v>
      </c>
      <c r="AU617" s="30">
        <v>0</v>
      </c>
      <c r="AV617" s="30">
        <v>0</v>
      </c>
      <c r="AW617" s="30">
        <v>179</v>
      </c>
      <c r="AX617" s="28">
        <v>309.39999999999998</v>
      </c>
      <c r="AY617" s="28">
        <v>58.6</v>
      </c>
      <c r="AZ617" s="28">
        <v>98</v>
      </c>
      <c r="BA617" s="28">
        <v>46.7</v>
      </c>
      <c r="BB617" s="30">
        <v>12</v>
      </c>
      <c r="BC617" s="28">
        <v>0.73</v>
      </c>
      <c r="BD617" s="28">
        <v>1.1100000000000001</v>
      </c>
      <c r="BE617" s="28">
        <v>1.84</v>
      </c>
      <c r="BF617" s="28">
        <v>26.93</v>
      </c>
      <c r="BG617" s="30">
        <v>202</v>
      </c>
      <c r="BH617" s="30">
        <v>80</v>
      </c>
      <c r="BI617" s="30">
        <v>342</v>
      </c>
      <c r="BJ617" s="30">
        <v>113</v>
      </c>
      <c r="BK617" s="30">
        <v>260</v>
      </c>
      <c r="BL617" s="30">
        <v>71</v>
      </c>
      <c r="BM617" s="30">
        <v>277</v>
      </c>
      <c r="BN617" s="30">
        <v>95</v>
      </c>
      <c r="BO617" s="28"/>
      <c r="BP617" s="28"/>
      <c r="BQ617" s="28"/>
      <c r="BR617" s="28"/>
      <c r="BS617" s="28"/>
      <c r="BT617" s="28"/>
      <c r="BU617" s="30">
        <v>0.06</v>
      </c>
      <c r="BV617" s="30">
        <v>0</v>
      </c>
      <c r="BW617" s="30">
        <v>0.09</v>
      </c>
      <c r="BX617" s="30">
        <v>0.15</v>
      </c>
      <c r="BY617" s="30">
        <v>2.09</v>
      </c>
      <c r="BZ617" s="30">
        <v>2.1</v>
      </c>
      <c r="CA617" s="30">
        <v>357</v>
      </c>
      <c r="CB617" s="30">
        <v>69</v>
      </c>
      <c r="CC617" s="30">
        <v>280</v>
      </c>
      <c r="CD617" s="30">
        <v>86</v>
      </c>
      <c r="CE617" s="30">
        <v>453</v>
      </c>
      <c r="CF617" s="30">
        <v>160</v>
      </c>
      <c r="CG617" s="30">
        <v>525</v>
      </c>
      <c r="CH617" s="30">
        <v>197</v>
      </c>
      <c r="CI617" s="30">
        <v>0.93</v>
      </c>
      <c r="CJ617" s="30">
        <v>0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7.25" thickBot="1">
      <c r="A618" s="30">
        <v>100</v>
      </c>
      <c r="B618" s="30">
        <v>100</v>
      </c>
      <c r="C618" s="30">
        <v>45124</v>
      </c>
      <c r="D618" s="30">
        <v>0</v>
      </c>
      <c r="E618" s="30">
        <v>0</v>
      </c>
      <c r="F618" s="30">
        <v>0</v>
      </c>
      <c r="G618" s="30">
        <v>0</v>
      </c>
      <c r="H618" s="30">
        <v>0</v>
      </c>
      <c r="I618" s="30">
        <v>3</v>
      </c>
      <c r="J618" s="28">
        <v>1.1000000000000001</v>
      </c>
      <c r="K618" s="28">
        <v>0.6</v>
      </c>
      <c r="L618" s="30">
        <v>0</v>
      </c>
      <c r="M618" s="28" t="s">
        <v>2748</v>
      </c>
      <c r="N618" s="28">
        <v>0.6</v>
      </c>
      <c r="O618" s="30">
        <v>734</v>
      </c>
      <c r="P618" s="31" t="b">
        <v>0</v>
      </c>
      <c r="Q618" s="28"/>
      <c r="R618" s="28" t="s">
        <v>4285</v>
      </c>
      <c r="S618" s="30">
        <v>50</v>
      </c>
      <c r="T618" s="28" t="s">
        <v>3930</v>
      </c>
      <c r="U618" s="28">
        <v>0.8</v>
      </c>
      <c r="V618" s="28" t="s">
        <v>1587</v>
      </c>
      <c r="W618" s="28">
        <v>0</v>
      </c>
      <c r="X618" s="31" t="b">
        <v>0</v>
      </c>
      <c r="Y618" s="28"/>
      <c r="Z618" s="28" t="s">
        <v>2061</v>
      </c>
      <c r="AA618" s="30">
        <v>16</v>
      </c>
      <c r="AB618" s="30">
        <v>17</v>
      </c>
      <c r="AC618" s="30">
        <v>10</v>
      </c>
      <c r="AD618" s="30">
        <v>1433</v>
      </c>
      <c r="AE618" s="30">
        <v>53</v>
      </c>
      <c r="AF618" s="30">
        <v>1042</v>
      </c>
      <c r="AG618" s="30">
        <v>57</v>
      </c>
      <c r="AH618" s="28">
        <v>0.1</v>
      </c>
      <c r="AI618" s="28">
        <v>2</v>
      </c>
      <c r="AJ618" s="28" t="s">
        <v>3931</v>
      </c>
      <c r="AK618" s="30">
        <v>305</v>
      </c>
      <c r="AL618" s="30">
        <v>0</v>
      </c>
      <c r="AM618" s="30">
        <v>0</v>
      </c>
      <c r="AN618" s="30">
        <v>0</v>
      </c>
      <c r="AO618" s="30">
        <v>10</v>
      </c>
      <c r="AP618" s="30">
        <v>0</v>
      </c>
      <c r="AQ618" s="30">
        <v>0</v>
      </c>
      <c r="AR618" s="30">
        <v>1</v>
      </c>
      <c r="AS618" s="30">
        <v>1</v>
      </c>
      <c r="AT618" s="30">
        <v>0</v>
      </c>
      <c r="AU618" s="30">
        <v>0</v>
      </c>
      <c r="AV618" s="30">
        <v>0</v>
      </c>
      <c r="AW618" s="30">
        <v>24</v>
      </c>
      <c r="AX618" s="28">
        <v>34</v>
      </c>
      <c r="AY618" s="28">
        <v>17.100000000000001</v>
      </c>
      <c r="AZ618" s="28">
        <v>53</v>
      </c>
      <c r="BA618" s="28">
        <v>10.5</v>
      </c>
      <c r="BB618" s="30">
        <v>1</v>
      </c>
      <c r="BC618" s="28">
        <v>1.06</v>
      </c>
      <c r="BD618" s="28">
        <v>0.03</v>
      </c>
      <c r="BE618" s="28">
        <v>1.0900000000000001</v>
      </c>
      <c r="BF618" s="28">
        <v>7.24</v>
      </c>
      <c r="BG618" s="30">
        <v>447</v>
      </c>
      <c r="BH618" s="30">
        <v>196</v>
      </c>
      <c r="BI618" s="30">
        <v>422</v>
      </c>
      <c r="BJ618" s="30">
        <v>210</v>
      </c>
      <c r="BK618" s="30">
        <v>339</v>
      </c>
      <c r="BL618" s="30">
        <v>168</v>
      </c>
      <c r="BM618" s="30">
        <v>439</v>
      </c>
      <c r="BN618" s="30">
        <v>197</v>
      </c>
      <c r="BO618" s="28"/>
      <c r="BP618" s="28"/>
      <c r="BQ618" s="28"/>
      <c r="BR618" s="28"/>
      <c r="BS618" s="30">
        <v>3</v>
      </c>
      <c r="BT618" s="28"/>
      <c r="BU618" s="30">
        <v>0.31</v>
      </c>
      <c r="BV618" s="30">
        <v>0</v>
      </c>
      <c r="BW618" s="30">
        <v>0.01</v>
      </c>
      <c r="BX618" s="30">
        <v>0.32</v>
      </c>
      <c r="BY618" s="30">
        <v>2.14</v>
      </c>
      <c r="BZ618" s="30">
        <v>2.95</v>
      </c>
      <c r="CA618" s="30">
        <v>185</v>
      </c>
      <c r="CB618" s="30">
        <v>106</v>
      </c>
      <c r="CC618" s="30">
        <v>322</v>
      </c>
      <c r="CD618" s="30">
        <v>157</v>
      </c>
      <c r="CE618" s="30">
        <v>533</v>
      </c>
      <c r="CF618" s="30">
        <v>248</v>
      </c>
      <c r="CG618" s="30">
        <v>684</v>
      </c>
      <c r="CH618" s="30">
        <v>275</v>
      </c>
      <c r="CI618" s="30">
        <v>0.3</v>
      </c>
      <c r="CJ618" s="30">
        <v>0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7.25" thickBot="1">
      <c r="A619" s="28"/>
      <c r="B619" s="28"/>
      <c r="C619" s="30">
        <v>450197</v>
      </c>
      <c r="D619" s="30">
        <v>0</v>
      </c>
      <c r="E619" s="30">
        <v>0</v>
      </c>
      <c r="F619" s="30">
        <v>0</v>
      </c>
      <c r="G619" s="30">
        <v>0</v>
      </c>
      <c r="H619" s="30">
        <v>0</v>
      </c>
      <c r="I619" s="30">
        <v>1</v>
      </c>
      <c r="J619" s="28">
        <v>0.5</v>
      </c>
      <c r="K619" s="28">
        <v>0</v>
      </c>
      <c r="L619" s="30">
        <v>0</v>
      </c>
      <c r="M619" s="28" t="s">
        <v>4164</v>
      </c>
      <c r="N619" s="28">
        <v>0</v>
      </c>
      <c r="O619" s="30">
        <v>749</v>
      </c>
      <c r="P619" s="31" t="b">
        <v>0</v>
      </c>
      <c r="Q619" s="28"/>
      <c r="R619" s="28"/>
      <c r="S619" s="30">
        <v>40</v>
      </c>
      <c r="T619" s="28" t="s">
        <v>4201</v>
      </c>
      <c r="U619" s="28">
        <v>0</v>
      </c>
      <c r="V619" s="28" t="s">
        <v>1936</v>
      </c>
      <c r="W619" s="28">
        <v>0</v>
      </c>
      <c r="X619" s="31" t="b">
        <v>0</v>
      </c>
      <c r="Y619" s="28"/>
      <c r="Z619" s="28" t="s">
        <v>2061</v>
      </c>
      <c r="AA619" s="30">
        <v>16</v>
      </c>
      <c r="AB619" s="30">
        <v>17</v>
      </c>
      <c r="AC619" s="30">
        <v>0</v>
      </c>
      <c r="AD619" s="30">
        <v>429</v>
      </c>
      <c r="AE619" s="30">
        <v>26</v>
      </c>
      <c r="AF619" s="30">
        <v>219</v>
      </c>
      <c r="AG619" s="30">
        <v>33</v>
      </c>
      <c r="AH619" s="28">
        <v>0</v>
      </c>
      <c r="AI619" s="28">
        <v>0</v>
      </c>
      <c r="AJ619" s="28" t="s">
        <v>4202</v>
      </c>
      <c r="AK619" s="30">
        <v>0</v>
      </c>
      <c r="AL619" s="30">
        <v>0</v>
      </c>
      <c r="AM619" s="30">
        <v>0</v>
      </c>
      <c r="AN619" s="30">
        <v>0</v>
      </c>
      <c r="AO619" s="30">
        <v>0</v>
      </c>
      <c r="AP619" s="30">
        <v>0</v>
      </c>
      <c r="AQ619" s="30">
        <v>0</v>
      </c>
      <c r="AR619" s="30">
        <v>0</v>
      </c>
      <c r="AS619" s="30">
        <v>0</v>
      </c>
      <c r="AT619" s="30">
        <v>0</v>
      </c>
      <c r="AU619" s="30">
        <v>0</v>
      </c>
      <c r="AV619" s="30">
        <v>0</v>
      </c>
      <c r="AW619" s="30">
        <v>0</v>
      </c>
      <c r="AX619" s="28">
        <v>0</v>
      </c>
      <c r="AY619" s="28">
        <v>0</v>
      </c>
      <c r="AZ619" s="28">
        <v>0</v>
      </c>
      <c r="BA619" s="28">
        <v>0</v>
      </c>
      <c r="BB619" s="30">
        <v>0</v>
      </c>
      <c r="BC619" s="28">
        <v>0</v>
      </c>
      <c r="BD619" s="28">
        <v>0</v>
      </c>
      <c r="BE619" s="28">
        <v>0</v>
      </c>
      <c r="BF619" s="28">
        <v>0</v>
      </c>
      <c r="BG619" s="30">
        <v>596</v>
      </c>
      <c r="BH619" s="30">
        <v>73</v>
      </c>
      <c r="BI619" s="30">
        <v>579</v>
      </c>
      <c r="BJ619" s="30">
        <v>56</v>
      </c>
      <c r="BK619" s="30">
        <v>549</v>
      </c>
      <c r="BL619" s="30">
        <v>47</v>
      </c>
      <c r="BM619" s="30">
        <v>598</v>
      </c>
      <c r="BN619" s="30">
        <v>73</v>
      </c>
      <c r="BO619" s="28"/>
      <c r="BP619" s="28"/>
      <c r="BQ619" s="28"/>
      <c r="BR619" s="28"/>
      <c r="BS619" s="28"/>
      <c r="BT619" s="28"/>
      <c r="BU619" s="30">
        <v>0</v>
      </c>
      <c r="BV619" s="30">
        <v>0</v>
      </c>
      <c r="BW619" s="30">
        <v>0</v>
      </c>
      <c r="BX619" s="30">
        <v>0</v>
      </c>
      <c r="BY619" s="30">
        <v>0</v>
      </c>
      <c r="BZ619" s="30">
        <v>0</v>
      </c>
      <c r="CA619" s="30">
        <v>676</v>
      </c>
      <c r="CB619" s="30">
        <v>53</v>
      </c>
      <c r="CC619" s="30">
        <v>471</v>
      </c>
      <c r="CD619" s="30">
        <v>65</v>
      </c>
      <c r="CE619" s="30">
        <v>607</v>
      </c>
      <c r="CF619" s="30">
        <v>73</v>
      </c>
      <c r="CG619" s="30">
        <v>725</v>
      </c>
      <c r="CH619" s="30">
        <v>79</v>
      </c>
      <c r="CI619" s="30">
        <v>0</v>
      </c>
      <c r="CJ619" s="30">
        <v>0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7.25" thickBot="1">
      <c r="A620" s="30">
        <v>100</v>
      </c>
      <c r="B620" s="30">
        <v>100</v>
      </c>
      <c r="C620" s="30">
        <v>154043</v>
      </c>
      <c r="D620" s="30">
        <v>0</v>
      </c>
      <c r="E620" s="30">
        <v>0</v>
      </c>
      <c r="F620" s="30">
        <v>-2</v>
      </c>
      <c r="G620" s="30">
        <v>2</v>
      </c>
      <c r="H620" s="30">
        <v>0</v>
      </c>
      <c r="I620" s="30">
        <v>3</v>
      </c>
      <c r="J620" s="28">
        <v>0.7</v>
      </c>
      <c r="K620" s="28">
        <v>0.2</v>
      </c>
      <c r="L620" s="30">
        <v>1</v>
      </c>
      <c r="M620" s="28" t="s">
        <v>3485</v>
      </c>
      <c r="N620" s="28">
        <v>1.2</v>
      </c>
      <c r="O620" s="30">
        <v>21</v>
      </c>
      <c r="P620" s="31" t="b">
        <v>0</v>
      </c>
      <c r="Q620" s="28"/>
      <c r="R620" s="28" t="s">
        <v>4349</v>
      </c>
      <c r="S620" s="30">
        <v>48</v>
      </c>
      <c r="T620" s="28" t="s">
        <v>3486</v>
      </c>
      <c r="U620" s="28">
        <v>1.7</v>
      </c>
      <c r="V620" s="28" t="s">
        <v>1730</v>
      </c>
      <c r="W620" s="28">
        <v>0</v>
      </c>
      <c r="X620" s="31" t="b">
        <v>0</v>
      </c>
      <c r="Y620" s="28"/>
      <c r="Z620" s="28" t="s">
        <v>2061</v>
      </c>
      <c r="AA620" s="30">
        <v>17</v>
      </c>
      <c r="AB620" s="30">
        <v>20</v>
      </c>
      <c r="AC620" s="30">
        <v>34</v>
      </c>
      <c r="AD620" s="30">
        <v>5537</v>
      </c>
      <c r="AE620" s="30">
        <v>10</v>
      </c>
      <c r="AF620" s="30">
        <v>9475</v>
      </c>
      <c r="AG620" s="30">
        <v>12</v>
      </c>
      <c r="AH620" s="28">
        <v>0.3</v>
      </c>
      <c r="AI620" s="28">
        <v>7.1</v>
      </c>
      <c r="AJ620" s="28" t="s">
        <v>1730</v>
      </c>
      <c r="AK620" s="30">
        <v>1229</v>
      </c>
      <c r="AL620" s="30">
        <v>0</v>
      </c>
      <c r="AM620" s="30">
        <v>1</v>
      </c>
      <c r="AN620" s="30">
        <v>3</v>
      </c>
      <c r="AO620" s="30">
        <v>25</v>
      </c>
      <c r="AP620" s="30">
        <v>0</v>
      </c>
      <c r="AQ620" s="30">
        <v>0</v>
      </c>
      <c r="AR620" s="30">
        <v>0</v>
      </c>
      <c r="AS620" s="30">
        <v>3</v>
      </c>
      <c r="AT620" s="30">
        <v>0</v>
      </c>
      <c r="AU620" s="30">
        <v>0</v>
      </c>
      <c r="AV620" s="30">
        <v>0</v>
      </c>
      <c r="AW620" s="30">
        <v>181</v>
      </c>
      <c r="AX620" s="28">
        <v>257.8</v>
      </c>
      <c r="AY620" s="28">
        <v>131</v>
      </c>
      <c r="AZ620" s="28">
        <v>23</v>
      </c>
      <c r="BA620" s="28">
        <v>40.9</v>
      </c>
      <c r="BB620" s="30">
        <v>11</v>
      </c>
      <c r="BC620" s="28">
        <v>0.02</v>
      </c>
      <c r="BD620" s="28">
        <v>0.66</v>
      </c>
      <c r="BE620" s="28">
        <v>0.68</v>
      </c>
      <c r="BF620" s="28">
        <v>18.95</v>
      </c>
      <c r="BG620" s="30">
        <v>241</v>
      </c>
      <c r="BH620" s="30">
        <v>102</v>
      </c>
      <c r="BI620" s="30">
        <v>225</v>
      </c>
      <c r="BJ620" s="30">
        <v>139</v>
      </c>
      <c r="BK620" s="30">
        <v>408</v>
      </c>
      <c r="BL620" s="30">
        <v>198</v>
      </c>
      <c r="BM620" s="30">
        <v>294</v>
      </c>
      <c r="BN620" s="30">
        <v>131</v>
      </c>
      <c r="BO620" s="28"/>
      <c r="BP620" s="28"/>
      <c r="BQ620" s="28"/>
      <c r="BR620" s="28"/>
      <c r="BS620" s="28"/>
      <c r="BT620" s="28"/>
      <c r="BU620" s="30">
        <v>0</v>
      </c>
      <c r="BV620" s="30">
        <v>0</v>
      </c>
      <c r="BW620" s="30">
        <v>0.05</v>
      </c>
      <c r="BX620" s="30">
        <v>0.05</v>
      </c>
      <c r="BY620" s="30">
        <v>1.39</v>
      </c>
      <c r="BZ620" s="30">
        <v>1.83</v>
      </c>
      <c r="CA620" s="30">
        <v>272</v>
      </c>
      <c r="CB620" s="30">
        <v>163</v>
      </c>
      <c r="CC620" s="30">
        <v>248</v>
      </c>
      <c r="CD620" s="30">
        <v>124</v>
      </c>
      <c r="CE620" s="30">
        <v>375</v>
      </c>
      <c r="CF620" s="30">
        <v>159</v>
      </c>
      <c r="CG620" s="30">
        <v>539</v>
      </c>
      <c r="CH620" s="30">
        <v>209</v>
      </c>
      <c r="CI620" s="30">
        <v>0.81</v>
      </c>
      <c r="CJ620" s="30">
        <v>0.22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7.25" thickBot="1">
      <c r="A621" s="30">
        <v>100</v>
      </c>
      <c r="B621" s="30">
        <v>100</v>
      </c>
      <c r="C621" s="30">
        <v>514356</v>
      </c>
      <c r="D621" s="30">
        <v>0</v>
      </c>
      <c r="E621" s="30">
        <v>0</v>
      </c>
      <c r="F621" s="30">
        <v>0</v>
      </c>
      <c r="G621" s="30">
        <v>0</v>
      </c>
      <c r="H621" s="30">
        <v>0</v>
      </c>
      <c r="I621" s="30">
        <v>3</v>
      </c>
      <c r="J621" s="28">
        <v>1.1000000000000001</v>
      </c>
      <c r="K621" s="28">
        <v>0.6</v>
      </c>
      <c r="L621" s="30">
        <v>1</v>
      </c>
      <c r="M621" s="28" t="s">
        <v>3487</v>
      </c>
      <c r="N621" s="28">
        <v>1.6</v>
      </c>
      <c r="O621" s="30">
        <v>321</v>
      </c>
      <c r="P621" s="31" t="b">
        <v>0</v>
      </c>
      <c r="Q621" s="28"/>
      <c r="R621" s="28" t="s">
        <v>4319</v>
      </c>
      <c r="S621" s="30">
        <v>45</v>
      </c>
      <c r="T621" s="28" t="s">
        <v>3488</v>
      </c>
      <c r="U621" s="28">
        <v>1.9</v>
      </c>
      <c r="V621" s="28" t="s">
        <v>1717</v>
      </c>
      <c r="W621" s="28">
        <v>0.2</v>
      </c>
      <c r="X621" s="31" t="b">
        <v>0</v>
      </c>
      <c r="Y621" s="28"/>
      <c r="Z621" s="28" t="s">
        <v>2061</v>
      </c>
      <c r="AA621" s="30">
        <v>17</v>
      </c>
      <c r="AB621" s="30">
        <v>20</v>
      </c>
      <c r="AC621" s="30">
        <v>47</v>
      </c>
      <c r="AD621" s="30">
        <v>88661</v>
      </c>
      <c r="AE621" s="30">
        <v>419</v>
      </c>
      <c r="AF621" s="30">
        <v>103840</v>
      </c>
      <c r="AG621" s="30">
        <v>172</v>
      </c>
      <c r="AH621" s="28">
        <v>0.4</v>
      </c>
      <c r="AI621" s="28">
        <v>10.4</v>
      </c>
      <c r="AJ621" s="28" t="s">
        <v>1717</v>
      </c>
      <c r="AK621" s="30">
        <v>1894</v>
      </c>
      <c r="AL621" s="30">
        <v>1</v>
      </c>
      <c r="AM621" s="30">
        <v>0</v>
      </c>
      <c r="AN621" s="30">
        <v>4</v>
      </c>
      <c r="AO621" s="30">
        <v>39</v>
      </c>
      <c r="AP621" s="30">
        <v>0</v>
      </c>
      <c r="AQ621" s="30">
        <v>0</v>
      </c>
      <c r="AR621" s="30">
        <v>0</v>
      </c>
      <c r="AS621" s="30">
        <v>8</v>
      </c>
      <c r="AT621" s="30">
        <v>0</v>
      </c>
      <c r="AU621" s="30">
        <v>0</v>
      </c>
      <c r="AV621" s="30">
        <v>0</v>
      </c>
      <c r="AW621" s="30">
        <v>267</v>
      </c>
      <c r="AX621" s="28">
        <v>307.60000000000002</v>
      </c>
      <c r="AY621" s="28">
        <v>228.5</v>
      </c>
      <c r="AZ621" s="28">
        <v>40</v>
      </c>
      <c r="BA621" s="28">
        <v>58</v>
      </c>
      <c r="BB621" s="30">
        <v>22</v>
      </c>
      <c r="BC621" s="28">
        <v>0.38</v>
      </c>
      <c r="BD621" s="28">
        <v>0.59</v>
      </c>
      <c r="BE621" s="28">
        <v>0.97</v>
      </c>
      <c r="BF621" s="28">
        <v>34.71</v>
      </c>
      <c r="BG621" s="30">
        <v>204</v>
      </c>
      <c r="BH621" s="30">
        <v>84</v>
      </c>
      <c r="BI621" s="30">
        <v>138</v>
      </c>
      <c r="BJ621" s="30">
        <v>93</v>
      </c>
      <c r="BK621" s="30">
        <v>373</v>
      </c>
      <c r="BL621" s="30">
        <v>182</v>
      </c>
      <c r="BM621" s="30">
        <v>232</v>
      </c>
      <c r="BN621" s="30">
        <v>111</v>
      </c>
      <c r="BO621" s="30">
        <v>3</v>
      </c>
      <c r="BP621" s="28"/>
      <c r="BQ621" s="28"/>
      <c r="BR621" s="28"/>
      <c r="BS621" s="28"/>
      <c r="BT621" s="28"/>
      <c r="BU621" s="30">
        <v>0.02</v>
      </c>
      <c r="BV621" s="30">
        <v>0</v>
      </c>
      <c r="BW621" s="30">
        <v>0.03</v>
      </c>
      <c r="BX621" s="30">
        <v>0.05</v>
      </c>
      <c r="BY621" s="30">
        <v>1.65</v>
      </c>
      <c r="BZ621" s="30">
        <v>1.85</v>
      </c>
      <c r="CA621" s="30">
        <v>437</v>
      </c>
      <c r="CB621" s="30">
        <v>246</v>
      </c>
      <c r="CC621" s="30">
        <v>195</v>
      </c>
      <c r="CD621" s="30">
        <v>90</v>
      </c>
      <c r="CE621" s="30">
        <v>336</v>
      </c>
      <c r="CF621" s="30">
        <v>133</v>
      </c>
      <c r="CG621" s="30">
        <v>367</v>
      </c>
      <c r="CH621" s="30">
        <v>128</v>
      </c>
      <c r="CI621" s="30">
        <v>1.05</v>
      </c>
      <c r="CJ621" s="30">
        <v>0.19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7.25" thickBot="1">
      <c r="A622" s="30">
        <v>100</v>
      </c>
      <c r="B622" s="30">
        <v>100</v>
      </c>
      <c r="C622" s="30">
        <v>20467</v>
      </c>
      <c r="D622" s="30">
        <v>0</v>
      </c>
      <c r="E622" s="30">
        <v>0</v>
      </c>
      <c r="F622" s="30">
        <v>-2</v>
      </c>
      <c r="G622" s="30">
        <v>2</v>
      </c>
      <c r="H622" s="30">
        <v>1</v>
      </c>
      <c r="I622" s="30">
        <v>3</v>
      </c>
      <c r="J622" s="28">
        <v>1.9</v>
      </c>
      <c r="K622" s="28">
        <v>1.4</v>
      </c>
      <c r="L622" s="30">
        <v>-1</v>
      </c>
      <c r="M622" s="28" t="s">
        <v>3489</v>
      </c>
      <c r="N622" s="28">
        <v>2.4</v>
      </c>
      <c r="O622" s="30">
        <v>400</v>
      </c>
      <c r="P622" s="31" t="b">
        <v>0</v>
      </c>
      <c r="Q622" s="28"/>
      <c r="R622" s="28" t="s">
        <v>3490</v>
      </c>
      <c r="S622" s="30">
        <v>48</v>
      </c>
      <c r="T622" s="28" t="s">
        <v>3491</v>
      </c>
      <c r="U622" s="28">
        <v>2.4</v>
      </c>
      <c r="V622" s="28" t="s">
        <v>1882</v>
      </c>
      <c r="W622" s="28">
        <v>0</v>
      </c>
      <c r="X622" s="31" t="b">
        <v>0</v>
      </c>
      <c r="Y622" s="28"/>
      <c r="Z622" s="28" t="s">
        <v>2061</v>
      </c>
      <c r="AA622" s="30">
        <v>17</v>
      </c>
      <c r="AB622" s="30">
        <v>20</v>
      </c>
      <c r="AC622" s="30">
        <v>38</v>
      </c>
      <c r="AD622" s="30">
        <v>8490</v>
      </c>
      <c r="AE622" s="30">
        <v>274</v>
      </c>
      <c r="AF622" s="30">
        <v>7987</v>
      </c>
      <c r="AG622" s="30">
        <v>273</v>
      </c>
      <c r="AH622" s="28">
        <v>0.5</v>
      </c>
      <c r="AI622" s="28">
        <v>7.9</v>
      </c>
      <c r="AJ622" s="28" t="s">
        <v>1882</v>
      </c>
      <c r="AK622" s="30">
        <v>836</v>
      </c>
      <c r="AL622" s="30">
        <v>2</v>
      </c>
      <c r="AM622" s="30">
        <v>1</v>
      </c>
      <c r="AN622" s="30">
        <v>2</v>
      </c>
      <c r="AO622" s="30">
        <v>19</v>
      </c>
      <c r="AP622" s="30">
        <v>1</v>
      </c>
      <c r="AQ622" s="30">
        <v>0</v>
      </c>
      <c r="AR622" s="30">
        <v>0</v>
      </c>
      <c r="AS622" s="30">
        <v>1</v>
      </c>
      <c r="AT622" s="30">
        <v>0</v>
      </c>
      <c r="AU622" s="30">
        <v>0</v>
      </c>
      <c r="AV622" s="30">
        <v>1</v>
      </c>
      <c r="AW622" s="30">
        <v>96</v>
      </c>
      <c r="AX622" s="28">
        <v>149.80000000000001</v>
      </c>
      <c r="AY622" s="28">
        <v>131</v>
      </c>
      <c r="AZ622" s="28">
        <v>176</v>
      </c>
      <c r="BA622" s="28">
        <v>45.5</v>
      </c>
      <c r="BB622" s="30">
        <v>9</v>
      </c>
      <c r="BC622" s="28">
        <v>2.02</v>
      </c>
      <c r="BD622" s="28">
        <v>1.07</v>
      </c>
      <c r="BE622" s="28">
        <v>3.09</v>
      </c>
      <c r="BF622" s="28">
        <v>16.82</v>
      </c>
      <c r="BG622" s="30">
        <v>324</v>
      </c>
      <c r="BH622" s="30">
        <v>132</v>
      </c>
      <c r="BI622" s="30">
        <v>224</v>
      </c>
      <c r="BJ622" s="30">
        <v>138</v>
      </c>
      <c r="BK622" s="30">
        <v>183</v>
      </c>
      <c r="BL622" s="30">
        <v>107</v>
      </c>
      <c r="BM622" s="30">
        <v>280</v>
      </c>
      <c r="BN622" s="30">
        <v>124</v>
      </c>
      <c r="BO622" s="28"/>
      <c r="BP622" s="28"/>
      <c r="BQ622" s="28"/>
      <c r="BR622" s="28"/>
      <c r="BS622" s="28"/>
      <c r="BT622" s="28"/>
      <c r="BU622" s="30">
        <v>0.22</v>
      </c>
      <c r="BV622" s="30">
        <v>0</v>
      </c>
      <c r="BW622" s="30">
        <v>0.12</v>
      </c>
      <c r="BX622" s="30">
        <v>0.34</v>
      </c>
      <c r="BY622" s="30">
        <v>1.81</v>
      </c>
      <c r="BZ622" s="30">
        <v>2.0499999999999998</v>
      </c>
      <c r="CA622" s="30">
        <v>257</v>
      </c>
      <c r="CB622" s="30">
        <v>151</v>
      </c>
      <c r="CC622" s="30">
        <v>130</v>
      </c>
      <c r="CD622" s="30">
        <v>60</v>
      </c>
      <c r="CE622" s="30">
        <v>249</v>
      </c>
      <c r="CF622" s="30">
        <v>96</v>
      </c>
      <c r="CG622" s="30">
        <v>514</v>
      </c>
      <c r="CH622" s="30">
        <v>196</v>
      </c>
      <c r="CI622" s="30">
        <v>0.97</v>
      </c>
      <c r="CJ622" s="30">
        <v>0.22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7.25" thickBot="1">
      <c r="A623" s="30">
        <v>100</v>
      </c>
      <c r="B623" s="30">
        <v>100</v>
      </c>
      <c r="C623" s="30">
        <v>58376</v>
      </c>
      <c r="D623" s="30">
        <v>0</v>
      </c>
      <c r="E623" s="30">
        <v>0</v>
      </c>
      <c r="F623" s="30">
        <v>-2</v>
      </c>
      <c r="G623" s="30">
        <v>2</v>
      </c>
      <c r="H623" s="30">
        <v>0</v>
      </c>
      <c r="I623" s="30">
        <v>1</v>
      </c>
      <c r="J623" s="28">
        <v>0.3</v>
      </c>
      <c r="K623" s="28">
        <v>-0.2</v>
      </c>
      <c r="L623" s="30">
        <v>2</v>
      </c>
      <c r="M623" s="28" t="s">
        <v>2755</v>
      </c>
      <c r="N623" s="28">
        <v>0.8</v>
      </c>
      <c r="O623" s="30">
        <v>401</v>
      </c>
      <c r="P623" s="31" t="b">
        <v>0</v>
      </c>
      <c r="Q623" s="28"/>
      <c r="R623" s="28" t="s">
        <v>3492</v>
      </c>
      <c r="S623" s="30">
        <v>43</v>
      </c>
      <c r="T623" s="28" t="s">
        <v>3493</v>
      </c>
      <c r="U623" s="28">
        <v>2</v>
      </c>
      <c r="V623" s="28" t="s">
        <v>1886</v>
      </c>
      <c r="W623" s="28">
        <v>0.1</v>
      </c>
      <c r="X623" s="31" t="b">
        <v>0</v>
      </c>
      <c r="Y623" s="28"/>
      <c r="Z623" s="28" t="s">
        <v>2061</v>
      </c>
      <c r="AA623" s="30">
        <v>17</v>
      </c>
      <c r="AB623" s="30">
        <v>20</v>
      </c>
      <c r="AC623" s="30">
        <v>4</v>
      </c>
      <c r="AD623" s="30">
        <v>7443</v>
      </c>
      <c r="AE623" s="30">
        <v>176</v>
      </c>
      <c r="AF623" s="30">
        <v>23915</v>
      </c>
      <c r="AG623" s="30">
        <v>88</v>
      </c>
      <c r="AH623" s="28">
        <v>0.2</v>
      </c>
      <c r="AI623" s="28">
        <v>0.9</v>
      </c>
      <c r="AJ623" s="28" t="s">
        <v>1886</v>
      </c>
      <c r="AK623" s="30">
        <v>180</v>
      </c>
      <c r="AL623" s="30">
        <v>0</v>
      </c>
      <c r="AM623" s="30">
        <v>0</v>
      </c>
      <c r="AN623" s="30">
        <v>0</v>
      </c>
      <c r="AO623" s="30">
        <v>4</v>
      </c>
      <c r="AP623" s="30">
        <v>0</v>
      </c>
      <c r="AQ623" s="30">
        <v>0</v>
      </c>
      <c r="AR623" s="30">
        <v>0</v>
      </c>
      <c r="AS623" s="30">
        <v>0</v>
      </c>
      <c r="AT623" s="30">
        <v>0</v>
      </c>
      <c r="AU623" s="30">
        <v>4</v>
      </c>
      <c r="AV623" s="30">
        <v>0</v>
      </c>
      <c r="AW623" s="30">
        <v>29</v>
      </c>
      <c r="AX623" s="28">
        <v>34.799999999999997</v>
      </c>
      <c r="AY623" s="28">
        <v>0</v>
      </c>
      <c r="AZ623" s="28">
        <v>0</v>
      </c>
      <c r="BA623" s="28">
        <v>3.5</v>
      </c>
      <c r="BB623" s="30">
        <v>2</v>
      </c>
      <c r="BC623" s="28">
        <v>0</v>
      </c>
      <c r="BD623" s="28">
        <v>0</v>
      </c>
      <c r="BE623" s="28">
        <v>0</v>
      </c>
      <c r="BF623" s="28">
        <v>5.47</v>
      </c>
      <c r="BG623" s="30">
        <v>446</v>
      </c>
      <c r="BH623" s="30">
        <v>33</v>
      </c>
      <c r="BI623" s="30">
        <v>620</v>
      </c>
      <c r="BJ623" s="30">
        <v>66</v>
      </c>
      <c r="BK623" s="30">
        <v>594</v>
      </c>
      <c r="BL623" s="30">
        <v>57</v>
      </c>
      <c r="BM623" s="30">
        <v>474</v>
      </c>
      <c r="BN623" s="30">
        <v>33</v>
      </c>
      <c r="BO623" s="28"/>
      <c r="BP623" s="28"/>
      <c r="BQ623" s="28"/>
      <c r="BR623" s="28"/>
      <c r="BS623" s="28"/>
      <c r="BT623" s="28"/>
      <c r="BU623" s="30">
        <v>0</v>
      </c>
      <c r="BV623" s="30">
        <v>2</v>
      </c>
      <c r="BW623" s="30">
        <v>0</v>
      </c>
      <c r="BX623" s="30">
        <v>0</v>
      </c>
      <c r="BY623" s="30">
        <v>2.74</v>
      </c>
      <c r="BZ623" s="30">
        <v>2</v>
      </c>
      <c r="CA623" s="30">
        <v>529</v>
      </c>
      <c r="CB623" s="30">
        <v>26</v>
      </c>
      <c r="CC623" s="30">
        <v>278</v>
      </c>
      <c r="CD623" s="30">
        <v>20</v>
      </c>
      <c r="CE623" s="30">
        <v>304</v>
      </c>
      <c r="CF623" s="30">
        <v>34</v>
      </c>
      <c r="CG623" s="30">
        <v>396</v>
      </c>
      <c r="CH623" s="30">
        <v>48</v>
      </c>
      <c r="CI623" s="30">
        <v>1</v>
      </c>
      <c r="CJ623" s="30">
        <v>0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7.25" thickBot="1">
      <c r="A624" s="30">
        <v>0</v>
      </c>
      <c r="B624" s="30">
        <v>0</v>
      </c>
      <c r="C624" s="30">
        <v>78056</v>
      </c>
      <c r="D624" s="30">
        <v>0</v>
      </c>
      <c r="E624" s="30">
        <v>0</v>
      </c>
      <c r="F624" s="30">
        <v>-2</v>
      </c>
      <c r="G624" s="30">
        <v>2</v>
      </c>
      <c r="H624" s="30">
        <v>0</v>
      </c>
      <c r="I624" s="30">
        <v>3</v>
      </c>
      <c r="J624" s="28">
        <v>0</v>
      </c>
      <c r="K624" s="28">
        <v>0</v>
      </c>
      <c r="L624" s="30">
        <v>0</v>
      </c>
      <c r="M624" s="28" t="s">
        <v>3494</v>
      </c>
      <c r="N624" s="28">
        <v>0</v>
      </c>
      <c r="O624" s="30">
        <v>402</v>
      </c>
      <c r="P624" s="31" t="b">
        <v>0</v>
      </c>
      <c r="Q624" s="28" t="s">
        <v>3495</v>
      </c>
      <c r="R624" s="28" t="s">
        <v>3496</v>
      </c>
      <c r="S624" s="30">
        <v>48</v>
      </c>
      <c r="T624" s="28" t="s">
        <v>3497</v>
      </c>
      <c r="U624" s="28">
        <v>2</v>
      </c>
      <c r="V624" s="28" t="s">
        <v>3498</v>
      </c>
      <c r="W624" s="28">
        <v>0</v>
      </c>
      <c r="X624" s="31" t="b">
        <v>0</v>
      </c>
      <c r="Y624" s="28"/>
      <c r="Z624" s="28" t="s">
        <v>2077</v>
      </c>
      <c r="AA624" s="30">
        <v>17</v>
      </c>
      <c r="AB624" s="30">
        <v>20</v>
      </c>
      <c r="AC624" s="30">
        <v>2</v>
      </c>
      <c r="AD624" s="30">
        <v>932</v>
      </c>
      <c r="AE624" s="30">
        <v>0</v>
      </c>
      <c r="AF624" s="30">
        <v>9781</v>
      </c>
      <c r="AG624" s="30">
        <v>1</v>
      </c>
      <c r="AH624" s="28">
        <v>0</v>
      </c>
      <c r="AI624" s="28">
        <v>0.4</v>
      </c>
      <c r="AJ624" s="28" t="s">
        <v>1884</v>
      </c>
      <c r="AK624" s="30">
        <v>74</v>
      </c>
      <c r="AL624" s="30">
        <v>0</v>
      </c>
      <c r="AM624" s="30">
        <v>0</v>
      </c>
      <c r="AN624" s="30">
        <v>0</v>
      </c>
      <c r="AO624" s="30">
        <v>4</v>
      </c>
      <c r="AP624" s="30">
        <v>0</v>
      </c>
      <c r="AQ624" s="30">
        <v>0</v>
      </c>
      <c r="AR624" s="30">
        <v>0</v>
      </c>
      <c r="AS624" s="30">
        <v>0</v>
      </c>
      <c r="AT624" s="30">
        <v>0</v>
      </c>
      <c r="AU624" s="30">
        <v>0</v>
      </c>
      <c r="AV624" s="30">
        <v>0</v>
      </c>
      <c r="AW624" s="30">
        <v>9</v>
      </c>
      <c r="AX624" s="28">
        <v>6.2</v>
      </c>
      <c r="AY624" s="28">
        <v>3.8</v>
      </c>
      <c r="AZ624" s="28">
        <v>2</v>
      </c>
      <c r="BA624" s="28">
        <v>1.2</v>
      </c>
      <c r="BB624" s="30">
        <v>1</v>
      </c>
      <c r="BC624" s="28">
        <v>0</v>
      </c>
      <c r="BD624" s="28">
        <v>0.2</v>
      </c>
      <c r="BE624" s="28">
        <v>0.2</v>
      </c>
      <c r="BF624" s="28">
        <v>1.45</v>
      </c>
      <c r="BG624" s="30">
        <v>490</v>
      </c>
      <c r="BH624" s="30">
        <v>219</v>
      </c>
      <c r="BI624" s="30">
        <v>457</v>
      </c>
      <c r="BJ624" s="30">
        <v>221</v>
      </c>
      <c r="BK624" s="30">
        <v>469</v>
      </c>
      <c r="BL624" s="30">
        <v>229</v>
      </c>
      <c r="BM624" s="30">
        <v>499</v>
      </c>
      <c r="BN624" s="30">
        <v>225</v>
      </c>
      <c r="BO624" s="28"/>
      <c r="BP624" s="28"/>
      <c r="BQ624" s="28"/>
      <c r="BR624" s="28"/>
      <c r="BS624" s="28"/>
      <c r="BT624" s="28"/>
      <c r="BU624" s="30">
        <v>0</v>
      </c>
      <c r="BV624" s="30">
        <v>0</v>
      </c>
      <c r="BW624" s="30">
        <v>0.24</v>
      </c>
      <c r="BX624" s="30">
        <v>0.24</v>
      </c>
      <c r="BY624" s="30">
        <v>1.76</v>
      </c>
      <c r="BZ624" s="30">
        <v>4.8600000000000003</v>
      </c>
      <c r="CA624" s="30">
        <v>263</v>
      </c>
      <c r="CB624" s="30">
        <v>156</v>
      </c>
      <c r="CC624" s="30">
        <v>700</v>
      </c>
      <c r="CD624" s="30">
        <v>292</v>
      </c>
      <c r="CE624" s="30">
        <v>313</v>
      </c>
      <c r="CF624" s="30">
        <v>120</v>
      </c>
      <c r="CG624" s="30">
        <v>582</v>
      </c>
      <c r="CH624" s="30">
        <v>232</v>
      </c>
      <c r="CI624" s="30">
        <v>1.22</v>
      </c>
      <c r="CJ624" s="30">
        <v>0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7.25" thickBot="1">
      <c r="A625" s="30">
        <v>0</v>
      </c>
      <c r="B625" s="30">
        <v>0</v>
      </c>
      <c r="C625" s="30">
        <v>83283</v>
      </c>
      <c r="D625" s="30">
        <v>0</v>
      </c>
      <c r="E625" s="30">
        <v>0</v>
      </c>
      <c r="F625" s="30">
        <v>-2</v>
      </c>
      <c r="G625" s="30">
        <v>2</v>
      </c>
      <c r="H625" s="30">
        <v>0</v>
      </c>
      <c r="I625" s="30">
        <v>3</v>
      </c>
      <c r="J625" s="28">
        <v>0</v>
      </c>
      <c r="K625" s="28">
        <v>0</v>
      </c>
      <c r="L625" s="30">
        <v>0</v>
      </c>
      <c r="M625" s="28" t="s">
        <v>2152</v>
      </c>
      <c r="N625" s="28">
        <v>0</v>
      </c>
      <c r="O625" s="30">
        <v>403</v>
      </c>
      <c r="P625" s="31" t="b">
        <v>0</v>
      </c>
      <c r="Q625" s="28" t="s">
        <v>3499</v>
      </c>
      <c r="R625" s="28" t="s">
        <v>3500</v>
      </c>
      <c r="S625" s="30">
        <v>53</v>
      </c>
      <c r="T625" s="28" t="s">
        <v>3501</v>
      </c>
      <c r="U625" s="28">
        <v>1</v>
      </c>
      <c r="V625" s="28" t="s">
        <v>1883</v>
      </c>
      <c r="W625" s="28">
        <v>0</v>
      </c>
      <c r="X625" s="31" t="b">
        <v>0</v>
      </c>
      <c r="Y625" s="28"/>
      <c r="Z625" s="28" t="s">
        <v>2077</v>
      </c>
      <c r="AA625" s="30">
        <v>17</v>
      </c>
      <c r="AB625" s="30">
        <v>20</v>
      </c>
      <c r="AC625" s="30">
        <v>1</v>
      </c>
      <c r="AD625" s="30">
        <v>1007</v>
      </c>
      <c r="AE625" s="30">
        <v>0</v>
      </c>
      <c r="AF625" s="30">
        <v>6541</v>
      </c>
      <c r="AG625" s="30">
        <v>2</v>
      </c>
      <c r="AH625" s="28">
        <v>0</v>
      </c>
      <c r="AI625" s="28">
        <v>0.2</v>
      </c>
      <c r="AJ625" s="28" t="s">
        <v>1883</v>
      </c>
      <c r="AK625" s="30">
        <v>1</v>
      </c>
      <c r="AL625" s="30">
        <v>0</v>
      </c>
      <c r="AM625" s="30">
        <v>0</v>
      </c>
      <c r="AN625" s="30">
        <v>0</v>
      </c>
      <c r="AO625" s="30">
        <v>0</v>
      </c>
      <c r="AP625" s="30">
        <v>0</v>
      </c>
      <c r="AQ625" s="30">
        <v>0</v>
      </c>
      <c r="AR625" s="30">
        <v>0</v>
      </c>
      <c r="AS625" s="30">
        <v>0</v>
      </c>
      <c r="AT625" s="30">
        <v>0</v>
      </c>
      <c r="AU625" s="30">
        <v>0</v>
      </c>
      <c r="AV625" s="30">
        <v>0</v>
      </c>
      <c r="AW625" s="30">
        <v>3</v>
      </c>
      <c r="AX625" s="28">
        <v>0</v>
      </c>
      <c r="AY625" s="28">
        <v>0</v>
      </c>
      <c r="AZ625" s="28">
        <v>0</v>
      </c>
      <c r="BA625" s="28">
        <v>0</v>
      </c>
      <c r="BB625" s="30">
        <v>0</v>
      </c>
      <c r="BC625" s="28">
        <v>0</v>
      </c>
      <c r="BD625" s="28">
        <v>0</v>
      </c>
      <c r="BE625" s="28">
        <v>0</v>
      </c>
      <c r="BF625" s="28">
        <v>0.02</v>
      </c>
      <c r="BG625" s="30">
        <v>751</v>
      </c>
      <c r="BH625" s="30">
        <v>323</v>
      </c>
      <c r="BI625" s="30">
        <v>750</v>
      </c>
      <c r="BJ625" s="30">
        <v>323</v>
      </c>
      <c r="BK625" s="30">
        <v>748</v>
      </c>
      <c r="BL625" s="30">
        <v>323</v>
      </c>
      <c r="BM625" s="30">
        <v>752</v>
      </c>
      <c r="BN625" s="30">
        <v>323</v>
      </c>
      <c r="BO625" s="28"/>
      <c r="BP625" s="28"/>
      <c r="BQ625" s="28"/>
      <c r="BR625" s="28"/>
      <c r="BS625" s="28"/>
      <c r="BT625" s="28"/>
      <c r="BU625" s="30">
        <v>0</v>
      </c>
      <c r="BV625" s="30">
        <v>0</v>
      </c>
      <c r="BW625" s="30">
        <v>0</v>
      </c>
      <c r="BX625" s="30">
        <v>0</v>
      </c>
      <c r="BY625" s="30">
        <v>1.8</v>
      </c>
      <c r="BZ625" s="30">
        <v>0</v>
      </c>
      <c r="CA625" s="30">
        <v>137</v>
      </c>
      <c r="CB625" s="30">
        <v>71</v>
      </c>
      <c r="CC625" s="30">
        <v>738</v>
      </c>
      <c r="CD625" s="30">
        <v>317</v>
      </c>
      <c r="CE625" s="30">
        <v>519</v>
      </c>
      <c r="CF625" s="30">
        <v>238</v>
      </c>
      <c r="CG625" s="30">
        <v>597</v>
      </c>
      <c r="CH625" s="30">
        <v>238</v>
      </c>
      <c r="CI625" s="30">
        <v>0</v>
      </c>
      <c r="CJ625" s="30">
        <v>0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30">
        <v>100</v>
      </c>
      <c r="B626" s="30">
        <v>100</v>
      </c>
      <c r="C626" s="30">
        <v>91047</v>
      </c>
      <c r="D626" s="30">
        <v>0</v>
      </c>
      <c r="E626" s="30">
        <v>0</v>
      </c>
      <c r="F626" s="30">
        <v>-3</v>
      </c>
      <c r="G626" s="30">
        <v>3</v>
      </c>
      <c r="H626" s="30">
        <v>0</v>
      </c>
      <c r="I626" s="30">
        <v>3</v>
      </c>
      <c r="J626" s="28">
        <v>1.3</v>
      </c>
      <c r="K626" s="28">
        <v>0.8</v>
      </c>
      <c r="L626" s="30">
        <v>6</v>
      </c>
      <c r="M626" s="28" t="s">
        <v>2995</v>
      </c>
      <c r="N626" s="28">
        <v>1.8</v>
      </c>
      <c r="O626" s="30">
        <v>405</v>
      </c>
      <c r="P626" s="31" t="b">
        <v>0</v>
      </c>
      <c r="Q626" s="28"/>
      <c r="R626" s="28" t="s">
        <v>3502</v>
      </c>
      <c r="S626" s="30">
        <v>47</v>
      </c>
      <c r="T626" s="28" t="s">
        <v>3503</v>
      </c>
      <c r="U626" s="28">
        <v>1.7</v>
      </c>
      <c r="V626" s="28" t="s">
        <v>3504</v>
      </c>
      <c r="W626" s="28">
        <v>0.1</v>
      </c>
      <c r="X626" s="31" t="b">
        <v>0</v>
      </c>
      <c r="Y626" s="28"/>
      <c r="Z626" s="28" t="s">
        <v>2061</v>
      </c>
      <c r="AA626" s="30">
        <v>17</v>
      </c>
      <c r="AB626" s="30">
        <v>20</v>
      </c>
      <c r="AC626" s="30">
        <v>48</v>
      </c>
      <c r="AD626" s="30">
        <v>16030</v>
      </c>
      <c r="AE626" s="30">
        <v>218</v>
      </c>
      <c r="AF626" s="30">
        <v>22859</v>
      </c>
      <c r="AG626" s="30">
        <v>48</v>
      </c>
      <c r="AH626" s="28">
        <v>0.4</v>
      </c>
      <c r="AI626" s="28">
        <v>10.199999999999999</v>
      </c>
      <c r="AJ626" s="28" t="s">
        <v>1690</v>
      </c>
      <c r="AK626" s="30">
        <v>1199</v>
      </c>
      <c r="AL626" s="30">
        <v>2</v>
      </c>
      <c r="AM626" s="30">
        <v>1</v>
      </c>
      <c r="AN626" s="30">
        <v>1</v>
      </c>
      <c r="AO626" s="30">
        <v>26</v>
      </c>
      <c r="AP626" s="30">
        <v>0</v>
      </c>
      <c r="AQ626" s="30">
        <v>0</v>
      </c>
      <c r="AR626" s="30">
        <v>0</v>
      </c>
      <c r="AS626" s="30">
        <v>6</v>
      </c>
      <c r="AT626" s="30">
        <v>0</v>
      </c>
      <c r="AU626" s="30">
        <v>0</v>
      </c>
      <c r="AV626" s="30">
        <v>2</v>
      </c>
      <c r="AW626" s="30">
        <v>180</v>
      </c>
      <c r="AX626" s="28">
        <v>200.6</v>
      </c>
      <c r="AY626" s="28">
        <v>244.2</v>
      </c>
      <c r="AZ626" s="28">
        <v>256</v>
      </c>
      <c r="BA626" s="28">
        <v>70.3</v>
      </c>
      <c r="BB626" s="30">
        <v>12</v>
      </c>
      <c r="BC626" s="28">
        <v>2.2000000000000002</v>
      </c>
      <c r="BD626" s="28">
        <v>2.2599999999999998</v>
      </c>
      <c r="BE626" s="28">
        <v>4.46</v>
      </c>
      <c r="BF626" s="28">
        <v>22.68</v>
      </c>
      <c r="BG626" s="30">
        <v>283</v>
      </c>
      <c r="BH626" s="30">
        <v>119</v>
      </c>
      <c r="BI626" s="30">
        <v>132</v>
      </c>
      <c r="BJ626" s="30">
        <v>91</v>
      </c>
      <c r="BK626" s="30">
        <v>130</v>
      </c>
      <c r="BL626" s="30">
        <v>79</v>
      </c>
      <c r="BM626" s="30">
        <v>190</v>
      </c>
      <c r="BN626" s="30">
        <v>101</v>
      </c>
      <c r="BO626" s="28"/>
      <c r="BP626" s="28"/>
      <c r="BQ626" s="28"/>
      <c r="BR626" s="28"/>
      <c r="BS626" s="28"/>
      <c r="BT626" s="28"/>
      <c r="BU626" s="30">
        <v>0.17</v>
      </c>
      <c r="BV626" s="30">
        <v>0</v>
      </c>
      <c r="BW626" s="30">
        <v>0.17</v>
      </c>
      <c r="BX626" s="30">
        <v>0.34</v>
      </c>
      <c r="BY626" s="30">
        <v>1.7</v>
      </c>
      <c r="BZ626" s="30">
        <v>1.95</v>
      </c>
      <c r="CA626" s="30">
        <v>300</v>
      </c>
      <c r="CB626" s="30">
        <v>181</v>
      </c>
      <c r="CC626" s="30">
        <v>176</v>
      </c>
      <c r="CD626" s="30">
        <v>82</v>
      </c>
      <c r="CE626" s="30">
        <v>373</v>
      </c>
      <c r="CF626" s="30">
        <v>157</v>
      </c>
      <c r="CG626" s="30">
        <v>480</v>
      </c>
      <c r="CH626" s="30">
        <v>179</v>
      </c>
      <c r="CI626" s="30">
        <v>0.9</v>
      </c>
      <c r="CJ626" s="30">
        <v>0.08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28"/>
      <c r="B627" s="28"/>
      <c r="C627" s="30">
        <v>96787</v>
      </c>
      <c r="D627" s="30">
        <v>0</v>
      </c>
      <c r="E627" s="30">
        <v>0</v>
      </c>
      <c r="F627" s="30">
        <v>-4</v>
      </c>
      <c r="G627" s="30">
        <v>4</v>
      </c>
      <c r="H627" s="30">
        <v>0</v>
      </c>
      <c r="I627" s="30">
        <v>3</v>
      </c>
      <c r="J627" s="28">
        <v>0.9</v>
      </c>
      <c r="K627" s="28">
        <v>0.4</v>
      </c>
      <c r="L627" s="30">
        <v>1</v>
      </c>
      <c r="M627" s="28" t="s">
        <v>2064</v>
      </c>
      <c r="N627" s="28">
        <v>1.4</v>
      </c>
      <c r="O627" s="30">
        <v>406</v>
      </c>
      <c r="P627" s="31" t="b">
        <v>0</v>
      </c>
      <c r="Q627" s="28"/>
      <c r="R627" s="28"/>
      <c r="S627" s="30">
        <v>51</v>
      </c>
      <c r="T627" s="28" t="s">
        <v>3505</v>
      </c>
      <c r="U627" s="28">
        <v>1.8</v>
      </c>
      <c r="V627" s="28" t="s">
        <v>1675</v>
      </c>
      <c r="W627" s="28">
        <v>0.1</v>
      </c>
      <c r="X627" s="31" t="b">
        <v>0</v>
      </c>
      <c r="Y627" s="28"/>
      <c r="Z627" s="28" t="s">
        <v>2061</v>
      </c>
      <c r="AA627" s="30">
        <v>17</v>
      </c>
      <c r="AB627" s="30">
        <v>20</v>
      </c>
      <c r="AC627" s="30">
        <v>53</v>
      </c>
      <c r="AD627" s="30">
        <v>8681</v>
      </c>
      <c r="AE627" s="30">
        <v>52</v>
      </c>
      <c r="AF627" s="30">
        <v>14348</v>
      </c>
      <c r="AG627" s="30">
        <v>56</v>
      </c>
      <c r="AH627" s="28">
        <v>0.3</v>
      </c>
      <c r="AI627" s="28">
        <v>10.4</v>
      </c>
      <c r="AJ627" s="28" t="s">
        <v>1675</v>
      </c>
      <c r="AK627" s="30">
        <v>2012</v>
      </c>
      <c r="AL627" s="30">
        <v>0</v>
      </c>
      <c r="AM627" s="30">
        <v>1</v>
      </c>
      <c r="AN627" s="30">
        <v>2</v>
      </c>
      <c r="AO627" s="30">
        <v>40</v>
      </c>
      <c r="AP627" s="30">
        <v>0</v>
      </c>
      <c r="AQ627" s="30">
        <v>0</v>
      </c>
      <c r="AR627" s="30">
        <v>0</v>
      </c>
      <c r="AS627" s="30">
        <v>3</v>
      </c>
      <c r="AT627" s="30">
        <v>0</v>
      </c>
      <c r="AU627" s="30">
        <v>0</v>
      </c>
      <c r="AV627" s="30">
        <v>0</v>
      </c>
      <c r="AW627" s="30">
        <v>195</v>
      </c>
      <c r="AX627" s="28">
        <v>250.8</v>
      </c>
      <c r="AY627" s="28">
        <v>294.8</v>
      </c>
      <c r="AZ627" s="28">
        <v>351</v>
      </c>
      <c r="BA627" s="28">
        <v>89.4</v>
      </c>
      <c r="BB627" s="30">
        <v>25</v>
      </c>
      <c r="BC627" s="28">
        <v>2.69</v>
      </c>
      <c r="BD627" s="28">
        <v>1.49</v>
      </c>
      <c r="BE627" s="28">
        <v>4.18</v>
      </c>
      <c r="BF627" s="28">
        <v>33.4</v>
      </c>
      <c r="BG627" s="30">
        <v>246</v>
      </c>
      <c r="BH627" s="30">
        <v>103</v>
      </c>
      <c r="BI627" s="30">
        <v>111</v>
      </c>
      <c r="BJ627" s="30">
        <v>82</v>
      </c>
      <c r="BK627" s="30">
        <v>91</v>
      </c>
      <c r="BL627" s="30">
        <v>58</v>
      </c>
      <c r="BM627" s="30">
        <v>140</v>
      </c>
      <c r="BN627" s="30">
        <v>85</v>
      </c>
      <c r="BO627" s="28"/>
      <c r="BP627" s="28"/>
      <c r="BQ627" s="28"/>
      <c r="BR627" s="28"/>
      <c r="BS627" s="28"/>
      <c r="BT627" s="28"/>
      <c r="BU627" s="30">
        <v>0.12</v>
      </c>
      <c r="BV627" s="30">
        <v>0</v>
      </c>
      <c r="BW627" s="30">
        <v>7.0000000000000007E-2</v>
      </c>
      <c r="BX627" s="30">
        <v>0.19</v>
      </c>
      <c r="BY627" s="30">
        <v>1.49</v>
      </c>
      <c r="BZ627" s="30">
        <v>1.79</v>
      </c>
      <c r="CA627" s="30">
        <v>171</v>
      </c>
      <c r="CB627" s="30">
        <v>99</v>
      </c>
      <c r="CC627" s="30">
        <v>228</v>
      </c>
      <c r="CD627" s="30">
        <v>113</v>
      </c>
      <c r="CE627" s="30">
        <v>361</v>
      </c>
      <c r="CF627" s="30">
        <v>152</v>
      </c>
      <c r="CG627" s="30">
        <v>494</v>
      </c>
      <c r="CH627" s="30">
        <v>188</v>
      </c>
      <c r="CI627" s="30">
        <v>1.1200000000000001</v>
      </c>
      <c r="CJ627" s="30">
        <v>0.09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30">
        <v>100</v>
      </c>
      <c r="B628" s="30">
        <v>75</v>
      </c>
      <c r="C628" s="30">
        <v>101178</v>
      </c>
      <c r="D628" s="30">
        <v>-1</v>
      </c>
      <c r="E628" s="30">
        <v>1</v>
      </c>
      <c r="F628" s="30">
        <v>-4</v>
      </c>
      <c r="G628" s="30">
        <v>4</v>
      </c>
      <c r="H628" s="30">
        <v>2</v>
      </c>
      <c r="I628" s="30">
        <v>3</v>
      </c>
      <c r="J628" s="28">
        <v>1.3</v>
      </c>
      <c r="K628" s="28">
        <v>0.6</v>
      </c>
      <c r="L628" s="30">
        <v>2</v>
      </c>
      <c r="M628" s="28" t="s">
        <v>1521</v>
      </c>
      <c r="N628" s="28">
        <v>1.8</v>
      </c>
      <c r="O628" s="30">
        <v>407</v>
      </c>
      <c r="P628" s="31" t="b">
        <v>0</v>
      </c>
      <c r="Q628" s="28"/>
      <c r="R628" s="28" t="s">
        <v>4433</v>
      </c>
      <c r="S628" s="30">
        <v>61</v>
      </c>
      <c r="T628" s="28" t="s">
        <v>3506</v>
      </c>
      <c r="U628" s="28">
        <v>3.4</v>
      </c>
      <c r="V628" s="28" t="s">
        <v>1437</v>
      </c>
      <c r="W628" s="28">
        <v>5.0999999999999996</v>
      </c>
      <c r="X628" s="31" t="b">
        <v>0</v>
      </c>
      <c r="Y628" s="28"/>
      <c r="Z628" s="28" t="s">
        <v>2061</v>
      </c>
      <c r="AA628" s="30">
        <v>17</v>
      </c>
      <c r="AB628" s="30">
        <v>20</v>
      </c>
      <c r="AC628" s="30">
        <v>116</v>
      </c>
      <c r="AD628" s="30">
        <v>1344951</v>
      </c>
      <c r="AE628" s="30">
        <v>3109</v>
      </c>
      <c r="AF628" s="30">
        <v>1741764</v>
      </c>
      <c r="AG628" s="30">
        <v>12834</v>
      </c>
      <c r="AH628" s="28">
        <v>0.3</v>
      </c>
      <c r="AI628" s="28">
        <v>19</v>
      </c>
      <c r="AJ628" s="28" t="s">
        <v>1437</v>
      </c>
      <c r="AK628" s="30">
        <v>3015</v>
      </c>
      <c r="AL628" s="30">
        <v>7</v>
      </c>
      <c r="AM628" s="30">
        <v>2</v>
      </c>
      <c r="AN628" s="30">
        <v>4</v>
      </c>
      <c r="AO628" s="30">
        <v>59</v>
      </c>
      <c r="AP628" s="30">
        <v>1</v>
      </c>
      <c r="AQ628" s="30">
        <v>0</v>
      </c>
      <c r="AR628" s="30">
        <v>2</v>
      </c>
      <c r="AS628" s="30">
        <v>5</v>
      </c>
      <c r="AT628" s="30">
        <v>0</v>
      </c>
      <c r="AU628" s="30">
        <v>0</v>
      </c>
      <c r="AV628" s="30">
        <v>15</v>
      </c>
      <c r="AW628" s="30">
        <v>618</v>
      </c>
      <c r="AX628" s="28">
        <v>759.2</v>
      </c>
      <c r="AY628" s="28">
        <v>1036</v>
      </c>
      <c r="AZ628" s="28">
        <v>281</v>
      </c>
      <c r="BA628" s="28">
        <v>207.6</v>
      </c>
      <c r="BB628" s="30">
        <v>34</v>
      </c>
      <c r="BC628" s="28">
        <v>4.79</v>
      </c>
      <c r="BD628" s="28">
        <v>4.45</v>
      </c>
      <c r="BE628" s="28">
        <v>9.24</v>
      </c>
      <c r="BF628" s="28">
        <v>51.63</v>
      </c>
      <c r="BG628" s="30">
        <v>22</v>
      </c>
      <c r="BH628" s="30">
        <v>10</v>
      </c>
      <c r="BI628" s="30">
        <v>5</v>
      </c>
      <c r="BJ628" s="30">
        <v>3</v>
      </c>
      <c r="BK628" s="30">
        <v>117</v>
      </c>
      <c r="BL628" s="30">
        <v>76</v>
      </c>
      <c r="BM628" s="30">
        <v>20</v>
      </c>
      <c r="BN628" s="30">
        <v>14</v>
      </c>
      <c r="BO628" s="30">
        <v>1</v>
      </c>
      <c r="BP628" s="28"/>
      <c r="BQ628" s="30">
        <v>1</v>
      </c>
      <c r="BR628" s="28"/>
      <c r="BS628" s="30">
        <v>1</v>
      </c>
      <c r="BT628" s="28"/>
      <c r="BU628" s="30">
        <v>0.14000000000000001</v>
      </c>
      <c r="BV628" s="30">
        <v>0</v>
      </c>
      <c r="BW628" s="30">
        <v>0.13</v>
      </c>
      <c r="BX628" s="30">
        <v>0.27</v>
      </c>
      <c r="BY628" s="30">
        <v>1.54</v>
      </c>
      <c r="BZ628" s="30">
        <v>1.76</v>
      </c>
      <c r="CA628" s="30">
        <v>64</v>
      </c>
      <c r="CB628" s="30">
        <v>32</v>
      </c>
      <c r="CC628" s="30">
        <v>183</v>
      </c>
      <c r="CD628" s="30">
        <v>88</v>
      </c>
      <c r="CE628" s="30">
        <v>118</v>
      </c>
      <c r="CF628" s="30">
        <v>49</v>
      </c>
      <c r="CG628" s="30">
        <v>76</v>
      </c>
      <c r="CH628" s="30">
        <v>23</v>
      </c>
      <c r="CI628" s="30">
        <v>1.01</v>
      </c>
      <c r="CJ628" s="30">
        <v>0.12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30">
        <v>100</v>
      </c>
      <c r="B629" s="30">
        <v>100</v>
      </c>
      <c r="C629" s="30">
        <v>155511</v>
      </c>
      <c r="D629" s="30">
        <v>0</v>
      </c>
      <c r="E629" s="30">
        <v>0</v>
      </c>
      <c r="F629" s="30">
        <v>-2</v>
      </c>
      <c r="G629" s="30">
        <v>2</v>
      </c>
      <c r="H629" s="30">
        <v>0</v>
      </c>
      <c r="I629" s="30">
        <v>4</v>
      </c>
      <c r="J629" s="28">
        <v>0.3</v>
      </c>
      <c r="K629" s="28">
        <v>-0.2</v>
      </c>
      <c r="L629" s="30">
        <v>1</v>
      </c>
      <c r="M629" s="28" t="s">
        <v>2258</v>
      </c>
      <c r="N629" s="28">
        <v>0.8</v>
      </c>
      <c r="O629" s="30">
        <v>408</v>
      </c>
      <c r="P629" s="31" t="b">
        <v>0</v>
      </c>
      <c r="Q629" s="28"/>
      <c r="R629" s="28" t="s">
        <v>3507</v>
      </c>
      <c r="S629" s="30">
        <v>53</v>
      </c>
      <c r="T629" s="28" t="s">
        <v>3508</v>
      </c>
      <c r="U629" s="28">
        <v>1.7</v>
      </c>
      <c r="V629" s="28" t="s">
        <v>3504</v>
      </c>
      <c r="W629" s="28">
        <v>0.7</v>
      </c>
      <c r="X629" s="31" t="b">
        <v>0</v>
      </c>
      <c r="Y629" s="28"/>
      <c r="Z629" s="28" t="s">
        <v>2061</v>
      </c>
      <c r="AA629" s="30">
        <v>17</v>
      </c>
      <c r="AB629" s="30">
        <v>20</v>
      </c>
      <c r="AC629" s="30">
        <v>47</v>
      </c>
      <c r="AD629" s="30">
        <v>283178</v>
      </c>
      <c r="AE629" s="30">
        <v>394</v>
      </c>
      <c r="AF629" s="30">
        <v>308613</v>
      </c>
      <c r="AG629" s="30">
        <v>685</v>
      </c>
      <c r="AH629" s="28">
        <v>0.2</v>
      </c>
      <c r="AI629" s="28">
        <v>8.9</v>
      </c>
      <c r="AJ629" s="28" t="s">
        <v>1676</v>
      </c>
      <c r="AK629" s="30">
        <v>1272</v>
      </c>
      <c r="AL629" s="30">
        <v>1</v>
      </c>
      <c r="AM629" s="30">
        <v>1</v>
      </c>
      <c r="AN629" s="30">
        <v>1</v>
      </c>
      <c r="AO629" s="30">
        <v>22</v>
      </c>
      <c r="AP629" s="30">
        <v>0</v>
      </c>
      <c r="AQ629" s="30">
        <v>0</v>
      </c>
      <c r="AR629" s="30">
        <v>0</v>
      </c>
      <c r="AS629" s="30">
        <v>2</v>
      </c>
      <c r="AT629" s="30">
        <v>0</v>
      </c>
      <c r="AU629" s="30">
        <v>0</v>
      </c>
      <c r="AV629" s="30">
        <v>3</v>
      </c>
      <c r="AW629" s="30">
        <v>125</v>
      </c>
      <c r="AX629" s="28">
        <v>139.80000000000001</v>
      </c>
      <c r="AY629" s="28">
        <v>137.30000000000001</v>
      </c>
      <c r="AZ629" s="28">
        <v>271</v>
      </c>
      <c r="BA629" s="28">
        <v>53.9</v>
      </c>
      <c r="BB629" s="30">
        <v>14</v>
      </c>
      <c r="BC629" s="28">
        <v>2.0099999999999998</v>
      </c>
      <c r="BD629" s="28">
        <v>0.75</v>
      </c>
      <c r="BE629" s="28">
        <v>2.76</v>
      </c>
      <c r="BF629" s="28">
        <v>22.22</v>
      </c>
      <c r="BG629" s="30">
        <v>339</v>
      </c>
      <c r="BH629" s="30">
        <v>38</v>
      </c>
      <c r="BI629" s="30">
        <v>216</v>
      </c>
      <c r="BJ629" s="30">
        <v>31</v>
      </c>
      <c r="BK629" s="30">
        <v>125</v>
      </c>
      <c r="BL629" s="30">
        <v>37</v>
      </c>
      <c r="BM629" s="30">
        <v>247</v>
      </c>
      <c r="BN629" s="30">
        <v>39</v>
      </c>
      <c r="BO629" s="28"/>
      <c r="BP629" s="28"/>
      <c r="BQ629" s="28"/>
      <c r="BR629" s="28"/>
      <c r="BS629" s="28"/>
      <c r="BT629" s="28"/>
      <c r="BU629" s="30">
        <v>0.14000000000000001</v>
      </c>
      <c r="BV629" s="30">
        <v>0</v>
      </c>
      <c r="BW629" s="30">
        <v>0.05</v>
      </c>
      <c r="BX629" s="30">
        <v>0.19</v>
      </c>
      <c r="BY629" s="30">
        <v>1.57</v>
      </c>
      <c r="BZ629" s="30">
        <v>1.56</v>
      </c>
      <c r="CA629" s="30">
        <v>144</v>
      </c>
      <c r="CB629" s="30">
        <v>48</v>
      </c>
      <c r="CC629" s="30">
        <v>289</v>
      </c>
      <c r="CD629" s="30">
        <v>38</v>
      </c>
      <c r="CE629" s="30">
        <v>380</v>
      </c>
      <c r="CF629" s="30">
        <v>49</v>
      </c>
      <c r="CG629" s="30">
        <v>222</v>
      </c>
      <c r="CH629" s="30">
        <v>37</v>
      </c>
      <c r="CI629" s="30">
        <v>0.99</v>
      </c>
      <c r="CJ629" s="30">
        <v>7.0000000000000007E-2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100</v>
      </c>
      <c r="B630" s="30">
        <v>100</v>
      </c>
      <c r="C630" s="30">
        <v>158534</v>
      </c>
      <c r="D630" s="30">
        <v>0</v>
      </c>
      <c r="E630" s="30">
        <v>0</v>
      </c>
      <c r="F630" s="30">
        <v>-1</v>
      </c>
      <c r="G630" s="30">
        <v>1</v>
      </c>
      <c r="H630" s="30">
        <v>1</v>
      </c>
      <c r="I630" s="30">
        <v>2</v>
      </c>
      <c r="J630" s="28">
        <v>0.1</v>
      </c>
      <c r="K630" s="28">
        <v>-0.4</v>
      </c>
      <c r="L630" s="30">
        <v>0</v>
      </c>
      <c r="M630" s="28" t="s">
        <v>2814</v>
      </c>
      <c r="N630" s="28">
        <v>0.6</v>
      </c>
      <c r="O630" s="30">
        <v>409</v>
      </c>
      <c r="P630" s="31" t="b">
        <v>0</v>
      </c>
      <c r="Q630" s="28"/>
      <c r="R630" s="28" t="s">
        <v>4203</v>
      </c>
      <c r="S630" s="30">
        <v>44</v>
      </c>
      <c r="T630" s="28" t="s">
        <v>3509</v>
      </c>
      <c r="U630" s="28">
        <v>2</v>
      </c>
      <c r="V630" s="28" t="s">
        <v>1610</v>
      </c>
      <c r="W630" s="28">
        <v>0.7</v>
      </c>
      <c r="X630" s="31" t="b">
        <v>0</v>
      </c>
      <c r="Y630" s="28"/>
      <c r="Z630" s="28" t="s">
        <v>2061</v>
      </c>
      <c r="AA630" s="30">
        <v>17</v>
      </c>
      <c r="AB630" s="30">
        <v>20</v>
      </c>
      <c r="AC630" s="30">
        <v>54</v>
      </c>
      <c r="AD630" s="30">
        <v>162279</v>
      </c>
      <c r="AE630" s="30">
        <v>645</v>
      </c>
      <c r="AF630" s="30">
        <v>222576</v>
      </c>
      <c r="AG630" s="30">
        <v>778</v>
      </c>
      <c r="AH630" s="28">
        <v>0.1</v>
      </c>
      <c r="AI630" s="28">
        <v>12.3</v>
      </c>
      <c r="AJ630" s="28" t="s">
        <v>1610</v>
      </c>
      <c r="AK630" s="30">
        <v>2290</v>
      </c>
      <c r="AL630" s="30">
        <v>1</v>
      </c>
      <c r="AM630" s="30">
        <v>0</v>
      </c>
      <c r="AN630" s="30">
        <v>3</v>
      </c>
      <c r="AO630" s="30">
        <v>45</v>
      </c>
      <c r="AP630" s="30">
        <v>0</v>
      </c>
      <c r="AQ630" s="30">
        <v>0</v>
      </c>
      <c r="AR630" s="30">
        <v>0</v>
      </c>
      <c r="AS630" s="30">
        <v>4</v>
      </c>
      <c r="AT630" s="30">
        <v>0</v>
      </c>
      <c r="AU630" s="30">
        <v>0</v>
      </c>
      <c r="AV630" s="30">
        <v>2</v>
      </c>
      <c r="AW630" s="30">
        <v>285</v>
      </c>
      <c r="AX630" s="28">
        <v>371.2</v>
      </c>
      <c r="AY630" s="28">
        <v>244.6</v>
      </c>
      <c r="AZ630" s="28">
        <v>188</v>
      </c>
      <c r="BA630" s="28">
        <v>80.400000000000006</v>
      </c>
      <c r="BB630" s="30">
        <v>26</v>
      </c>
      <c r="BC630" s="28">
        <v>1.04</v>
      </c>
      <c r="BD630" s="28">
        <v>2.2200000000000002</v>
      </c>
      <c r="BE630" s="28">
        <v>3.26</v>
      </c>
      <c r="BF630" s="28">
        <v>41.57</v>
      </c>
      <c r="BG630" s="30">
        <v>164</v>
      </c>
      <c r="BH630" s="30">
        <v>61</v>
      </c>
      <c r="BI630" s="30">
        <v>131</v>
      </c>
      <c r="BJ630" s="30">
        <v>27</v>
      </c>
      <c r="BK630" s="30">
        <v>177</v>
      </c>
      <c r="BL630" s="30">
        <v>29</v>
      </c>
      <c r="BM630" s="30">
        <v>157</v>
      </c>
      <c r="BN630" s="30">
        <v>36</v>
      </c>
      <c r="BO630" s="28"/>
      <c r="BP630" s="28"/>
      <c r="BQ630" s="28"/>
      <c r="BR630" s="28"/>
      <c r="BS630" s="28"/>
      <c r="BT630" s="28"/>
      <c r="BU630" s="30">
        <v>0.04</v>
      </c>
      <c r="BV630" s="30">
        <v>0</v>
      </c>
      <c r="BW630" s="30">
        <v>0.09</v>
      </c>
      <c r="BX630" s="30">
        <v>0.13</v>
      </c>
      <c r="BY630" s="30">
        <v>1.63</v>
      </c>
      <c r="BZ630" s="30">
        <v>1.77</v>
      </c>
      <c r="CA630" s="30">
        <v>484</v>
      </c>
      <c r="CB630" s="30">
        <v>100</v>
      </c>
      <c r="CC630" s="30">
        <v>312</v>
      </c>
      <c r="CD630" s="30">
        <v>97</v>
      </c>
      <c r="CE630" s="30">
        <v>309</v>
      </c>
      <c r="CF630" s="30">
        <v>115</v>
      </c>
      <c r="CG630" s="30">
        <v>230</v>
      </c>
      <c r="CH630" s="30">
        <v>83</v>
      </c>
      <c r="CI630" s="30">
        <v>1.02</v>
      </c>
      <c r="CJ630" s="30">
        <v>0.12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100</v>
      </c>
      <c r="C631" s="30">
        <v>171771</v>
      </c>
      <c r="D631" s="30">
        <v>0</v>
      </c>
      <c r="E631" s="30">
        <v>0</v>
      </c>
      <c r="F631" s="30">
        <v>-3</v>
      </c>
      <c r="G631" s="30">
        <v>3</v>
      </c>
      <c r="H631" s="30">
        <v>0</v>
      </c>
      <c r="I631" s="30">
        <v>2</v>
      </c>
      <c r="J631" s="28">
        <v>0.1</v>
      </c>
      <c r="K631" s="28">
        <v>-0.4</v>
      </c>
      <c r="L631" s="30">
        <v>0</v>
      </c>
      <c r="M631" s="28" t="s">
        <v>2232</v>
      </c>
      <c r="N631" s="28">
        <v>0.6</v>
      </c>
      <c r="O631" s="30">
        <v>410</v>
      </c>
      <c r="P631" s="31" t="b">
        <v>0</v>
      </c>
      <c r="Q631" s="28"/>
      <c r="R631" s="28" t="s">
        <v>4394</v>
      </c>
      <c r="S631" s="30">
        <v>42</v>
      </c>
      <c r="T631" s="28" t="s">
        <v>2233</v>
      </c>
      <c r="U631" s="28">
        <v>1.6</v>
      </c>
      <c r="V631" s="28" t="s">
        <v>1693</v>
      </c>
      <c r="W631" s="28">
        <v>0.2</v>
      </c>
      <c r="X631" s="31" t="b">
        <v>0</v>
      </c>
      <c r="Y631" s="28"/>
      <c r="Z631" s="28" t="s">
        <v>2061</v>
      </c>
      <c r="AA631" s="30">
        <v>17</v>
      </c>
      <c r="AB631" s="30">
        <v>20</v>
      </c>
      <c r="AC631" s="30">
        <v>31</v>
      </c>
      <c r="AD631" s="30">
        <v>23638</v>
      </c>
      <c r="AE631" s="30">
        <v>171</v>
      </c>
      <c r="AF631" s="30">
        <v>50125</v>
      </c>
      <c r="AG631" s="30">
        <v>268</v>
      </c>
      <c r="AH631" s="28">
        <v>0.1</v>
      </c>
      <c r="AI631" s="28">
        <v>7.4</v>
      </c>
      <c r="AJ631" s="28" t="s">
        <v>1693</v>
      </c>
      <c r="AK631" s="30">
        <v>1410</v>
      </c>
      <c r="AL631" s="30">
        <v>0</v>
      </c>
      <c r="AM631" s="30">
        <v>0</v>
      </c>
      <c r="AN631" s="30">
        <v>3</v>
      </c>
      <c r="AO631" s="30">
        <v>27</v>
      </c>
      <c r="AP631" s="30">
        <v>1</v>
      </c>
      <c r="AQ631" s="30">
        <v>0</v>
      </c>
      <c r="AR631" s="30">
        <v>0</v>
      </c>
      <c r="AS631" s="30">
        <v>4</v>
      </c>
      <c r="AT631" s="30">
        <v>0</v>
      </c>
      <c r="AU631" s="30">
        <v>0</v>
      </c>
      <c r="AV631" s="30">
        <v>2</v>
      </c>
      <c r="AW631" s="30">
        <v>263</v>
      </c>
      <c r="AX631" s="28">
        <v>348.4</v>
      </c>
      <c r="AY631" s="28">
        <v>36.799999999999997</v>
      </c>
      <c r="AZ631" s="28">
        <v>43</v>
      </c>
      <c r="BA631" s="28">
        <v>42.9</v>
      </c>
      <c r="BB631" s="30">
        <v>17</v>
      </c>
      <c r="BC631" s="28">
        <v>0.37</v>
      </c>
      <c r="BD631" s="28">
        <v>0.22</v>
      </c>
      <c r="BE631" s="28">
        <v>0.59</v>
      </c>
      <c r="BF631" s="28">
        <v>26.45</v>
      </c>
      <c r="BG631" s="30">
        <v>180</v>
      </c>
      <c r="BH631" s="30">
        <v>71</v>
      </c>
      <c r="BI631" s="30">
        <v>381</v>
      </c>
      <c r="BJ631" s="30">
        <v>132</v>
      </c>
      <c r="BK631" s="30">
        <v>366</v>
      </c>
      <c r="BL631" s="30">
        <v>128</v>
      </c>
      <c r="BM631" s="30">
        <v>289</v>
      </c>
      <c r="BN631" s="30">
        <v>99</v>
      </c>
      <c r="BO631" s="28"/>
      <c r="BP631" s="28"/>
      <c r="BQ631" s="28"/>
      <c r="BR631" s="28"/>
      <c r="BS631" s="28"/>
      <c r="BT631" s="28"/>
      <c r="BU631" s="30">
        <v>0.02</v>
      </c>
      <c r="BV631" s="30">
        <v>0</v>
      </c>
      <c r="BW631" s="30">
        <v>0.01</v>
      </c>
      <c r="BX631" s="30">
        <v>0.03</v>
      </c>
      <c r="BY631" s="30">
        <v>1.69</v>
      </c>
      <c r="BZ631" s="30">
        <v>1.72</v>
      </c>
      <c r="CA631" s="30">
        <v>592</v>
      </c>
      <c r="CB631" s="30">
        <v>164</v>
      </c>
      <c r="CC631" s="30">
        <v>305</v>
      </c>
      <c r="CD631" s="30">
        <v>94</v>
      </c>
      <c r="CE631" s="30">
        <v>384</v>
      </c>
      <c r="CF631" s="30">
        <v>136</v>
      </c>
      <c r="CG631" s="30">
        <v>352</v>
      </c>
      <c r="CH631" s="30">
        <v>131</v>
      </c>
      <c r="CI631" s="30">
        <v>1.0900000000000001</v>
      </c>
      <c r="CJ631" s="30">
        <v>0.19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100</v>
      </c>
      <c r="B632" s="30">
        <v>100</v>
      </c>
      <c r="C632" s="30">
        <v>200439</v>
      </c>
      <c r="D632" s="30">
        <v>0</v>
      </c>
      <c r="E632" s="30">
        <v>0</v>
      </c>
      <c r="F632" s="30">
        <v>-5</v>
      </c>
      <c r="G632" s="30">
        <v>5</v>
      </c>
      <c r="H632" s="30">
        <v>4</v>
      </c>
      <c r="I632" s="30">
        <v>4</v>
      </c>
      <c r="J632" s="28">
        <v>-0.1</v>
      </c>
      <c r="K632" s="28">
        <v>-0.6</v>
      </c>
      <c r="L632" s="30">
        <v>1</v>
      </c>
      <c r="M632" s="28" t="s">
        <v>3510</v>
      </c>
      <c r="N632" s="28">
        <v>0.4</v>
      </c>
      <c r="O632" s="30">
        <v>411</v>
      </c>
      <c r="P632" s="31" t="b">
        <v>0</v>
      </c>
      <c r="Q632" s="28"/>
      <c r="R632" s="28" t="s">
        <v>4286</v>
      </c>
      <c r="S632" s="30">
        <v>60</v>
      </c>
      <c r="T632" s="28" t="s">
        <v>3511</v>
      </c>
      <c r="U632" s="28">
        <v>3.4</v>
      </c>
      <c r="V632" s="28" t="s">
        <v>1489</v>
      </c>
      <c r="W632" s="28">
        <v>0.8</v>
      </c>
      <c r="X632" s="31" t="b">
        <v>0</v>
      </c>
      <c r="Y632" s="28"/>
      <c r="Z632" s="28" t="s">
        <v>2061</v>
      </c>
      <c r="AA632" s="30">
        <v>17</v>
      </c>
      <c r="AB632" s="30">
        <v>20</v>
      </c>
      <c r="AC632" s="30">
        <v>92</v>
      </c>
      <c r="AD632" s="30">
        <v>536853</v>
      </c>
      <c r="AE632" s="30">
        <v>1112</v>
      </c>
      <c r="AF632" s="30">
        <v>559010</v>
      </c>
      <c r="AG632" s="30">
        <v>847</v>
      </c>
      <c r="AH632" s="28">
        <v>0.1</v>
      </c>
      <c r="AI632" s="28">
        <v>15.3</v>
      </c>
      <c r="AJ632" s="28" t="s">
        <v>1489</v>
      </c>
      <c r="AK632" s="30">
        <v>1912</v>
      </c>
      <c r="AL632" s="30">
        <v>5</v>
      </c>
      <c r="AM632" s="30">
        <v>5</v>
      </c>
      <c r="AN632" s="30">
        <v>4</v>
      </c>
      <c r="AO632" s="30">
        <v>37</v>
      </c>
      <c r="AP632" s="30">
        <v>0</v>
      </c>
      <c r="AQ632" s="30">
        <v>0</v>
      </c>
      <c r="AR632" s="30">
        <v>0</v>
      </c>
      <c r="AS632" s="30">
        <v>1</v>
      </c>
      <c r="AT632" s="30">
        <v>0</v>
      </c>
      <c r="AU632" s="30">
        <v>0</v>
      </c>
      <c r="AV632" s="30">
        <v>9</v>
      </c>
      <c r="AW632" s="30">
        <v>268</v>
      </c>
      <c r="AX632" s="28">
        <v>340.4</v>
      </c>
      <c r="AY632" s="28">
        <v>332.1</v>
      </c>
      <c r="AZ632" s="28">
        <v>553</v>
      </c>
      <c r="BA632" s="28">
        <v>121.8</v>
      </c>
      <c r="BB632" s="30">
        <v>22</v>
      </c>
      <c r="BC632" s="28">
        <v>5.8</v>
      </c>
      <c r="BD632" s="28">
        <v>2.1800000000000002</v>
      </c>
      <c r="BE632" s="28">
        <v>7.98</v>
      </c>
      <c r="BF632" s="28">
        <v>32.5</v>
      </c>
      <c r="BG632" s="30">
        <v>185</v>
      </c>
      <c r="BH632" s="30">
        <v>18</v>
      </c>
      <c r="BI632" s="30">
        <v>97</v>
      </c>
      <c r="BJ632" s="30">
        <v>9</v>
      </c>
      <c r="BK632" s="30">
        <v>44</v>
      </c>
      <c r="BL632" s="30">
        <v>18</v>
      </c>
      <c r="BM632" s="30">
        <v>79</v>
      </c>
      <c r="BN632" s="30">
        <v>16</v>
      </c>
      <c r="BO632" s="28"/>
      <c r="BP632" s="28"/>
      <c r="BQ632" s="28"/>
      <c r="BR632" s="28"/>
      <c r="BS632" s="28"/>
      <c r="BT632" s="28"/>
      <c r="BU632" s="30">
        <v>0.27</v>
      </c>
      <c r="BV632" s="30">
        <v>0</v>
      </c>
      <c r="BW632" s="30">
        <v>0.1</v>
      </c>
      <c r="BX632" s="30">
        <v>0.37</v>
      </c>
      <c r="BY632" s="30">
        <v>1.53</v>
      </c>
      <c r="BZ632" s="30">
        <v>1.74</v>
      </c>
      <c r="CA632" s="30">
        <v>70</v>
      </c>
      <c r="CB632" s="30">
        <v>28</v>
      </c>
      <c r="CC632" s="30">
        <v>358</v>
      </c>
      <c r="CD632" s="30">
        <v>50</v>
      </c>
      <c r="CE632" s="30">
        <v>116</v>
      </c>
      <c r="CF632" s="30">
        <v>16</v>
      </c>
      <c r="CG632" s="30">
        <v>202</v>
      </c>
      <c r="CH632" s="30">
        <v>32</v>
      </c>
      <c r="CI632" s="30">
        <v>1.04</v>
      </c>
      <c r="CJ632" s="30">
        <v>0.19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0</v>
      </c>
      <c r="B633" s="30">
        <v>0</v>
      </c>
      <c r="C633" s="30">
        <v>203389</v>
      </c>
      <c r="D633" s="30">
        <v>0</v>
      </c>
      <c r="E633" s="30">
        <v>0</v>
      </c>
      <c r="F633" s="30">
        <v>0</v>
      </c>
      <c r="G633" s="30">
        <v>0</v>
      </c>
      <c r="H633" s="30">
        <v>0</v>
      </c>
      <c r="I633" s="30">
        <v>3</v>
      </c>
      <c r="J633" s="28">
        <v>0</v>
      </c>
      <c r="K633" s="28">
        <v>0</v>
      </c>
      <c r="L633" s="30">
        <v>0</v>
      </c>
      <c r="M633" s="28" t="s">
        <v>2152</v>
      </c>
      <c r="N633" s="28">
        <v>0</v>
      </c>
      <c r="O633" s="30">
        <v>412</v>
      </c>
      <c r="P633" s="31" t="b">
        <v>0</v>
      </c>
      <c r="Q633" s="28" t="s">
        <v>2414</v>
      </c>
      <c r="R633" s="28" t="s">
        <v>3512</v>
      </c>
      <c r="S633" s="30">
        <v>50</v>
      </c>
      <c r="T633" s="28" t="s">
        <v>3513</v>
      </c>
      <c r="U633" s="28">
        <v>0</v>
      </c>
      <c r="V633" s="28" t="s">
        <v>1889</v>
      </c>
      <c r="W633" s="28">
        <v>0</v>
      </c>
      <c r="X633" s="31" t="b">
        <v>0</v>
      </c>
      <c r="Y633" s="28"/>
      <c r="Z633" s="28" t="s">
        <v>2077</v>
      </c>
      <c r="AA633" s="30">
        <v>17</v>
      </c>
      <c r="AB633" s="30">
        <v>20</v>
      </c>
      <c r="AC633" s="30">
        <v>0</v>
      </c>
      <c r="AD633" s="30">
        <v>13</v>
      </c>
      <c r="AE633" s="30">
        <v>0</v>
      </c>
      <c r="AF633" s="30">
        <v>300</v>
      </c>
      <c r="AG633" s="30">
        <v>0</v>
      </c>
      <c r="AH633" s="28">
        <v>0</v>
      </c>
      <c r="AI633" s="28">
        <v>0</v>
      </c>
      <c r="AJ633" s="28" t="s">
        <v>1889</v>
      </c>
      <c r="AK633" s="30">
        <v>0</v>
      </c>
      <c r="AL633" s="30">
        <v>0</v>
      </c>
      <c r="AM633" s="30">
        <v>0</v>
      </c>
      <c r="AN633" s="30">
        <v>0</v>
      </c>
      <c r="AO633" s="30">
        <v>0</v>
      </c>
      <c r="AP633" s="30">
        <v>0</v>
      </c>
      <c r="AQ633" s="30">
        <v>0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28">
        <v>0</v>
      </c>
      <c r="AY633" s="28">
        <v>0</v>
      </c>
      <c r="AZ633" s="28">
        <v>0</v>
      </c>
      <c r="BA633" s="28">
        <v>0</v>
      </c>
      <c r="BB633" s="30">
        <v>0</v>
      </c>
      <c r="BC633" s="28">
        <v>0</v>
      </c>
      <c r="BD633" s="28">
        <v>0</v>
      </c>
      <c r="BE633" s="28">
        <v>0</v>
      </c>
      <c r="BF633" s="28">
        <v>0</v>
      </c>
      <c r="BG633" s="30">
        <v>746</v>
      </c>
      <c r="BH633" s="30">
        <v>320</v>
      </c>
      <c r="BI633" s="30">
        <v>745</v>
      </c>
      <c r="BJ633" s="30">
        <v>320</v>
      </c>
      <c r="BK633" s="30">
        <v>741</v>
      </c>
      <c r="BL633" s="30">
        <v>318</v>
      </c>
      <c r="BM633" s="30">
        <v>747</v>
      </c>
      <c r="BN633" s="30">
        <v>320</v>
      </c>
      <c r="BO633" s="28"/>
      <c r="BP633" s="28"/>
      <c r="BQ633" s="28"/>
      <c r="BR633" s="28"/>
      <c r="BS633" s="28"/>
      <c r="BT633" s="28"/>
      <c r="BU633" s="30">
        <v>0</v>
      </c>
      <c r="BV633" s="30">
        <v>0</v>
      </c>
      <c r="BW633" s="30">
        <v>0</v>
      </c>
      <c r="BX633" s="30">
        <v>0</v>
      </c>
      <c r="BY633" s="30">
        <v>0</v>
      </c>
      <c r="BZ633" s="30">
        <v>0</v>
      </c>
      <c r="CA633" s="30">
        <v>203</v>
      </c>
      <c r="CB633" s="30">
        <v>113</v>
      </c>
      <c r="CC633" s="30">
        <v>723</v>
      </c>
      <c r="CD633" s="30">
        <v>307</v>
      </c>
      <c r="CE633" s="30">
        <v>748</v>
      </c>
      <c r="CF633" s="30">
        <v>321</v>
      </c>
      <c r="CG633" s="30">
        <v>745</v>
      </c>
      <c r="CH633" s="30">
        <v>314</v>
      </c>
      <c r="CI633" s="30">
        <v>0</v>
      </c>
      <c r="CJ633" s="30">
        <v>0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100</v>
      </c>
      <c r="B634" s="30">
        <v>100</v>
      </c>
      <c r="C634" s="30">
        <v>212721</v>
      </c>
      <c r="D634" s="30">
        <v>0</v>
      </c>
      <c r="E634" s="30">
        <v>0</v>
      </c>
      <c r="F634" s="30">
        <v>-1</v>
      </c>
      <c r="G634" s="30">
        <v>1</v>
      </c>
      <c r="H634" s="30">
        <v>0</v>
      </c>
      <c r="I634" s="30">
        <v>2</v>
      </c>
      <c r="J634" s="28">
        <v>0.1</v>
      </c>
      <c r="K634" s="28">
        <v>-0.4</v>
      </c>
      <c r="L634" s="30">
        <v>2</v>
      </c>
      <c r="M634" s="28" t="s">
        <v>695</v>
      </c>
      <c r="N634" s="28">
        <v>0.6</v>
      </c>
      <c r="O634" s="30">
        <v>413</v>
      </c>
      <c r="P634" s="31" t="b">
        <v>0</v>
      </c>
      <c r="Q634" s="28"/>
      <c r="R634" s="28" t="s">
        <v>3514</v>
      </c>
      <c r="S634" s="30">
        <v>44</v>
      </c>
      <c r="T634" s="28" t="s">
        <v>3515</v>
      </c>
      <c r="U634" s="28">
        <v>1.1000000000000001</v>
      </c>
      <c r="V634" s="28" t="s">
        <v>3516</v>
      </c>
      <c r="W634" s="28">
        <v>0</v>
      </c>
      <c r="X634" s="31" t="b">
        <v>0</v>
      </c>
      <c r="Y634" s="28"/>
      <c r="Z634" s="28" t="s">
        <v>2061</v>
      </c>
      <c r="AA634" s="30">
        <v>17</v>
      </c>
      <c r="AB634" s="30">
        <v>20</v>
      </c>
      <c r="AC634" s="30">
        <v>18</v>
      </c>
      <c r="AD634" s="30">
        <v>3855</v>
      </c>
      <c r="AE634" s="30">
        <v>39</v>
      </c>
      <c r="AF634" s="30">
        <v>6471</v>
      </c>
      <c r="AG634" s="30">
        <v>27</v>
      </c>
      <c r="AH634" s="28">
        <v>0.1</v>
      </c>
      <c r="AI634" s="28">
        <v>4.0999999999999996</v>
      </c>
      <c r="AJ634" s="28" t="s">
        <v>695</v>
      </c>
      <c r="AK634" s="30">
        <v>851</v>
      </c>
      <c r="AL634" s="30">
        <v>0</v>
      </c>
      <c r="AM634" s="30">
        <v>0</v>
      </c>
      <c r="AN634" s="30">
        <v>0</v>
      </c>
      <c r="AO634" s="30">
        <v>15</v>
      </c>
      <c r="AP634" s="30">
        <v>0</v>
      </c>
      <c r="AQ634" s="30">
        <v>0</v>
      </c>
      <c r="AR634" s="30">
        <v>0</v>
      </c>
      <c r="AS634" s="30">
        <v>4</v>
      </c>
      <c r="AT634" s="30">
        <v>0</v>
      </c>
      <c r="AU634" s="30">
        <v>0</v>
      </c>
      <c r="AV634" s="30">
        <v>0</v>
      </c>
      <c r="AW634" s="30">
        <v>126</v>
      </c>
      <c r="AX634" s="28">
        <v>183.6</v>
      </c>
      <c r="AY634" s="28">
        <v>31.4</v>
      </c>
      <c r="AZ634" s="28">
        <v>69</v>
      </c>
      <c r="BA634" s="28">
        <v>28.6</v>
      </c>
      <c r="BB634" s="30">
        <v>8</v>
      </c>
      <c r="BC634" s="28">
        <v>0.3</v>
      </c>
      <c r="BD634" s="28">
        <v>0.06</v>
      </c>
      <c r="BE634" s="28">
        <v>0.36</v>
      </c>
      <c r="BF634" s="28">
        <v>14.17</v>
      </c>
      <c r="BG634" s="30">
        <v>294</v>
      </c>
      <c r="BH634" s="30">
        <v>115</v>
      </c>
      <c r="BI634" s="30">
        <v>388</v>
      </c>
      <c r="BJ634" s="30">
        <v>136</v>
      </c>
      <c r="BK634" s="30">
        <v>307</v>
      </c>
      <c r="BL634" s="30">
        <v>100</v>
      </c>
      <c r="BM634" s="30">
        <v>350</v>
      </c>
      <c r="BN634" s="30">
        <v>120</v>
      </c>
      <c r="BO634" s="28"/>
      <c r="BP634" s="28"/>
      <c r="BQ634" s="28"/>
      <c r="BR634" s="28"/>
      <c r="BS634" s="28"/>
      <c r="BT634" s="28"/>
      <c r="BU634" s="30">
        <v>0.03</v>
      </c>
      <c r="BV634" s="30">
        <v>0</v>
      </c>
      <c r="BW634" s="30">
        <v>0.01</v>
      </c>
      <c r="BX634" s="30">
        <v>0.04</v>
      </c>
      <c r="BY634" s="30">
        <v>1.5</v>
      </c>
      <c r="BZ634" s="30">
        <v>1.59</v>
      </c>
      <c r="CA634" s="30">
        <v>496</v>
      </c>
      <c r="CB634" s="30">
        <v>111</v>
      </c>
      <c r="CC634" s="30">
        <v>313</v>
      </c>
      <c r="CD634" s="30">
        <v>98</v>
      </c>
      <c r="CE634" s="30">
        <v>452</v>
      </c>
      <c r="CF634" s="30">
        <v>159</v>
      </c>
      <c r="CG634" s="30">
        <v>521</v>
      </c>
      <c r="CH634" s="30">
        <v>193</v>
      </c>
      <c r="CI634" s="30">
        <v>0.85</v>
      </c>
      <c r="CJ634" s="30">
        <v>0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0</v>
      </c>
      <c r="B635" s="30">
        <v>0</v>
      </c>
      <c r="C635" s="30">
        <v>213482</v>
      </c>
      <c r="D635" s="30">
        <v>0</v>
      </c>
      <c r="E635" s="30">
        <v>0</v>
      </c>
      <c r="F635" s="30">
        <v>0</v>
      </c>
      <c r="G635" s="30">
        <v>0</v>
      </c>
      <c r="H635" s="30">
        <v>0</v>
      </c>
      <c r="I635" s="30">
        <v>2</v>
      </c>
      <c r="J635" s="28">
        <v>0</v>
      </c>
      <c r="K635" s="28">
        <v>0</v>
      </c>
      <c r="L635" s="30">
        <v>0</v>
      </c>
      <c r="M635" s="28" t="s">
        <v>3517</v>
      </c>
      <c r="N635" s="28">
        <v>0</v>
      </c>
      <c r="O635" s="30">
        <v>414</v>
      </c>
      <c r="P635" s="31" t="b">
        <v>0</v>
      </c>
      <c r="Q635" s="28" t="s">
        <v>3518</v>
      </c>
      <c r="R635" s="28" t="s">
        <v>3519</v>
      </c>
      <c r="S635" s="30">
        <v>40</v>
      </c>
      <c r="T635" s="28" t="s">
        <v>3520</v>
      </c>
      <c r="U635" s="28">
        <v>0</v>
      </c>
      <c r="V635" s="28" t="s">
        <v>1881</v>
      </c>
      <c r="W635" s="28">
        <v>0.3</v>
      </c>
      <c r="X635" s="31" t="b">
        <v>0</v>
      </c>
      <c r="Y635" s="28"/>
      <c r="Z635" s="28" t="s">
        <v>2077</v>
      </c>
      <c r="AA635" s="30">
        <v>17</v>
      </c>
      <c r="AB635" s="30">
        <v>20</v>
      </c>
      <c r="AC635" s="30">
        <v>0</v>
      </c>
      <c r="AD635" s="30">
        <v>20793</v>
      </c>
      <c r="AE635" s="30">
        <v>0</v>
      </c>
      <c r="AF635" s="30">
        <v>79413</v>
      </c>
      <c r="AG635" s="30">
        <v>68</v>
      </c>
      <c r="AH635" s="28">
        <v>0</v>
      </c>
      <c r="AI635" s="28">
        <v>0</v>
      </c>
      <c r="AJ635" s="28" t="s">
        <v>1881</v>
      </c>
      <c r="AK635" s="30">
        <v>45</v>
      </c>
      <c r="AL635" s="30">
        <v>0</v>
      </c>
      <c r="AM635" s="30">
        <v>0</v>
      </c>
      <c r="AN635" s="30">
        <v>0</v>
      </c>
      <c r="AO635" s="30">
        <v>2</v>
      </c>
      <c r="AP635" s="30">
        <v>0</v>
      </c>
      <c r="AQ635" s="30">
        <v>0</v>
      </c>
      <c r="AR635" s="30">
        <v>0</v>
      </c>
      <c r="AS635" s="30">
        <v>0</v>
      </c>
      <c r="AT635" s="30">
        <v>0</v>
      </c>
      <c r="AU635" s="30">
        <v>0</v>
      </c>
      <c r="AV635" s="30">
        <v>0</v>
      </c>
      <c r="AW635" s="30">
        <v>1</v>
      </c>
      <c r="AX635" s="28">
        <v>4</v>
      </c>
      <c r="AY635" s="28">
        <v>0.9</v>
      </c>
      <c r="AZ635" s="28">
        <v>0</v>
      </c>
      <c r="BA635" s="28">
        <v>0.5</v>
      </c>
      <c r="BB635" s="30">
        <v>1</v>
      </c>
      <c r="BC635" s="28">
        <v>0</v>
      </c>
      <c r="BD635" s="28">
        <v>0</v>
      </c>
      <c r="BE635" s="28">
        <v>0</v>
      </c>
      <c r="BF635" s="28">
        <v>0.99</v>
      </c>
      <c r="BG635" s="30">
        <v>505</v>
      </c>
      <c r="BH635" s="30">
        <v>177</v>
      </c>
      <c r="BI635" s="30">
        <v>479</v>
      </c>
      <c r="BJ635" s="30">
        <v>175</v>
      </c>
      <c r="BK635" s="30">
        <v>531</v>
      </c>
      <c r="BL635" s="30">
        <v>196</v>
      </c>
      <c r="BM635" s="30">
        <v>515</v>
      </c>
      <c r="BN635" s="30">
        <v>178</v>
      </c>
      <c r="BO635" s="28"/>
      <c r="BP635" s="28"/>
      <c r="BQ635" s="28"/>
      <c r="BR635" s="28"/>
      <c r="BS635" s="28"/>
      <c r="BT635" s="28"/>
      <c r="BU635" s="30">
        <v>0</v>
      </c>
      <c r="BV635" s="30">
        <v>0</v>
      </c>
      <c r="BW635" s="30">
        <v>0</v>
      </c>
      <c r="BX635" s="30">
        <v>0</v>
      </c>
      <c r="BY635" s="30">
        <v>1.98</v>
      </c>
      <c r="BZ635" s="30">
        <v>4</v>
      </c>
      <c r="CA635" s="30">
        <v>656</v>
      </c>
      <c r="CB635" s="30">
        <v>192</v>
      </c>
      <c r="CC635" s="30">
        <v>453</v>
      </c>
      <c r="CD635" s="30">
        <v>163</v>
      </c>
      <c r="CE635" s="30">
        <v>591</v>
      </c>
      <c r="CF635" s="30">
        <v>208</v>
      </c>
      <c r="CG635" s="30">
        <v>332</v>
      </c>
      <c r="CH635" s="30">
        <v>123</v>
      </c>
      <c r="CI635" s="30">
        <v>2</v>
      </c>
      <c r="CJ635" s="30">
        <v>0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30">
        <v>0</v>
      </c>
      <c r="B636" s="30">
        <v>0</v>
      </c>
      <c r="C636" s="30">
        <v>214466</v>
      </c>
      <c r="D636" s="30">
        <v>0</v>
      </c>
      <c r="E636" s="30">
        <v>0</v>
      </c>
      <c r="F636" s="30">
        <v>0</v>
      </c>
      <c r="G636" s="30">
        <v>0</v>
      </c>
      <c r="H636" s="30">
        <v>0</v>
      </c>
      <c r="I636" s="30">
        <v>3</v>
      </c>
      <c r="J636" s="28">
        <v>0</v>
      </c>
      <c r="K636" s="28">
        <v>0</v>
      </c>
      <c r="L636" s="30">
        <v>0</v>
      </c>
      <c r="M636" s="28" t="s">
        <v>2304</v>
      </c>
      <c r="N636" s="28">
        <v>0</v>
      </c>
      <c r="O636" s="30">
        <v>415</v>
      </c>
      <c r="P636" s="31" t="b">
        <v>0</v>
      </c>
      <c r="Q636" s="28" t="s">
        <v>3196</v>
      </c>
      <c r="R636" s="28" t="s">
        <v>3521</v>
      </c>
      <c r="S636" s="30">
        <v>45</v>
      </c>
      <c r="T636" s="28" t="s">
        <v>3522</v>
      </c>
      <c r="U636" s="28">
        <v>0</v>
      </c>
      <c r="V636" s="28" t="s">
        <v>1890</v>
      </c>
      <c r="W636" s="28">
        <v>0</v>
      </c>
      <c r="X636" s="31" t="b">
        <v>0</v>
      </c>
      <c r="Y636" s="28"/>
      <c r="Z636" s="28" t="s">
        <v>2077</v>
      </c>
      <c r="AA636" s="30">
        <v>17</v>
      </c>
      <c r="AB636" s="30">
        <v>20</v>
      </c>
      <c r="AC636" s="30">
        <v>0</v>
      </c>
      <c r="AD636" s="30">
        <v>0</v>
      </c>
      <c r="AE636" s="30">
        <v>0</v>
      </c>
      <c r="AF636" s="30">
        <v>1444</v>
      </c>
      <c r="AG636" s="30">
        <v>4</v>
      </c>
      <c r="AH636" s="28">
        <v>0</v>
      </c>
      <c r="AI636" s="28">
        <v>0</v>
      </c>
      <c r="AJ636" s="28" t="s">
        <v>1890</v>
      </c>
      <c r="AK636" s="30">
        <v>0</v>
      </c>
      <c r="AL636" s="30">
        <v>0</v>
      </c>
      <c r="AM636" s="30">
        <v>0</v>
      </c>
      <c r="AN636" s="30">
        <v>0</v>
      </c>
      <c r="AO636" s="30">
        <v>0</v>
      </c>
      <c r="AP636" s="30">
        <v>0</v>
      </c>
      <c r="AQ636" s="30">
        <v>0</v>
      </c>
      <c r="AR636" s="30">
        <v>0</v>
      </c>
      <c r="AS636" s="30">
        <v>0</v>
      </c>
      <c r="AT636" s="30">
        <v>0</v>
      </c>
      <c r="AU636" s="30">
        <v>0</v>
      </c>
      <c r="AV636" s="30">
        <v>0</v>
      </c>
      <c r="AW636" s="30">
        <v>0</v>
      </c>
      <c r="AX636" s="28">
        <v>0</v>
      </c>
      <c r="AY636" s="28">
        <v>0</v>
      </c>
      <c r="AZ636" s="28">
        <v>0</v>
      </c>
      <c r="BA636" s="28">
        <v>0</v>
      </c>
      <c r="BB636" s="30">
        <v>0</v>
      </c>
      <c r="BC636" s="28">
        <v>0</v>
      </c>
      <c r="BD636" s="28">
        <v>0</v>
      </c>
      <c r="BE636" s="28">
        <v>0</v>
      </c>
      <c r="BF636" s="28">
        <v>0</v>
      </c>
      <c r="BG636" s="30">
        <v>669</v>
      </c>
      <c r="BH636" s="30">
        <v>268</v>
      </c>
      <c r="BI636" s="30">
        <v>665</v>
      </c>
      <c r="BJ636" s="30">
        <v>271</v>
      </c>
      <c r="BK636" s="30">
        <v>651</v>
      </c>
      <c r="BL636" s="30">
        <v>264</v>
      </c>
      <c r="BM636" s="30">
        <v>673</v>
      </c>
      <c r="BN636" s="30">
        <v>270</v>
      </c>
      <c r="BO636" s="28"/>
      <c r="BP636" s="28"/>
      <c r="BQ636" s="28"/>
      <c r="BR636" s="28"/>
      <c r="BS636" s="28"/>
      <c r="BT636" s="28"/>
      <c r="BU636" s="30">
        <v>0</v>
      </c>
      <c r="BV636" s="30">
        <v>0</v>
      </c>
      <c r="BW636" s="30">
        <v>0</v>
      </c>
      <c r="BX636" s="30">
        <v>0</v>
      </c>
      <c r="BY636" s="30">
        <v>0</v>
      </c>
      <c r="BZ636" s="30">
        <v>0</v>
      </c>
      <c r="CA636" s="30">
        <v>372</v>
      </c>
      <c r="CB636" s="30">
        <v>212</v>
      </c>
      <c r="CC636" s="30">
        <v>605</v>
      </c>
      <c r="CD636" s="30">
        <v>231</v>
      </c>
      <c r="CE636" s="30">
        <v>678</v>
      </c>
      <c r="CF636" s="30">
        <v>274</v>
      </c>
      <c r="CG636" s="30">
        <v>693</v>
      </c>
      <c r="CH636" s="30">
        <v>279</v>
      </c>
      <c r="CI636" s="30">
        <v>0</v>
      </c>
      <c r="CJ636" s="30">
        <v>0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100</v>
      </c>
      <c r="B637" s="30">
        <v>100</v>
      </c>
      <c r="C637" s="30">
        <v>240143</v>
      </c>
      <c r="D637" s="30">
        <v>0</v>
      </c>
      <c r="E637" s="30">
        <v>0</v>
      </c>
      <c r="F637" s="30">
        <v>-3</v>
      </c>
      <c r="G637" s="30">
        <v>3</v>
      </c>
      <c r="H637" s="30">
        <v>0</v>
      </c>
      <c r="I637" s="30">
        <v>3</v>
      </c>
      <c r="J637" s="28">
        <v>-0.3</v>
      </c>
      <c r="K637" s="28">
        <v>-0.8</v>
      </c>
      <c r="L637" s="30">
        <v>0</v>
      </c>
      <c r="M637" s="28" t="s">
        <v>3103</v>
      </c>
      <c r="N637" s="28">
        <v>0.2</v>
      </c>
      <c r="O637" s="30">
        <v>416</v>
      </c>
      <c r="P637" s="31" t="b">
        <v>0</v>
      </c>
      <c r="Q637" s="28"/>
      <c r="R637" s="28" t="s">
        <v>3523</v>
      </c>
      <c r="S637" s="30">
        <v>42</v>
      </c>
      <c r="T637" s="28" t="s">
        <v>3524</v>
      </c>
      <c r="U637" s="28">
        <v>1.1000000000000001</v>
      </c>
      <c r="V637" s="28" t="s">
        <v>1737</v>
      </c>
      <c r="W637" s="28">
        <v>0.3</v>
      </c>
      <c r="X637" s="31" t="b">
        <v>0</v>
      </c>
      <c r="Y637" s="28"/>
      <c r="Z637" s="28" t="s">
        <v>2061</v>
      </c>
      <c r="AA637" s="30">
        <v>17</v>
      </c>
      <c r="AB637" s="30">
        <v>20</v>
      </c>
      <c r="AC637" s="30">
        <v>19</v>
      </c>
      <c r="AD637" s="30">
        <v>53555</v>
      </c>
      <c r="AE637" s="30">
        <v>98</v>
      </c>
      <c r="AF637" s="30">
        <v>95613</v>
      </c>
      <c r="AG637" s="30">
        <v>183</v>
      </c>
      <c r="AH637" s="28">
        <v>0</v>
      </c>
      <c r="AI637" s="28">
        <v>4.5</v>
      </c>
      <c r="AJ637" s="28" t="s">
        <v>1737</v>
      </c>
      <c r="AK637" s="30">
        <v>813</v>
      </c>
      <c r="AL637" s="30">
        <v>0</v>
      </c>
      <c r="AM637" s="30">
        <v>0</v>
      </c>
      <c r="AN637" s="30">
        <v>0</v>
      </c>
      <c r="AO637" s="30">
        <v>19</v>
      </c>
      <c r="AP637" s="30">
        <v>0</v>
      </c>
      <c r="AQ637" s="30">
        <v>0</v>
      </c>
      <c r="AR637" s="30">
        <v>0</v>
      </c>
      <c r="AS637" s="30">
        <v>4</v>
      </c>
      <c r="AT637" s="30">
        <v>0</v>
      </c>
      <c r="AU637" s="30">
        <v>0</v>
      </c>
      <c r="AV637" s="30">
        <v>0</v>
      </c>
      <c r="AW637" s="30">
        <v>95</v>
      </c>
      <c r="AX637" s="28">
        <v>85.4</v>
      </c>
      <c r="AY637" s="28">
        <v>66</v>
      </c>
      <c r="AZ637" s="28">
        <v>28</v>
      </c>
      <c r="BA637" s="28">
        <v>17.7</v>
      </c>
      <c r="BB637" s="30">
        <v>11</v>
      </c>
      <c r="BC637" s="28">
        <v>0.21</v>
      </c>
      <c r="BD637" s="28">
        <v>0.12</v>
      </c>
      <c r="BE637" s="28">
        <v>0.33</v>
      </c>
      <c r="BF637" s="28">
        <v>14.48</v>
      </c>
      <c r="BG637" s="30">
        <v>389</v>
      </c>
      <c r="BH637" s="30">
        <v>166</v>
      </c>
      <c r="BI637" s="30">
        <v>327</v>
      </c>
      <c r="BJ637" s="30">
        <v>173</v>
      </c>
      <c r="BK637" s="30">
        <v>391</v>
      </c>
      <c r="BL637" s="30">
        <v>190</v>
      </c>
      <c r="BM637" s="30">
        <v>406</v>
      </c>
      <c r="BN637" s="30">
        <v>180</v>
      </c>
      <c r="BO637" s="28"/>
      <c r="BP637" s="28"/>
      <c r="BQ637" s="28"/>
      <c r="BR637" s="28"/>
      <c r="BS637" s="28"/>
      <c r="BT637" s="28"/>
      <c r="BU637" s="30">
        <v>0.02</v>
      </c>
      <c r="BV637" s="30">
        <v>0</v>
      </c>
      <c r="BW637" s="30">
        <v>0.01</v>
      </c>
      <c r="BX637" s="30">
        <v>0.03</v>
      </c>
      <c r="BY637" s="30">
        <v>1.6</v>
      </c>
      <c r="BZ637" s="30">
        <v>2.1</v>
      </c>
      <c r="CA637" s="30">
        <v>605</v>
      </c>
      <c r="CB637" s="30">
        <v>313</v>
      </c>
      <c r="CC637" s="30">
        <v>371</v>
      </c>
      <c r="CD637" s="30">
        <v>171</v>
      </c>
      <c r="CE637" s="30">
        <v>450</v>
      </c>
      <c r="CF637" s="30">
        <v>197</v>
      </c>
      <c r="CG637" s="30">
        <v>317</v>
      </c>
      <c r="CH637" s="30">
        <v>107</v>
      </c>
      <c r="CI637" s="30">
        <v>1.22</v>
      </c>
      <c r="CJ637" s="30">
        <v>0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30">
        <v>0</v>
      </c>
      <c r="B638" s="30">
        <v>75</v>
      </c>
      <c r="C638" s="30">
        <v>244560</v>
      </c>
      <c r="D638" s="30">
        <v>0</v>
      </c>
      <c r="E638" s="30">
        <v>0</v>
      </c>
      <c r="F638" s="30">
        <v>-4</v>
      </c>
      <c r="G638" s="30">
        <v>4</v>
      </c>
      <c r="H638" s="30">
        <v>1</v>
      </c>
      <c r="I638" s="30">
        <v>2</v>
      </c>
      <c r="J638" s="28">
        <v>0</v>
      </c>
      <c r="K638" s="28">
        <v>-0.4</v>
      </c>
      <c r="L638" s="30">
        <v>0</v>
      </c>
      <c r="M638" s="28" t="s">
        <v>3525</v>
      </c>
      <c r="N638" s="28">
        <v>0.4</v>
      </c>
      <c r="O638" s="30">
        <v>417</v>
      </c>
      <c r="P638" s="31" t="b">
        <v>0</v>
      </c>
      <c r="Q638" s="28" t="s">
        <v>4522</v>
      </c>
      <c r="R638" s="28" t="s">
        <v>4434</v>
      </c>
      <c r="S638" s="30">
        <v>41</v>
      </c>
      <c r="T638" s="28" t="s">
        <v>3526</v>
      </c>
      <c r="U638" s="28">
        <v>2.4</v>
      </c>
      <c r="V638" s="28" t="s">
        <v>1554</v>
      </c>
      <c r="W638" s="28">
        <v>0.5</v>
      </c>
      <c r="X638" s="31" t="b">
        <v>0</v>
      </c>
      <c r="Y638" s="28"/>
      <c r="Z638" s="28" t="s">
        <v>2117</v>
      </c>
      <c r="AA638" s="30">
        <v>17</v>
      </c>
      <c r="AB638" s="30">
        <v>20</v>
      </c>
      <c r="AC638" s="30">
        <v>71</v>
      </c>
      <c r="AD638" s="30">
        <v>269668</v>
      </c>
      <c r="AE638" s="30">
        <v>55</v>
      </c>
      <c r="AF638" s="30">
        <v>224709</v>
      </c>
      <c r="AG638" s="30">
        <v>5269</v>
      </c>
      <c r="AH638" s="28">
        <v>0.1</v>
      </c>
      <c r="AI638" s="28">
        <v>17.3</v>
      </c>
      <c r="AJ638" s="28" t="s">
        <v>1554</v>
      </c>
      <c r="AK638" s="30">
        <v>1828</v>
      </c>
      <c r="AL638" s="30">
        <v>2</v>
      </c>
      <c r="AM638" s="30">
        <v>2</v>
      </c>
      <c r="AN638" s="30">
        <v>4</v>
      </c>
      <c r="AO638" s="30">
        <v>35</v>
      </c>
      <c r="AP638" s="30">
        <v>1</v>
      </c>
      <c r="AQ638" s="30">
        <v>0</v>
      </c>
      <c r="AR638" s="30">
        <v>0</v>
      </c>
      <c r="AS638" s="30">
        <v>4</v>
      </c>
      <c r="AT638" s="30">
        <v>0</v>
      </c>
      <c r="AU638" s="30">
        <v>0</v>
      </c>
      <c r="AV638" s="30">
        <v>5</v>
      </c>
      <c r="AW638" s="30">
        <v>304</v>
      </c>
      <c r="AX638" s="28">
        <v>360.6</v>
      </c>
      <c r="AY638" s="28">
        <v>251.8</v>
      </c>
      <c r="AZ638" s="28">
        <v>298</v>
      </c>
      <c r="BA638" s="28">
        <v>90.9</v>
      </c>
      <c r="BB638" s="30">
        <v>22</v>
      </c>
      <c r="BC638" s="28">
        <v>1.26</v>
      </c>
      <c r="BD638" s="28">
        <v>1.86</v>
      </c>
      <c r="BE638" s="28">
        <v>3.12</v>
      </c>
      <c r="BF638" s="28">
        <v>30.64</v>
      </c>
      <c r="BG638" s="30">
        <v>173</v>
      </c>
      <c r="BH638" s="30">
        <v>64</v>
      </c>
      <c r="BI638" s="30">
        <v>129</v>
      </c>
      <c r="BJ638" s="30">
        <v>26</v>
      </c>
      <c r="BK638" s="30">
        <v>110</v>
      </c>
      <c r="BL638" s="30">
        <v>6</v>
      </c>
      <c r="BM638" s="30">
        <v>133</v>
      </c>
      <c r="BN638" s="30">
        <v>27</v>
      </c>
      <c r="BO638" s="28"/>
      <c r="BP638" s="28"/>
      <c r="BQ638" s="30">
        <v>2</v>
      </c>
      <c r="BR638" s="28"/>
      <c r="BS638" s="28"/>
      <c r="BT638" s="28"/>
      <c r="BU638" s="30">
        <v>0.06</v>
      </c>
      <c r="BV638" s="30">
        <v>0</v>
      </c>
      <c r="BW638" s="30">
        <v>0.09</v>
      </c>
      <c r="BX638" s="30">
        <v>0.15</v>
      </c>
      <c r="BY638" s="30">
        <v>1.51</v>
      </c>
      <c r="BZ638" s="30">
        <v>1.72</v>
      </c>
      <c r="CA638" s="30">
        <v>632</v>
      </c>
      <c r="CB638" s="30">
        <v>183</v>
      </c>
      <c r="CC638" s="30">
        <v>338</v>
      </c>
      <c r="CD638" s="30">
        <v>109</v>
      </c>
      <c r="CE638" s="30">
        <v>240</v>
      </c>
      <c r="CF638" s="30">
        <v>88</v>
      </c>
      <c r="CG638" s="30">
        <v>257</v>
      </c>
      <c r="CH638" s="30">
        <v>91</v>
      </c>
      <c r="CI638" s="30">
        <v>1.08</v>
      </c>
      <c r="CJ638" s="30">
        <v>0.2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30">
        <v>100</v>
      </c>
      <c r="B639" s="30">
        <v>100</v>
      </c>
      <c r="C639" s="30">
        <v>431131</v>
      </c>
      <c r="D639" s="30">
        <v>0</v>
      </c>
      <c r="E639" s="30">
        <v>0</v>
      </c>
      <c r="F639" s="30">
        <v>0</v>
      </c>
      <c r="G639" s="30">
        <v>0</v>
      </c>
      <c r="H639" s="30">
        <v>0</v>
      </c>
      <c r="I639" s="30">
        <v>3</v>
      </c>
      <c r="J639" s="28">
        <v>0.9</v>
      </c>
      <c r="K639" s="28">
        <v>0.4</v>
      </c>
      <c r="L639" s="30">
        <v>2</v>
      </c>
      <c r="M639" s="28" t="s">
        <v>3441</v>
      </c>
      <c r="N639" s="28">
        <v>1.4</v>
      </c>
      <c r="O639" s="30">
        <v>418</v>
      </c>
      <c r="P639" s="31" t="b">
        <v>0</v>
      </c>
      <c r="Q639" s="28"/>
      <c r="R639" s="28" t="s">
        <v>3527</v>
      </c>
      <c r="S639" s="30">
        <v>50</v>
      </c>
      <c r="T639" s="28" t="s">
        <v>3528</v>
      </c>
      <c r="U639" s="28">
        <v>1.8</v>
      </c>
      <c r="V639" s="28" t="s">
        <v>1701</v>
      </c>
      <c r="W639" s="28">
        <v>0.1</v>
      </c>
      <c r="X639" s="31" t="b">
        <v>0</v>
      </c>
      <c r="Y639" s="28"/>
      <c r="Z639" s="28" t="s">
        <v>2061</v>
      </c>
      <c r="AA639" s="30">
        <v>17</v>
      </c>
      <c r="AB639" s="30">
        <v>20</v>
      </c>
      <c r="AC639" s="30">
        <v>27</v>
      </c>
      <c r="AD639" s="30">
        <v>16824</v>
      </c>
      <c r="AE639" s="30">
        <v>11</v>
      </c>
      <c r="AF639" s="30">
        <v>21039</v>
      </c>
      <c r="AG639" s="30">
        <v>13</v>
      </c>
      <c r="AH639" s="28">
        <v>0.3</v>
      </c>
      <c r="AI639" s="28">
        <v>5.4</v>
      </c>
      <c r="AJ639" s="28" t="s">
        <v>1701</v>
      </c>
      <c r="AK639" s="30">
        <v>685</v>
      </c>
      <c r="AL639" s="30">
        <v>0</v>
      </c>
      <c r="AM639" s="30">
        <v>2</v>
      </c>
      <c r="AN639" s="30">
        <v>0</v>
      </c>
      <c r="AO639" s="30">
        <v>14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120</v>
      </c>
      <c r="AX639" s="28">
        <v>141.80000000000001</v>
      </c>
      <c r="AY639" s="28">
        <v>112.2</v>
      </c>
      <c r="AZ639" s="28">
        <v>68</v>
      </c>
      <c r="BA639" s="28">
        <v>32.5</v>
      </c>
      <c r="BB639" s="30">
        <v>7</v>
      </c>
      <c r="BC639" s="28">
        <v>0.15</v>
      </c>
      <c r="BD639" s="28">
        <v>0.42</v>
      </c>
      <c r="BE639" s="28">
        <v>0.56999999999999995</v>
      </c>
      <c r="BF639" s="28">
        <v>11.21</v>
      </c>
      <c r="BG639" s="30">
        <v>337</v>
      </c>
      <c r="BH639" s="30">
        <v>137</v>
      </c>
      <c r="BI639" s="30">
        <v>252</v>
      </c>
      <c r="BJ639" s="30">
        <v>147</v>
      </c>
      <c r="BK639" s="30">
        <v>308</v>
      </c>
      <c r="BL639" s="30">
        <v>153</v>
      </c>
      <c r="BM639" s="30">
        <v>334</v>
      </c>
      <c r="BN639" s="30">
        <v>148</v>
      </c>
      <c r="BO639" s="28"/>
      <c r="BP639" s="28"/>
      <c r="BQ639" s="28"/>
      <c r="BR639" s="28"/>
      <c r="BS639" s="28"/>
      <c r="BT639" s="28"/>
      <c r="BU639" s="30">
        <v>0.02</v>
      </c>
      <c r="BV639" s="30">
        <v>0</v>
      </c>
      <c r="BW639" s="30">
        <v>0.06</v>
      </c>
      <c r="BX639" s="30">
        <v>0.08</v>
      </c>
      <c r="BY639" s="30">
        <v>1.47</v>
      </c>
      <c r="BZ639" s="30">
        <v>1.84</v>
      </c>
      <c r="CA639" s="30">
        <v>211</v>
      </c>
      <c r="CB639" s="30">
        <v>118</v>
      </c>
      <c r="CC639" s="30">
        <v>226</v>
      </c>
      <c r="CD639" s="30">
        <v>112</v>
      </c>
      <c r="CE639" s="30">
        <v>360</v>
      </c>
      <c r="CF639" s="30">
        <v>151</v>
      </c>
      <c r="CG639" s="30">
        <v>485</v>
      </c>
      <c r="CH639" s="30">
        <v>182</v>
      </c>
      <c r="CI639" s="30">
        <v>0.92</v>
      </c>
      <c r="CJ639" s="30">
        <v>0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30">
        <v>25</v>
      </c>
      <c r="B640" s="30">
        <v>25</v>
      </c>
      <c r="C640" s="30">
        <v>441191</v>
      </c>
      <c r="D640" s="30">
        <v>0</v>
      </c>
      <c r="E640" s="30">
        <v>0</v>
      </c>
      <c r="F640" s="30">
        <v>-1</v>
      </c>
      <c r="G640" s="30">
        <v>1</v>
      </c>
      <c r="H640" s="30">
        <v>0</v>
      </c>
      <c r="I640" s="30">
        <v>2</v>
      </c>
      <c r="J640" s="28">
        <v>-0.1</v>
      </c>
      <c r="K640" s="28">
        <v>-0.2</v>
      </c>
      <c r="L640" s="30">
        <v>0</v>
      </c>
      <c r="M640" s="28" t="s">
        <v>3529</v>
      </c>
      <c r="N640" s="28">
        <v>0</v>
      </c>
      <c r="O640" s="30">
        <v>419</v>
      </c>
      <c r="P640" s="31" t="b">
        <v>0</v>
      </c>
      <c r="Q640" s="28" t="s">
        <v>2684</v>
      </c>
      <c r="R640" s="28" t="s">
        <v>3530</v>
      </c>
      <c r="S640" s="30">
        <v>44</v>
      </c>
      <c r="T640" s="28" t="s">
        <v>3531</v>
      </c>
      <c r="U640" s="28">
        <v>0</v>
      </c>
      <c r="V640" s="28" t="s">
        <v>1888</v>
      </c>
      <c r="W640" s="28">
        <v>0</v>
      </c>
      <c r="X640" s="31" t="b">
        <v>0</v>
      </c>
      <c r="Y640" s="28"/>
      <c r="Z640" s="28" t="s">
        <v>2176</v>
      </c>
      <c r="AA640" s="30">
        <v>17</v>
      </c>
      <c r="AB640" s="30">
        <v>20</v>
      </c>
      <c r="AC640" s="30">
        <v>0</v>
      </c>
      <c r="AD640" s="30">
        <v>2114</v>
      </c>
      <c r="AE640" s="30">
        <v>13</v>
      </c>
      <c r="AF640" s="30">
        <v>3239</v>
      </c>
      <c r="AG640" s="30">
        <v>22</v>
      </c>
      <c r="AH640" s="28">
        <v>0</v>
      </c>
      <c r="AI640" s="28">
        <v>0</v>
      </c>
      <c r="AJ640" s="28" t="s">
        <v>1888</v>
      </c>
      <c r="AK640" s="30">
        <v>0</v>
      </c>
      <c r="AL640" s="30">
        <v>0</v>
      </c>
      <c r="AM640" s="30">
        <v>0</v>
      </c>
      <c r="AN640" s="30">
        <v>0</v>
      </c>
      <c r="AO640" s="30">
        <v>0</v>
      </c>
      <c r="AP640" s="30">
        <v>0</v>
      </c>
      <c r="AQ640" s="30">
        <v>0</v>
      </c>
      <c r="AR640" s="30">
        <v>0</v>
      </c>
      <c r="AS640" s="30">
        <v>0</v>
      </c>
      <c r="AT640" s="30">
        <v>0</v>
      </c>
      <c r="AU640" s="30">
        <v>0</v>
      </c>
      <c r="AV640" s="30">
        <v>0</v>
      </c>
      <c r="AW640" s="30">
        <v>0</v>
      </c>
      <c r="AX640" s="28">
        <v>0</v>
      </c>
      <c r="AY640" s="28">
        <v>0</v>
      </c>
      <c r="AZ640" s="28">
        <v>0</v>
      </c>
      <c r="BA640" s="28">
        <v>0</v>
      </c>
      <c r="BB640" s="30">
        <v>0</v>
      </c>
      <c r="BC640" s="28">
        <v>0</v>
      </c>
      <c r="BD640" s="28">
        <v>0</v>
      </c>
      <c r="BE640" s="28">
        <v>0</v>
      </c>
      <c r="BF640" s="28">
        <v>0</v>
      </c>
      <c r="BG640" s="30">
        <v>650</v>
      </c>
      <c r="BH640" s="30">
        <v>247</v>
      </c>
      <c r="BI640" s="30">
        <v>644</v>
      </c>
      <c r="BJ640" s="30">
        <v>246</v>
      </c>
      <c r="BK640" s="30">
        <v>628</v>
      </c>
      <c r="BL640" s="30">
        <v>245</v>
      </c>
      <c r="BM640" s="30">
        <v>654</v>
      </c>
      <c r="BN640" s="30">
        <v>247</v>
      </c>
      <c r="BO640" s="28"/>
      <c r="BP640" s="28"/>
      <c r="BQ640" s="28"/>
      <c r="BR640" s="28"/>
      <c r="BS640" s="28"/>
      <c r="BT640" s="28"/>
      <c r="BU640" s="30">
        <v>0</v>
      </c>
      <c r="BV640" s="30">
        <v>0</v>
      </c>
      <c r="BW640" s="30">
        <v>0</v>
      </c>
      <c r="BX640" s="30">
        <v>0</v>
      </c>
      <c r="BY640" s="30">
        <v>0</v>
      </c>
      <c r="BZ640" s="30">
        <v>0</v>
      </c>
      <c r="CA640" s="30">
        <v>513</v>
      </c>
      <c r="CB640" s="30">
        <v>120</v>
      </c>
      <c r="CC640" s="30">
        <v>581</v>
      </c>
      <c r="CD640" s="30">
        <v>232</v>
      </c>
      <c r="CE640" s="30">
        <v>659</v>
      </c>
      <c r="CF640" s="30">
        <v>247</v>
      </c>
      <c r="CG640" s="30">
        <v>665</v>
      </c>
      <c r="CH640" s="30">
        <v>238</v>
      </c>
      <c r="CI640" s="30">
        <v>0</v>
      </c>
      <c r="CJ640" s="30">
        <v>0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0</v>
      </c>
      <c r="B641" s="30">
        <v>0</v>
      </c>
      <c r="C641" s="30">
        <v>450527</v>
      </c>
      <c r="D641" s="30">
        <v>0</v>
      </c>
      <c r="E641" s="30">
        <v>0</v>
      </c>
      <c r="F641" s="30">
        <v>-2</v>
      </c>
      <c r="G641" s="30">
        <v>2</v>
      </c>
      <c r="H641" s="30">
        <v>0</v>
      </c>
      <c r="I641" s="30">
        <v>2</v>
      </c>
      <c r="J641" s="28">
        <v>0</v>
      </c>
      <c r="K641" s="28">
        <v>0</v>
      </c>
      <c r="L641" s="30">
        <v>0</v>
      </c>
      <c r="M641" s="28" t="s">
        <v>3532</v>
      </c>
      <c r="N641" s="28">
        <v>0</v>
      </c>
      <c r="O641" s="30">
        <v>420</v>
      </c>
      <c r="P641" s="31" t="b">
        <v>0</v>
      </c>
      <c r="Q641" s="28" t="s">
        <v>4350</v>
      </c>
      <c r="R641" s="28" t="s">
        <v>4287</v>
      </c>
      <c r="S641" s="30">
        <v>43</v>
      </c>
      <c r="T641" s="28" t="s">
        <v>3533</v>
      </c>
      <c r="U641" s="28">
        <v>1.5</v>
      </c>
      <c r="V641" s="28" t="s">
        <v>1627</v>
      </c>
      <c r="W641" s="28">
        <v>0.1</v>
      </c>
      <c r="X641" s="31" t="b">
        <v>0</v>
      </c>
      <c r="Y641" s="28"/>
      <c r="Z641" s="28" t="s">
        <v>2117</v>
      </c>
      <c r="AA641" s="30">
        <v>17</v>
      </c>
      <c r="AB641" s="30">
        <v>20</v>
      </c>
      <c r="AC641" s="30">
        <v>33</v>
      </c>
      <c r="AD641" s="30">
        <v>32275</v>
      </c>
      <c r="AE641" s="30">
        <v>6</v>
      </c>
      <c r="AF641" s="30">
        <v>40122</v>
      </c>
      <c r="AG641" s="30">
        <v>190</v>
      </c>
      <c r="AH641" s="28">
        <v>0</v>
      </c>
      <c r="AI641" s="28">
        <v>7.7</v>
      </c>
      <c r="AJ641" s="28" t="s">
        <v>1627</v>
      </c>
      <c r="AK641" s="30">
        <v>1971</v>
      </c>
      <c r="AL641" s="30">
        <v>0</v>
      </c>
      <c r="AM641" s="30">
        <v>1</v>
      </c>
      <c r="AN641" s="30">
        <v>1</v>
      </c>
      <c r="AO641" s="30">
        <v>41</v>
      </c>
      <c r="AP641" s="30">
        <v>1</v>
      </c>
      <c r="AQ641" s="30">
        <v>0</v>
      </c>
      <c r="AR641" s="30">
        <v>0</v>
      </c>
      <c r="AS641" s="30">
        <v>5</v>
      </c>
      <c r="AT641" s="30">
        <v>0</v>
      </c>
      <c r="AU641" s="30">
        <v>0</v>
      </c>
      <c r="AV641" s="30">
        <v>2</v>
      </c>
      <c r="AW641" s="30">
        <v>305</v>
      </c>
      <c r="AX641" s="28">
        <v>537.4</v>
      </c>
      <c r="AY641" s="28">
        <v>109.7</v>
      </c>
      <c r="AZ641" s="28">
        <v>167</v>
      </c>
      <c r="BA641" s="28">
        <v>81.5</v>
      </c>
      <c r="BB641" s="30">
        <v>21</v>
      </c>
      <c r="BC641" s="28">
        <v>1.4</v>
      </c>
      <c r="BD641" s="28">
        <v>0.5</v>
      </c>
      <c r="BE641" s="28">
        <v>1.9</v>
      </c>
      <c r="BF641" s="28">
        <v>28.84</v>
      </c>
      <c r="BG641" s="30">
        <v>79</v>
      </c>
      <c r="BH641" s="30">
        <v>24</v>
      </c>
      <c r="BI641" s="30">
        <v>259</v>
      </c>
      <c r="BJ641" s="30">
        <v>73</v>
      </c>
      <c r="BK641" s="30">
        <v>192</v>
      </c>
      <c r="BL641" s="30">
        <v>33</v>
      </c>
      <c r="BM641" s="30">
        <v>153</v>
      </c>
      <c r="BN641" s="30">
        <v>32</v>
      </c>
      <c r="BO641" s="28"/>
      <c r="BP641" s="28"/>
      <c r="BQ641" s="28"/>
      <c r="BR641" s="28"/>
      <c r="BS641" s="28"/>
      <c r="BT641" s="28"/>
      <c r="BU641" s="30">
        <v>0.06</v>
      </c>
      <c r="BV641" s="30">
        <v>0</v>
      </c>
      <c r="BW641" s="30">
        <v>0.02</v>
      </c>
      <c r="BX641" s="30">
        <v>0.08</v>
      </c>
      <c r="BY641" s="30">
        <v>1.32</v>
      </c>
      <c r="BZ641" s="30">
        <v>1.87</v>
      </c>
      <c r="CA641" s="30">
        <v>569</v>
      </c>
      <c r="CB641" s="30">
        <v>152</v>
      </c>
      <c r="CC641" s="30">
        <v>547</v>
      </c>
      <c r="CD641" s="30">
        <v>219</v>
      </c>
      <c r="CE641" s="30">
        <v>404</v>
      </c>
      <c r="CF641" s="30">
        <v>144</v>
      </c>
      <c r="CG641" s="30">
        <v>397</v>
      </c>
      <c r="CH641" s="30">
        <v>148</v>
      </c>
      <c r="CI641" s="30">
        <v>0.96</v>
      </c>
      <c r="CJ641" s="30">
        <v>0.05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30">
        <v>0</v>
      </c>
      <c r="B642" s="30">
        <v>0</v>
      </c>
      <c r="C642" s="30">
        <v>200428</v>
      </c>
      <c r="D642" s="30">
        <v>0</v>
      </c>
      <c r="E642" s="30">
        <v>0</v>
      </c>
      <c r="F642" s="30">
        <v>0</v>
      </c>
      <c r="G642" s="30">
        <v>0</v>
      </c>
      <c r="H642" s="30">
        <v>0</v>
      </c>
      <c r="I642" s="30">
        <v>1</v>
      </c>
      <c r="J642" s="28">
        <v>0</v>
      </c>
      <c r="K642" s="28">
        <v>0</v>
      </c>
      <c r="L642" s="30">
        <v>0</v>
      </c>
      <c r="M642" s="28" t="s">
        <v>2987</v>
      </c>
      <c r="N642" s="28">
        <v>0</v>
      </c>
      <c r="O642" s="30">
        <v>421</v>
      </c>
      <c r="P642" s="31" t="b">
        <v>0</v>
      </c>
      <c r="Q642" s="28" t="s">
        <v>3534</v>
      </c>
      <c r="R642" s="28" t="s">
        <v>3535</v>
      </c>
      <c r="S642" s="30">
        <v>40</v>
      </c>
      <c r="T642" s="28" t="s">
        <v>3536</v>
      </c>
      <c r="U642" s="28">
        <v>0</v>
      </c>
      <c r="V642" s="28" t="s">
        <v>1887</v>
      </c>
      <c r="W642" s="28">
        <v>0.1</v>
      </c>
      <c r="X642" s="31" t="b">
        <v>0</v>
      </c>
      <c r="Y642" s="28"/>
      <c r="Z642" s="28" t="s">
        <v>2077</v>
      </c>
      <c r="AA642" s="30">
        <v>17</v>
      </c>
      <c r="AB642" s="30">
        <v>20</v>
      </c>
      <c r="AC642" s="30">
        <v>0</v>
      </c>
      <c r="AD642" s="30">
        <v>2802</v>
      </c>
      <c r="AE642" s="30">
        <v>0</v>
      </c>
      <c r="AF642" s="30">
        <v>21888</v>
      </c>
      <c r="AG642" s="30">
        <v>42</v>
      </c>
      <c r="AH642" s="28">
        <v>0</v>
      </c>
      <c r="AI642" s="28">
        <v>0</v>
      </c>
      <c r="AJ642" s="28" t="s">
        <v>1887</v>
      </c>
      <c r="AK642" s="30">
        <v>0</v>
      </c>
      <c r="AL642" s="30">
        <v>0</v>
      </c>
      <c r="AM642" s="30">
        <v>0</v>
      </c>
      <c r="AN642" s="30">
        <v>0</v>
      </c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28">
        <v>0</v>
      </c>
      <c r="AY642" s="28">
        <v>0</v>
      </c>
      <c r="AZ642" s="28">
        <v>0</v>
      </c>
      <c r="BA642" s="28">
        <v>0</v>
      </c>
      <c r="BB642" s="30">
        <v>0</v>
      </c>
      <c r="BC642" s="28">
        <v>0</v>
      </c>
      <c r="BD642" s="28">
        <v>0</v>
      </c>
      <c r="BE642" s="28">
        <v>0</v>
      </c>
      <c r="BF642" s="28">
        <v>0</v>
      </c>
      <c r="BG642" s="30">
        <v>577</v>
      </c>
      <c r="BH642" s="30">
        <v>63</v>
      </c>
      <c r="BI642" s="30">
        <v>560</v>
      </c>
      <c r="BJ642" s="30">
        <v>46</v>
      </c>
      <c r="BK642" s="30">
        <v>527</v>
      </c>
      <c r="BL642" s="30">
        <v>37</v>
      </c>
      <c r="BM642" s="30">
        <v>579</v>
      </c>
      <c r="BN642" s="30">
        <v>63</v>
      </c>
      <c r="BO642" s="28"/>
      <c r="BP642" s="28"/>
      <c r="BQ642" s="28"/>
      <c r="BR642" s="28"/>
      <c r="BS642" s="28"/>
      <c r="BT642" s="28"/>
      <c r="BU642" s="30">
        <v>0</v>
      </c>
      <c r="BV642" s="30">
        <v>0</v>
      </c>
      <c r="BW642" s="30">
        <v>0</v>
      </c>
      <c r="BX642" s="30">
        <v>0</v>
      </c>
      <c r="BY642" s="30">
        <v>0</v>
      </c>
      <c r="BZ642" s="30">
        <v>0</v>
      </c>
      <c r="CA642" s="30">
        <v>652</v>
      </c>
      <c r="CB642" s="30">
        <v>43</v>
      </c>
      <c r="CC642" s="30">
        <v>449</v>
      </c>
      <c r="CD642" s="30">
        <v>55</v>
      </c>
      <c r="CE642" s="30">
        <v>587</v>
      </c>
      <c r="CF642" s="30">
        <v>63</v>
      </c>
      <c r="CG642" s="30">
        <v>413</v>
      </c>
      <c r="CH642" s="30">
        <v>51</v>
      </c>
      <c r="CI642" s="30">
        <v>0</v>
      </c>
      <c r="CJ642" s="30">
        <v>0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28"/>
      <c r="B643" s="28"/>
      <c r="C643" s="30">
        <v>456350</v>
      </c>
      <c r="D643" s="30">
        <v>-1</v>
      </c>
      <c r="E643" s="30">
        <v>1</v>
      </c>
      <c r="F643" s="30">
        <v>-1</v>
      </c>
      <c r="G643" s="30">
        <v>1</v>
      </c>
      <c r="H643" s="30">
        <v>0</v>
      </c>
      <c r="I643" s="30">
        <v>1</v>
      </c>
      <c r="J643" s="28">
        <v>0.1</v>
      </c>
      <c r="K643" s="28">
        <v>-0.4</v>
      </c>
      <c r="L643" s="30">
        <v>0</v>
      </c>
      <c r="M643" s="28" t="s">
        <v>3537</v>
      </c>
      <c r="N643" s="28">
        <v>0.6</v>
      </c>
      <c r="O643" s="30">
        <v>422</v>
      </c>
      <c r="P643" s="31" t="b">
        <v>0</v>
      </c>
      <c r="Q643" s="28"/>
      <c r="R643" s="28"/>
      <c r="S643" s="30">
        <v>44</v>
      </c>
      <c r="T643" s="28" t="s">
        <v>3538</v>
      </c>
      <c r="U643" s="28">
        <v>2.6</v>
      </c>
      <c r="V643" s="28" t="s">
        <v>1546</v>
      </c>
      <c r="W643" s="28">
        <v>0.6</v>
      </c>
      <c r="X643" s="31" t="b">
        <v>0</v>
      </c>
      <c r="Y643" s="28"/>
      <c r="Z643" s="28" t="s">
        <v>2061</v>
      </c>
      <c r="AA643" s="30">
        <v>17</v>
      </c>
      <c r="AB643" s="30">
        <v>20</v>
      </c>
      <c r="AC643" s="30">
        <v>84</v>
      </c>
      <c r="AD643" s="30">
        <v>99223</v>
      </c>
      <c r="AE643" s="30">
        <v>293</v>
      </c>
      <c r="AF643" s="30">
        <v>111852</v>
      </c>
      <c r="AG643" s="30">
        <v>1009</v>
      </c>
      <c r="AH643" s="28">
        <v>0.1</v>
      </c>
      <c r="AI643" s="28">
        <v>19.100000000000001</v>
      </c>
      <c r="AJ643" s="28" t="s">
        <v>1546</v>
      </c>
      <c r="AK643" s="30">
        <v>2880</v>
      </c>
      <c r="AL643" s="30">
        <v>0</v>
      </c>
      <c r="AM643" s="30">
        <v>0</v>
      </c>
      <c r="AN643" s="30">
        <v>4</v>
      </c>
      <c r="AO643" s="30">
        <v>56</v>
      </c>
      <c r="AP643" s="30">
        <v>0</v>
      </c>
      <c r="AQ643" s="30">
        <v>1</v>
      </c>
      <c r="AR643" s="30">
        <v>0</v>
      </c>
      <c r="AS643" s="30">
        <v>0</v>
      </c>
      <c r="AT643" s="30">
        <v>0</v>
      </c>
      <c r="AU643" s="30">
        <v>69</v>
      </c>
      <c r="AV643" s="30">
        <v>3</v>
      </c>
      <c r="AW643" s="30">
        <v>485</v>
      </c>
      <c r="AX643" s="28">
        <v>633</v>
      </c>
      <c r="AY643" s="28">
        <v>10</v>
      </c>
      <c r="AZ643" s="28">
        <v>0</v>
      </c>
      <c r="BA643" s="28">
        <v>64.2</v>
      </c>
      <c r="BB643" s="30">
        <v>32</v>
      </c>
      <c r="BC643" s="28">
        <v>0</v>
      </c>
      <c r="BD643" s="28">
        <v>0.05</v>
      </c>
      <c r="BE643" s="28">
        <v>0.05</v>
      </c>
      <c r="BF643" s="28">
        <v>46.75</v>
      </c>
      <c r="BG643" s="30">
        <v>45</v>
      </c>
      <c r="BH643" s="30">
        <v>13</v>
      </c>
      <c r="BI643" s="30">
        <v>444</v>
      </c>
      <c r="BJ643" s="30">
        <v>9</v>
      </c>
      <c r="BK643" s="30">
        <v>631</v>
      </c>
      <c r="BL643" s="30">
        <v>65</v>
      </c>
      <c r="BM643" s="30">
        <v>210</v>
      </c>
      <c r="BN643" s="30">
        <v>13</v>
      </c>
      <c r="BO643" s="28"/>
      <c r="BP643" s="28"/>
      <c r="BQ643" s="28"/>
      <c r="BR643" s="28"/>
      <c r="BS643" s="28"/>
      <c r="BT643" s="28"/>
      <c r="BU643" s="30">
        <v>0</v>
      </c>
      <c r="BV643" s="30">
        <v>2.16</v>
      </c>
      <c r="BW643" s="30">
        <v>0</v>
      </c>
      <c r="BX643" s="30">
        <v>0</v>
      </c>
      <c r="BY643" s="30">
        <v>1.46</v>
      </c>
      <c r="BZ643" s="30">
        <v>1.75</v>
      </c>
      <c r="CA643" s="30">
        <v>516</v>
      </c>
      <c r="CB643" s="30">
        <v>25</v>
      </c>
      <c r="CC643" s="30">
        <v>314</v>
      </c>
      <c r="CD643" s="30">
        <v>23</v>
      </c>
      <c r="CE643" s="30">
        <v>206</v>
      </c>
      <c r="CF643" s="30">
        <v>26</v>
      </c>
      <c r="CG643" s="30">
        <v>233</v>
      </c>
      <c r="CH643" s="30">
        <v>36</v>
      </c>
      <c r="CI643" s="30">
        <v>1</v>
      </c>
      <c r="CJ643" s="30">
        <v>0.12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30">
        <v>100</v>
      </c>
      <c r="B644" s="30">
        <v>100</v>
      </c>
      <c r="C644" s="30">
        <v>477386</v>
      </c>
      <c r="D644" s="30">
        <v>0</v>
      </c>
      <c r="E644" s="30">
        <v>0</v>
      </c>
      <c r="F644" s="30">
        <v>0</v>
      </c>
      <c r="G644" s="30">
        <v>0</v>
      </c>
      <c r="H644" s="30">
        <v>1</v>
      </c>
      <c r="I644" s="30">
        <v>2</v>
      </c>
      <c r="J644" s="28">
        <v>0.5</v>
      </c>
      <c r="K644" s="28">
        <v>0</v>
      </c>
      <c r="L644" s="30">
        <v>1</v>
      </c>
      <c r="M644" s="28" t="s">
        <v>3539</v>
      </c>
      <c r="N644" s="28">
        <v>1</v>
      </c>
      <c r="O644" s="30">
        <v>423</v>
      </c>
      <c r="P644" s="31" t="b">
        <v>0</v>
      </c>
      <c r="Q644" s="28"/>
      <c r="R644" s="28" t="s">
        <v>4231</v>
      </c>
      <c r="S644" s="30">
        <v>45</v>
      </c>
      <c r="T644" s="28" t="s">
        <v>3540</v>
      </c>
      <c r="U644" s="28">
        <v>2.1</v>
      </c>
      <c r="V644" s="28" t="s">
        <v>1680</v>
      </c>
      <c r="W644" s="28">
        <v>0.2</v>
      </c>
      <c r="X644" s="31" t="b">
        <v>0</v>
      </c>
      <c r="Y644" s="28"/>
      <c r="Z644" s="28" t="s">
        <v>2061</v>
      </c>
      <c r="AA644" s="30">
        <v>17</v>
      </c>
      <c r="AB644" s="30">
        <v>20</v>
      </c>
      <c r="AC644" s="30">
        <v>49</v>
      </c>
      <c r="AD644" s="30">
        <v>49983</v>
      </c>
      <c r="AE644" s="30">
        <v>181</v>
      </c>
      <c r="AF644" s="30">
        <v>49537</v>
      </c>
      <c r="AG644" s="30">
        <v>317</v>
      </c>
      <c r="AH644" s="28">
        <v>0.2</v>
      </c>
      <c r="AI644" s="28">
        <v>10.9</v>
      </c>
      <c r="AJ644" s="28" t="s">
        <v>1680</v>
      </c>
      <c r="AK644" s="30">
        <v>1844</v>
      </c>
      <c r="AL644" s="30">
        <v>0</v>
      </c>
      <c r="AM644" s="30">
        <v>2</v>
      </c>
      <c r="AN644" s="30">
        <v>3</v>
      </c>
      <c r="AO644" s="30">
        <v>37</v>
      </c>
      <c r="AP644" s="30">
        <v>0</v>
      </c>
      <c r="AQ644" s="30">
        <v>0</v>
      </c>
      <c r="AR644" s="30">
        <v>0</v>
      </c>
      <c r="AS644" s="30">
        <v>4</v>
      </c>
      <c r="AT644" s="30">
        <v>0</v>
      </c>
      <c r="AU644" s="30">
        <v>0</v>
      </c>
      <c r="AV644" s="30">
        <v>5</v>
      </c>
      <c r="AW644" s="30">
        <v>335</v>
      </c>
      <c r="AX644" s="28">
        <v>416.6</v>
      </c>
      <c r="AY644" s="28">
        <v>76</v>
      </c>
      <c r="AZ644" s="28">
        <v>103</v>
      </c>
      <c r="BA644" s="28">
        <v>59.8</v>
      </c>
      <c r="BB644" s="30">
        <v>23</v>
      </c>
      <c r="BC644" s="28">
        <v>1.05</v>
      </c>
      <c r="BD644" s="28">
        <v>0.43</v>
      </c>
      <c r="BE644" s="28">
        <v>1.48</v>
      </c>
      <c r="BF644" s="28">
        <v>35.44</v>
      </c>
      <c r="BG644" s="30">
        <v>137</v>
      </c>
      <c r="BH644" s="30">
        <v>43</v>
      </c>
      <c r="BI644" s="30">
        <v>311</v>
      </c>
      <c r="BJ644" s="30">
        <v>100</v>
      </c>
      <c r="BK644" s="30">
        <v>254</v>
      </c>
      <c r="BL644" s="30">
        <v>69</v>
      </c>
      <c r="BM644" s="30">
        <v>226</v>
      </c>
      <c r="BN644" s="30">
        <v>68</v>
      </c>
      <c r="BO644" s="28"/>
      <c r="BP644" s="28"/>
      <c r="BQ644" s="28"/>
      <c r="BR644" s="28"/>
      <c r="BS644" s="28"/>
      <c r="BT644" s="28"/>
      <c r="BU644" s="30">
        <v>0.05</v>
      </c>
      <c r="BV644" s="30">
        <v>0</v>
      </c>
      <c r="BW644" s="30">
        <v>0.02</v>
      </c>
      <c r="BX644" s="30">
        <v>7.0000000000000007E-2</v>
      </c>
      <c r="BY644" s="30">
        <v>1.73</v>
      </c>
      <c r="BZ644" s="30">
        <v>1.81</v>
      </c>
      <c r="CA644" s="30">
        <v>413</v>
      </c>
      <c r="CB644" s="30">
        <v>85</v>
      </c>
      <c r="CC644" s="30">
        <v>262</v>
      </c>
      <c r="CD644" s="30">
        <v>81</v>
      </c>
      <c r="CE644" s="30">
        <v>291</v>
      </c>
      <c r="CF644" s="30">
        <v>108</v>
      </c>
      <c r="CG644" s="30">
        <v>378</v>
      </c>
      <c r="CH644" s="30">
        <v>143</v>
      </c>
      <c r="CI644" s="30">
        <v>1.1200000000000001</v>
      </c>
      <c r="CJ644" s="30">
        <v>0.15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28"/>
      <c r="B645" s="28"/>
      <c r="C645" s="30">
        <v>20310</v>
      </c>
      <c r="D645" s="30">
        <v>-1</v>
      </c>
      <c r="E645" s="30">
        <v>1</v>
      </c>
      <c r="F645" s="30">
        <v>-2</v>
      </c>
      <c r="G645" s="30">
        <v>2</v>
      </c>
      <c r="H645" s="30">
        <v>0</v>
      </c>
      <c r="I645" s="30">
        <v>1</v>
      </c>
      <c r="J645" s="28">
        <v>-0.5</v>
      </c>
      <c r="K645" s="28">
        <v>-1</v>
      </c>
      <c r="L645" s="30">
        <v>0</v>
      </c>
      <c r="M645" s="28" t="s">
        <v>3438</v>
      </c>
      <c r="N645" s="28">
        <v>0</v>
      </c>
      <c r="O645" s="30">
        <v>424</v>
      </c>
      <c r="P645" s="31" t="b">
        <v>0</v>
      </c>
      <c r="Q645" s="28"/>
      <c r="R645" s="28"/>
      <c r="S645" s="30">
        <v>38</v>
      </c>
      <c r="T645" s="28" t="s">
        <v>3541</v>
      </c>
      <c r="U645" s="28">
        <v>0</v>
      </c>
      <c r="V645" s="28" t="s">
        <v>1885</v>
      </c>
      <c r="W645" s="28">
        <v>0.7</v>
      </c>
      <c r="X645" s="31" t="b">
        <v>0</v>
      </c>
      <c r="Y645" s="28"/>
      <c r="Z645" s="28" t="s">
        <v>2061</v>
      </c>
      <c r="AA645" s="30">
        <v>17</v>
      </c>
      <c r="AB645" s="30">
        <v>20</v>
      </c>
      <c r="AC645" s="30">
        <v>0</v>
      </c>
      <c r="AD645" s="30">
        <v>37356</v>
      </c>
      <c r="AE645" s="30">
        <v>2492</v>
      </c>
      <c r="AF645" s="30">
        <v>75135</v>
      </c>
      <c r="AG645" s="30">
        <v>345</v>
      </c>
      <c r="AH645" s="28">
        <v>0</v>
      </c>
      <c r="AI645" s="28">
        <v>0</v>
      </c>
      <c r="AJ645" s="28" t="s">
        <v>1885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28">
        <v>0</v>
      </c>
      <c r="AY645" s="28">
        <v>0</v>
      </c>
      <c r="AZ645" s="28">
        <v>0</v>
      </c>
      <c r="BA645" s="28">
        <v>0</v>
      </c>
      <c r="BB645" s="30">
        <v>0</v>
      </c>
      <c r="BC645" s="28">
        <v>0</v>
      </c>
      <c r="BD645" s="28">
        <v>0</v>
      </c>
      <c r="BE645" s="28">
        <v>0</v>
      </c>
      <c r="BF645" s="28">
        <v>0</v>
      </c>
      <c r="BG645" s="30">
        <v>531</v>
      </c>
      <c r="BH645" s="30">
        <v>38</v>
      </c>
      <c r="BI645" s="30">
        <v>507</v>
      </c>
      <c r="BJ645" s="30">
        <v>14</v>
      </c>
      <c r="BK645" s="30">
        <v>471</v>
      </c>
      <c r="BL645" s="30">
        <v>4</v>
      </c>
      <c r="BM645" s="30">
        <v>533</v>
      </c>
      <c r="BN645" s="30">
        <v>38</v>
      </c>
      <c r="BO645" s="28"/>
      <c r="BP645" s="28"/>
      <c r="BQ645" s="28"/>
      <c r="BR645" s="28"/>
      <c r="BS645" s="28"/>
      <c r="BT645" s="28"/>
      <c r="BU645" s="30">
        <v>0</v>
      </c>
      <c r="BV645" s="30">
        <v>0</v>
      </c>
      <c r="BW645" s="30">
        <v>0</v>
      </c>
      <c r="BX645" s="30">
        <v>0</v>
      </c>
      <c r="BY645" s="30">
        <v>0</v>
      </c>
      <c r="BZ645" s="30">
        <v>0</v>
      </c>
      <c r="CA645" s="30">
        <v>746</v>
      </c>
      <c r="CB645" s="30">
        <v>78</v>
      </c>
      <c r="CC645" s="30">
        <v>396</v>
      </c>
      <c r="CD645" s="30">
        <v>27</v>
      </c>
      <c r="CE645" s="30">
        <v>541</v>
      </c>
      <c r="CF645" s="30">
        <v>38</v>
      </c>
      <c r="CG645" s="30">
        <v>216</v>
      </c>
      <c r="CH645" s="30">
        <v>35</v>
      </c>
      <c r="CI645" s="30">
        <v>0</v>
      </c>
      <c r="CJ645" s="30">
        <v>0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28"/>
      <c r="B646" s="28"/>
      <c r="C646" s="30">
        <v>193204</v>
      </c>
      <c r="D646" s="30">
        <v>0</v>
      </c>
      <c r="E646" s="30">
        <v>0</v>
      </c>
      <c r="F646" s="30">
        <v>-5</v>
      </c>
      <c r="G646" s="30">
        <v>5</v>
      </c>
      <c r="H646" s="30">
        <v>0</v>
      </c>
      <c r="I646" s="30">
        <v>3</v>
      </c>
      <c r="J646" s="28">
        <v>-0.1</v>
      </c>
      <c r="K646" s="28">
        <v>-0.6</v>
      </c>
      <c r="L646" s="30">
        <v>0</v>
      </c>
      <c r="M646" s="28" t="s">
        <v>2309</v>
      </c>
      <c r="N646" s="28">
        <v>0.4</v>
      </c>
      <c r="O646" s="30">
        <v>512</v>
      </c>
      <c r="P646" s="31" t="b">
        <v>0</v>
      </c>
      <c r="Q646" s="28"/>
      <c r="R646" s="28"/>
      <c r="S646" s="30">
        <v>50</v>
      </c>
      <c r="T646" s="28" t="s">
        <v>3542</v>
      </c>
      <c r="U646" s="28">
        <v>2.2000000000000002</v>
      </c>
      <c r="V646" s="28" t="s">
        <v>3543</v>
      </c>
      <c r="W646" s="28">
        <v>0.3</v>
      </c>
      <c r="X646" s="31" t="b">
        <v>0</v>
      </c>
      <c r="Y646" s="28"/>
      <c r="Z646" s="28" t="s">
        <v>2061</v>
      </c>
      <c r="AA646" s="30">
        <v>17</v>
      </c>
      <c r="AB646" s="30">
        <v>20</v>
      </c>
      <c r="AC646" s="30">
        <v>44</v>
      </c>
      <c r="AD646" s="30">
        <v>58155</v>
      </c>
      <c r="AE646" s="30">
        <v>11</v>
      </c>
      <c r="AF646" s="30">
        <v>97978</v>
      </c>
      <c r="AG646" s="30">
        <v>88</v>
      </c>
      <c r="AH646" s="28">
        <v>0.1</v>
      </c>
      <c r="AI646" s="28">
        <v>8.8000000000000007</v>
      </c>
      <c r="AJ646" s="28" t="s">
        <v>1664</v>
      </c>
      <c r="AK646" s="30">
        <v>1150</v>
      </c>
      <c r="AL646" s="30">
        <v>2</v>
      </c>
      <c r="AM646" s="30">
        <v>0</v>
      </c>
      <c r="AN646" s="30">
        <v>1</v>
      </c>
      <c r="AO646" s="30">
        <v>21</v>
      </c>
      <c r="AP646" s="30">
        <v>0</v>
      </c>
      <c r="AQ646" s="30">
        <v>0</v>
      </c>
      <c r="AR646" s="30">
        <v>0</v>
      </c>
      <c r="AS646" s="30">
        <v>2</v>
      </c>
      <c r="AT646" s="30">
        <v>0</v>
      </c>
      <c r="AU646" s="30">
        <v>0</v>
      </c>
      <c r="AV646" s="30">
        <v>3</v>
      </c>
      <c r="AW646" s="30">
        <v>155</v>
      </c>
      <c r="AX646" s="28">
        <v>205.4</v>
      </c>
      <c r="AY646" s="28">
        <v>134.1</v>
      </c>
      <c r="AZ646" s="28">
        <v>366</v>
      </c>
      <c r="BA646" s="28">
        <v>70.8</v>
      </c>
      <c r="BB646" s="30">
        <v>12</v>
      </c>
      <c r="BC646" s="28">
        <v>1.54</v>
      </c>
      <c r="BD646" s="28">
        <v>0.43</v>
      </c>
      <c r="BE646" s="28">
        <v>1.97</v>
      </c>
      <c r="BF646" s="28">
        <v>15.02</v>
      </c>
      <c r="BG646" s="30">
        <v>278</v>
      </c>
      <c r="BH646" s="30">
        <v>118</v>
      </c>
      <c r="BI646" s="30">
        <v>218</v>
      </c>
      <c r="BJ646" s="30">
        <v>134</v>
      </c>
      <c r="BK646" s="30">
        <v>87</v>
      </c>
      <c r="BL646" s="30">
        <v>55</v>
      </c>
      <c r="BM646" s="30">
        <v>186</v>
      </c>
      <c r="BN646" s="30">
        <v>99</v>
      </c>
      <c r="BO646" s="28"/>
      <c r="BP646" s="28"/>
      <c r="BQ646" s="28"/>
      <c r="BR646" s="28"/>
      <c r="BS646" s="28"/>
      <c r="BT646" s="28"/>
      <c r="BU646" s="30">
        <v>0.12</v>
      </c>
      <c r="BV646" s="30">
        <v>0</v>
      </c>
      <c r="BW646" s="30">
        <v>0.03</v>
      </c>
      <c r="BX646" s="30">
        <v>0.15</v>
      </c>
      <c r="BY646" s="30">
        <v>1.18</v>
      </c>
      <c r="BZ646" s="30">
        <v>1.64</v>
      </c>
      <c r="CA646" s="30">
        <v>199</v>
      </c>
      <c r="CB646" s="30">
        <v>112</v>
      </c>
      <c r="CC646" s="30">
        <v>352</v>
      </c>
      <c r="CD646" s="30">
        <v>168</v>
      </c>
      <c r="CE646" s="30">
        <v>278</v>
      </c>
      <c r="CF646" s="30">
        <v>107</v>
      </c>
      <c r="CG646" s="30">
        <v>338</v>
      </c>
      <c r="CH646" s="30">
        <v>115</v>
      </c>
      <c r="CI646" s="30">
        <v>0.94</v>
      </c>
      <c r="CJ646" s="30">
        <v>0.08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28"/>
      <c r="B647" s="28"/>
      <c r="C647" s="30">
        <v>476888</v>
      </c>
      <c r="D647" s="30">
        <v>0</v>
      </c>
      <c r="E647" s="30">
        <v>0</v>
      </c>
      <c r="F647" s="30">
        <v>-2</v>
      </c>
      <c r="G647" s="30">
        <v>2</v>
      </c>
      <c r="H647" s="30">
        <v>0</v>
      </c>
      <c r="I647" s="30">
        <v>4</v>
      </c>
      <c r="J647" s="28">
        <v>0.5</v>
      </c>
      <c r="K647" s="28">
        <v>0</v>
      </c>
      <c r="L647" s="30">
        <v>0</v>
      </c>
      <c r="M647" s="28" t="s">
        <v>3544</v>
      </c>
      <c r="N647" s="28">
        <v>1</v>
      </c>
      <c r="O647" s="30">
        <v>528</v>
      </c>
      <c r="P647" s="31" t="b">
        <v>0</v>
      </c>
      <c r="Q647" s="28"/>
      <c r="R647" s="28"/>
      <c r="S647" s="30">
        <v>53</v>
      </c>
      <c r="T647" s="28" t="s">
        <v>3545</v>
      </c>
      <c r="U647" s="28">
        <v>1.5</v>
      </c>
      <c r="V647" s="28" t="s">
        <v>1655</v>
      </c>
      <c r="W647" s="28">
        <v>0.1</v>
      </c>
      <c r="X647" s="31" t="b">
        <v>0</v>
      </c>
      <c r="Y647" s="28"/>
      <c r="Z647" s="28" t="s">
        <v>2061</v>
      </c>
      <c r="AA647" s="30">
        <v>17</v>
      </c>
      <c r="AB647" s="30">
        <v>20</v>
      </c>
      <c r="AC647" s="30">
        <v>31</v>
      </c>
      <c r="AD647" s="30">
        <v>24662</v>
      </c>
      <c r="AE647" s="30">
        <v>52</v>
      </c>
      <c r="AF647" s="30">
        <v>28930</v>
      </c>
      <c r="AG647" s="30">
        <v>148</v>
      </c>
      <c r="AH647" s="28">
        <v>0.2</v>
      </c>
      <c r="AI647" s="28">
        <v>5.8</v>
      </c>
      <c r="AJ647" s="28" t="s">
        <v>1655</v>
      </c>
      <c r="AK647" s="30">
        <v>510</v>
      </c>
      <c r="AL647" s="30">
        <v>1</v>
      </c>
      <c r="AM647" s="30">
        <v>2</v>
      </c>
      <c r="AN647" s="30">
        <v>0</v>
      </c>
      <c r="AO647" s="30">
        <v>9</v>
      </c>
      <c r="AP647" s="30">
        <v>0</v>
      </c>
      <c r="AQ647" s="30">
        <v>0</v>
      </c>
      <c r="AR647" s="30">
        <v>0</v>
      </c>
      <c r="AS647" s="30">
        <v>1</v>
      </c>
      <c r="AT647" s="30">
        <v>0</v>
      </c>
      <c r="AU647" s="30">
        <v>0</v>
      </c>
      <c r="AV647" s="30">
        <v>0</v>
      </c>
      <c r="AW647" s="30">
        <v>88</v>
      </c>
      <c r="AX647" s="28">
        <v>104.8</v>
      </c>
      <c r="AY647" s="28">
        <v>77.2</v>
      </c>
      <c r="AZ647" s="28">
        <v>165</v>
      </c>
      <c r="BA647" s="28">
        <v>33.6</v>
      </c>
      <c r="BB647" s="30">
        <v>4</v>
      </c>
      <c r="BC647" s="28">
        <v>1.02</v>
      </c>
      <c r="BD647" s="28">
        <v>0.31</v>
      </c>
      <c r="BE647" s="28">
        <v>1.33</v>
      </c>
      <c r="BF647" s="28">
        <v>9.1300000000000008</v>
      </c>
      <c r="BG647" s="30">
        <v>366</v>
      </c>
      <c r="BH647" s="30">
        <v>44</v>
      </c>
      <c r="BI647" s="30">
        <v>307</v>
      </c>
      <c r="BJ647" s="30">
        <v>49</v>
      </c>
      <c r="BK647" s="30">
        <v>196</v>
      </c>
      <c r="BL647" s="30">
        <v>49</v>
      </c>
      <c r="BM647" s="30">
        <v>329</v>
      </c>
      <c r="BN647" s="30">
        <v>49</v>
      </c>
      <c r="BO647" s="28"/>
      <c r="BP647" s="28"/>
      <c r="BQ647" s="28"/>
      <c r="BR647" s="28"/>
      <c r="BS647" s="28"/>
      <c r="BT647" s="28"/>
      <c r="BU647" s="30">
        <v>0.18</v>
      </c>
      <c r="BV647" s="30">
        <v>0</v>
      </c>
      <c r="BW647" s="30">
        <v>0.05</v>
      </c>
      <c r="BX647" s="30">
        <v>0.23</v>
      </c>
      <c r="BY647" s="30">
        <v>1.61</v>
      </c>
      <c r="BZ647" s="30">
        <v>1.59</v>
      </c>
      <c r="CA647" s="30">
        <v>155</v>
      </c>
      <c r="CB647" s="30">
        <v>51</v>
      </c>
      <c r="CC647" s="30">
        <v>272</v>
      </c>
      <c r="CD647" s="30">
        <v>33</v>
      </c>
      <c r="CE647" s="30">
        <v>414</v>
      </c>
      <c r="CF647" s="30">
        <v>54</v>
      </c>
      <c r="CG647" s="30">
        <v>448</v>
      </c>
      <c r="CH647" s="30">
        <v>66</v>
      </c>
      <c r="CI647" s="30">
        <v>0.71</v>
      </c>
      <c r="CJ647" s="30">
        <v>0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30">
        <v>0</v>
      </c>
      <c r="B648" s="30">
        <v>0</v>
      </c>
      <c r="C648" s="30">
        <v>515571</v>
      </c>
      <c r="D648" s="30">
        <v>0</v>
      </c>
      <c r="E648" s="30">
        <v>0</v>
      </c>
      <c r="F648" s="30">
        <v>0</v>
      </c>
      <c r="G648" s="30">
        <v>0</v>
      </c>
      <c r="H648" s="30">
        <v>0</v>
      </c>
      <c r="I648" s="30">
        <v>2</v>
      </c>
      <c r="J648" s="28">
        <v>0</v>
      </c>
      <c r="K648" s="28">
        <v>0</v>
      </c>
      <c r="L648" s="30">
        <v>0</v>
      </c>
      <c r="M648" s="28" t="s">
        <v>3546</v>
      </c>
      <c r="N648" s="28">
        <v>0</v>
      </c>
      <c r="O648" s="30">
        <v>622</v>
      </c>
      <c r="P648" s="31" t="b">
        <v>0</v>
      </c>
      <c r="Q648" s="28" t="s">
        <v>4288</v>
      </c>
      <c r="R648" s="28" t="s">
        <v>3547</v>
      </c>
      <c r="S648" s="30">
        <v>40</v>
      </c>
      <c r="T648" s="28" t="s">
        <v>3548</v>
      </c>
      <c r="U648" s="28">
        <v>0.8</v>
      </c>
      <c r="V648" s="28" t="s">
        <v>3549</v>
      </c>
      <c r="W648" s="28">
        <v>0</v>
      </c>
      <c r="X648" s="31" t="b">
        <v>0</v>
      </c>
      <c r="Y648" s="28"/>
      <c r="Z648" s="28" t="s">
        <v>2117</v>
      </c>
      <c r="AA648" s="30">
        <v>17</v>
      </c>
      <c r="AB648" s="30">
        <v>20</v>
      </c>
      <c r="AC648" s="30">
        <v>4</v>
      </c>
      <c r="AD648" s="30">
        <v>10408</v>
      </c>
      <c r="AE648" s="30">
        <v>11</v>
      </c>
      <c r="AF648" s="30">
        <v>9954</v>
      </c>
      <c r="AG648" s="30">
        <v>41</v>
      </c>
      <c r="AH648" s="28">
        <v>0</v>
      </c>
      <c r="AI648" s="28">
        <v>1</v>
      </c>
      <c r="AJ648" s="28" t="s">
        <v>3550</v>
      </c>
      <c r="AK648" s="30">
        <v>150</v>
      </c>
      <c r="AL648" s="30">
        <v>0</v>
      </c>
      <c r="AM648" s="30">
        <v>0</v>
      </c>
      <c r="AN648" s="30">
        <v>0</v>
      </c>
      <c r="AO648" s="30">
        <v>2</v>
      </c>
      <c r="AP648" s="30">
        <v>0</v>
      </c>
      <c r="AQ648" s="30">
        <v>0</v>
      </c>
      <c r="AR648" s="30">
        <v>0</v>
      </c>
      <c r="AS648" s="30">
        <v>0</v>
      </c>
      <c r="AT648" s="30">
        <v>0</v>
      </c>
      <c r="AU648" s="30">
        <v>0</v>
      </c>
      <c r="AV648" s="30">
        <v>0</v>
      </c>
      <c r="AW648" s="30">
        <v>28</v>
      </c>
      <c r="AX648" s="28">
        <v>27.6</v>
      </c>
      <c r="AY648" s="28">
        <v>7.8</v>
      </c>
      <c r="AZ648" s="28">
        <v>4</v>
      </c>
      <c r="BA648" s="28">
        <v>3.9</v>
      </c>
      <c r="BB648" s="30">
        <v>2</v>
      </c>
      <c r="BC648" s="28">
        <v>0</v>
      </c>
      <c r="BD648" s="28">
        <v>0.02</v>
      </c>
      <c r="BE648" s="28">
        <v>0.02</v>
      </c>
      <c r="BF648" s="28">
        <v>2.48</v>
      </c>
      <c r="BG648" s="30">
        <v>456</v>
      </c>
      <c r="BH648" s="30">
        <v>163</v>
      </c>
      <c r="BI648" s="30">
        <v>447</v>
      </c>
      <c r="BJ648" s="30">
        <v>159</v>
      </c>
      <c r="BK648" s="30">
        <v>451</v>
      </c>
      <c r="BL648" s="30">
        <v>165</v>
      </c>
      <c r="BM648" s="30">
        <v>469</v>
      </c>
      <c r="BN648" s="30">
        <v>164</v>
      </c>
      <c r="BO648" s="28"/>
      <c r="BP648" s="28"/>
      <c r="BQ648" s="28"/>
      <c r="BR648" s="28"/>
      <c r="BS648" s="28"/>
      <c r="BT648" s="28"/>
      <c r="BU648" s="30">
        <v>0</v>
      </c>
      <c r="BV648" s="30">
        <v>0</v>
      </c>
      <c r="BW648" s="30">
        <v>0.01</v>
      </c>
      <c r="BX648" s="30">
        <v>0.01</v>
      </c>
      <c r="BY648" s="30">
        <v>1.49</v>
      </c>
      <c r="BZ648" s="30">
        <v>1.2</v>
      </c>
      <c r="CA648" s="30">
        <v>700</v>
      </c>
      <c r="CB648" s="30">
        <v>221</v>
      </c>
      <c r="CC648" s="30">
        <v>494</v>
      </c>
      <c r="CD648" s="30">
        <v>189</v>
      </c>
      <c r="CE648" s="30">
        <v>530</v>
      </c>
      <c r="CF648" s="30">
        <v>181</v>
      </c>
      <c r="CG648" s="30">
        <v>518</v>
      </c>
      <c r="CH648" s="30">
        <v>192</v>
      </c>
      <c r="CI648" s="30">
        <v>1.2</v>
      </c>
      <c r="CJ648" s="30">
        <v>0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30">
        <v>100</v>
      </c>
      <c r="B649" s="30">
        <v>100</v>
      </c>
      <c r="C649" s="30">
        <v>173271</v>
      </c>
      <c r="D649" s="30">
        <v>0</v>
      </c>
      <c r="E649" s="30">
        <v>0</v>
      </c>
      <c r="F649" s="30">
        <v>-1</v>
      </c>
      <c r="G649" s="30">
        <v>1</v>
      </c>
      <c r="H649" s="30">
        <v>0</v>
      </c>
      <c r="I649" s="30">
        <v>2</v>
      </c>
      <c r="J649" s="28">
        <v>1.1000000000000001</v>
      </c>
      <c r="K649" s="28">
        <v>0.6</v>
      </c>
      <c r="L649" s="30">
        <v>0</v>
      </c>
      <c r="M649" s="28" t="s">
        <v>3551</v>
      </c>
      <c r="N649" s="28">
        <v>1.6</v>
      </c>
      <c r="O649" s="30">
        <v>623</v>
      </c>
      <c r="P649" s="31" t="b">
        <v>0</v>
      </c>
      <c r="Q649" s="28"/>
      <c r="R649" s="28" t="s">
        <v>3552</v>
      </c>
      <c r="S649" s="30">
        <v>44</v>
      </c>
      <c r="T649" s="28" t="s">
        <v>3553</v>
      </c>
      <c r="U649" s="28">
        <v>2.2000000000000002</v>
      </c>
      <c r="V649" s="28" t="s">
        <v>3554</v>
      </c>
      <c r="W649" s="28">
        <v>0</v>
      </c>
      <c r="X649" s="31" t="b">
        <v>0</v>
      </c>
      <c r="Y649" s="28"/>
      <c r="Z649" s="28" t="s">
        <v>2061</v>
      </c>
      <c r="AA649" s="30">
        <v>17</v>
      </c>
      <c r="AB649" s="30">
        <v>20</v>
      </c>
      <c r="AC649" s="30">
        <v>28</v>
      </c>
      <c r="AD649" s="30">
        <v>5513</v>
      </c>
      <c r="AE649" s="30">
        <v>90</v>
      </c>
      <c r="AF649" s="30">
        <v>4868</v>
      </c>
      <c r="AG649" s="30">
        <v>113</v>
      </c>
      <c r="AH649" s="28">
        <v>0.4</v>
      </c>
      <c r="AI649" s="28">
        <v>6.4</v>
      </c>
      <c r="AJ649" s="28" t="s">
        <v>3554</v>
      </c>
      <c r="AK649" s="30">
        <v>942</v>
      </c>
      <c r="AL649" s="30">
        <v>1</v>
      </c>
      <c r="AM649" s="30">
        <v>0</v>
      </c>
      <c r="AN649" s="30">
        <v>1</v>
      </c>
      <c r="AO649" s="30">
        <v>15</v>
      </c>
      <c r="AP649" s="30">
        <v>0</v>
      </c>
      <c r="AQ649" s="30">
        <v>0</v>
      </c>
      <c r="AR649" s="30">
        <v>0</v>
      </c>
      <c r="AS649" s="30">
        <v>2</v>
      </c>
      <c r="AT649" s="30">
        <v>0</v>
      </c>
      <c r="AU649" s="30">
        <v>0</v>
      </c>
      <c r="AV649" s="30">
        <v>2</v>
      </c>
      <c r="AW649" s="30">
        <v>182</v>
      </c>
      <c r="AX649" s="28">
        <v>262.39999999999998</v>
      </c>
      <c r="AY649" s="28">
        <v>16.2</v>
      </c>
      <c r="AZ649" s="28">
        <v>69</v>
      </c>
      <c r="BA649" s="28">
        <v>34.9</v>
      </c>
      <c r="BB649" s="30">
        <v>9</v>
      </c>
      <c r="BC649" s="28">
        <v>0.83</v>
      </c>
      <c r="BD649" s="28">
        <v>0.14000000000000001</v>
      </c>
      <c r="BE649" s="28">
        <v>0.97</v>
      </c>
      <c r="BF649" s="28">
        <v>15.36</v>
      </c>
      <c r="BG649" s="30">
        <v>237</v>
      </c>
      <c r="BH649" s="30">
        <v>93</v>
      </c>
      <c r="BI649" s="30">
        <v>425</v>
      </c>
      <c r="BJ649" s="30">
        <v>151</v>
      </c>
      <c r="BK649" s="30">
        <v>306</v>
      </c>
      <c r="BL649" s="30">
        <v>99</v>
      </c>
      <c r="BM649" s="30">
        <v>324</v>
      </c>
      <c r="BN649" s="30">
        <v>113</v>
      </c>
      <c r="BO649" s="28"/>
      <c r="BP649" s="28"/>
      <c r="BQ649" s="28"/>
      <c r="BR649" s="28"/>
      <c r="BS649" s="28"/>
      <c r="BT649" s="28"/>
      <c r="BU649" s="30">
        <v>0.08</v>
      </c>
      <c r="BV649" s="30">
        <v>0</v>
      </c>
      <c r="BW649" s="30">
        <v>0.01</v>
      </c>
      <c r="BX649" s="30">
        <v>0.09</v>
      </c>
      <c r="BY649" s="30">
        <v>1.47</v>
      </c>
      <c r="BZ649" s="30">
        <v>1.43</v>
      </c>
      <c r="CA649" s="30">
        <v>488</v>
      </c>
      <c r="CB649" s="30">
        <v>104</v>
      </c>
      <c r="CC649" s="30">
        <v>193</v>
      </c>
      <c r="CD649" s="30">
        <v>63</v>
      </c>
      <c r="CE649" s="30">
        <v>269</v>
      </c>
      <c r="CF649" s="30">
        <v>100</v>
      </c>
      <c r="CG649" s="30">
        <v>547</v>
      </c>
      <c r="CH649" s="30">
        <v>201</v>
      </c>
      <c r="CI649" s="30">
        <v>0.86</v>
      </c>
      <c r="CJ649" s="30">
        <v>0.1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28"/>
      <c r="B650" s="28"/>
      <c r="C650" s="30">
        <v>490503</v>
      </c>
      <c r="D650" s="30">
        <v>0</v>
      </c>
      <c r="E650" s="30">
        <v>0</v>
      </c>
      <c r="F650" s="30">
        <v>-4</v>
      </c>
      <c r="G650" s="30">
        <v>4</v>
      </c>
      <c r="H650" s="30">
        <v>0</v>
      </c>
      <c r="I650" s="30">
        <v>3</v>
      </c>
      <c r="J650" s="28">
        <v>-0.3</v>
      </c>
      <c r="K650" s="28">
        <v>-0.8</v>
      </c>
      <c r="L650" s="30">
        <v>0</v>
      </c>
      <c r="M650" s="28" t="s">
        <v>3555</v>
      </c>
      <c r="N650" s="28">
        <v>0.2</v>
      </c>
      <c r="O650" s="30">
        <v>624</v>
      </c>
      <c r="P650" s="31" t="b">
        <v>0</v>
      </c>
      <c r="Q650" s="28"/>
      <c r="R650" s="28"/>
      <c r="S650" s="30">
        <v>46</v>
      </c>
      <c r="T650" s="28" t="s">
        <v>3556</v>
      </c>
      <c r="U650" s="28">
        <v>1.4</v>
      </c>
      <c r="V650" s="28" t="s">
        <v>3557</v>
      </c>
      <c r="W650" s="28">
        <v>0</v>
      </c>
      <c r="X650" s="31" t="b">
        <v>0</v>
      </c>
      <c r="Y650" s="28"/>
      <c r="Z650" s="28" t="s">
        <v>2061</v>
      </c>
      <c r="AA650" s="30">
        <v>17</v>
      </c>
      <c r="AB650" s="30">
        <v>20</v>
      </c>
      <c r="AC650" s="30">
        <v>22</v>
      </c>
      <c r="AD650" s="30">
        <v>2865</v>
      </c>
      <c r="AE650" s="30">
        <v>33</v>
      </c>
      <c r="AF650" s="30">
        <v>2541</v>
      </c>
      <c r="AG650" s="30">
        <v>19</v>
      </c>
      <c r="AH650" s="28">
        <v>0</v>
      </c>
      <c r="AI650" s="28">
        <v>4.8</v>
      </c>
      <c r="AJ650" s="28" t="s">
        <v>3557</v>
      </c>
      <c r="AK650" s="30">
        <v>540</v>
      </c>
      <c r="AL650" s="30">
        <v>0</v>
      </c>
      <c r="AM650" s="30">
        <v>0</v>
      </c>
      <c r="AN650" s="30">
        <v>1</v>
      </c>
      <c r="AO650" s="30">
        <v>9</v>
      </c>
      <c r="AP650" s="30">
        <v>0</v>
      </c>
      <c r="AQ650" s="30">
        <v>0</v>
      </c>
      <c r="AR650" s="30">
        <v>0</v>
      </c>
      <c r="AS650" s="30">
        <v>0</v>
      </c>
      <c r="AT650" s="30">
        <v>0</v>
      </c>
      <c r="AU650" s="30">
        <v>0</v>
      </c>
      <c r="AV650" s="30">
        <v>0</v>
      </c>
      <c r="AW650" s="30">
        <v>74</v>
      </c>
      <c r="AX650" s="28">
        <v>79</v>
      </c>
      <c r="AY650" s="28">
        <v>85.5</v>
      </c>
      <c r="AZ650" s="28">
        <v>125</v>
      </c>
      <c r="BA650" s="28">
        <v>28.9</v>
      </c>
      <c r="BB650" s="30">
        <v>5</v>
      </c>
      <c r="BC650" s="28">
        <v>0.88</v>
      </c>
      <c r="BD650" s="28">
        <v>0.39</v>
      </c>
      <c r="BE650" s="28">
        <v>1.27</v>
      </c>
      <c r="BF650" s="28">
        <v>7.15</v>
      </c>
      <c r="BG650" s="30">
        <v>396</v>
      </c>
      <c r="BH650" s="30">
        <v>170</v>
      </c>
      <c r="BI650" s="30">
        <v>290</v>
      </c>
      <c r="BJ650" s="30">
        <v>156</v>
      </c>
      <c r="BK650" s="30">
        <v>228</v>
      </c>
      <c r="BL650" s="30">
        <v>128</v>
      </c>
      <c r="BM650" s="30">
        <v>347</v>
      </c>
      <c r="BN650" s="30">
        <v>157</v>
      </c>
      <c r="BO650" s="28"/>
      <c r="BP650" s="28"/>
      <c r="BQ650" s="28"/>
      <c r="BR650" s="28"/>
      <c r="BS650" s="28"/>
      <c r="BT650" s="28"/>
      <c r="BU650" s="30">
        <v>0.15</v>
      </c>
      <c r="BV650" s="30">
        <v>0</v>
      </c>
      <c r="BW650" s="30">
        <v>0.06</v>
      </c>
      <c r="BX650" s="30">
        <v>0.21</v>
      </c>
      <c r="BY650" s="30">
        <v>1.19</v>
      </c>
      <c r="BZ650" s="30">
        <v>1.5</v>
      </c>
      <c r="CA650" s="30">
        <v>342</v>
      </c>
      <c r="CB650" s="30">
        <v>203</v>
      </c>
      <c r="CC650" s="30">
        <v>383</v>
      </c>
      <c r="CD650" s="30">
        <v>175</v>
      </c>
      <c r="CE650" s="30">
        <v>423</v>
      </c>
      <c r="CF650" s="30">
        <v>183</v>
      </c>
      <c r="CG650" s="30">
        <v>664</v>
      </c>
      <c r="CH650" s="30">
        <v>266</v>
      </c>
      <c r="CI650" s="30">
        <v>0.83</v>
      </c>
      <c r="CJ650" s="30">
        <v>0.17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30">
        <v>0</v>
      </c>
      <c r="B651" s="30">
        <v>0</v>
      </c>
      <c r="C651" s="30">
        <v>476161</v>
      </c>
      <c r="D651" s="30">
        <v>0</v>
      </c>
      <c r="E651" s="30">
        <v>0</v>
      </c>
      <c r="F651" s="30">
        <v>0</v>
      </c>
      <c r="G651" s="30">
        <v>0</v>
      </c>
      <c r="H651" s="30">
        <v>0</v>
      </c>
      <c r="I651" s="30">
        <v>3</v>
      </c>
      <c r="J651" s="28">
        <v>0</v>
      </c>
      <c r="K651" s="28">
        <v>0</v>
      </c>
      <c r="L651" s="30">
        <v>0</v>
      </c>
      <c r="M651" s="28" t="s">
        <v>1553</v>
      </c>
      <c r="N651" s="28">
        <v>0</v>
      </c>
      <c r="O651" s="30">
        <v>647</v>
      </c>
      <c r="P651" s="31" t="b">
        <v>0</v>
      </c>
      <c r="Q651" s="28" t="s">
        <v>3932</v>
      </c>
      <c r="R651" s="28" t="s">
        <v>3933</v>
      </c>
      <c r="S651" s="30">
        <v>45</v>
      </c>
      <c r="T651" s="28" t="s">
        <v>3558</v>
      </c>
      <c r="U651" s="28">
        <v>0</v>
      </c>
      <c r="V651" s="28" t="s">
        <v>3559</v>
      </c>
      <c r="W651" s="28">
        <v>0</v>
      </c>
      <c r="X651" s="31" t="b">
        <v>0</v>
      </c>
      <c r="Y651" s="28"/>
      <c r="Z651" s="28" t="s">
        <v>2077</v>
      </c>
      <c r="AA651" s="30">
        <v>17</v>
      </c>
      <c r="AB651" s="30">
        <v>20</v>
      </c>
      <c r="AC651" s="30">
        <v>0</v>
      </c>
      <c r="AD651" s="30">
        <v>489</v>
      </c>
      <c r="AE651" s="30">
        <v>0</v>
      </c>
      <c r="AF651" s="30">
        <v>488</v>
      </c>
      <c r="AG651" s="30">
        <v>1</v>
      </c>
      <c r="AH651" s="28">
        <v>0</v>
      </c>
      <c r="AI651" s="28">
        <v>0</v>
      </c>
      <c r="AJ651" s="28" t="s">
        <v>3559</v>
      </c>
      <c r="AK651" s="30">
        <v>0</v>
      </c>
      <c r="AL651" s="30">
        <v>0</v>
      </c>
      <c r="AM651" s="30">
        <v>0</v>
      </c>
      <c r="AN651" s="30">
        <v>0</v>
      </c>
      <c r="AO651" s="30">
        <v>0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0</v>
      </c>
      <c r="AX651" s="28">
        <v>0</v>
      </c>
      <c r="AY651" s="28">
        <v>0</v>
      </c>
      <c r="AZ651" s="28">
        <v>0</v>
      </c>
      <c r="BA651" s="28">
        <v>0</v>
      </c>
      <c r="BB651" s="30">
        <v>0</v>
      </c>
      <c r="BC651" s="28">
        <v>0</v>
      </c>
      <c r="BD651" s="28">
        <v>0</v>
      </c>
      <c r="BE651" s="28">
        <v>0</v>
      </c>
      <c r="BF651" s="28">
        <v>0</v>
      </c>
      <c r="BG651" s="30">
        <v>694</v>
      </c>
      <c r="BH651" s="30">
        <v>280</v>
      </c>
      <c r="BI651" s="30">
        <v>691</v>
      </c>
      <c r="BJ651" s="30">
        <v>283</v>
      </c>
      <c r="BK651" s="30">
        <v>677</v>
      </c>
      <c r="BL651" s="30">
        <v>276</v>
      </c>
      <c r="BM651" s="30">
        <v>697</v>
      </c>
      <c r="BN651" s="30">
        <v>282</v>
      </c>
      <c r="BO651" s="28"/>
      <c r="BP651" s="28"/>
      <c r="BQ651" s="28"/>
      <c r="BR651" s="28"/>
      <c r="BS651" s="28"/>
      <c r="BT651" s="28"/>
      <c r="BU651" s="30">
        <v>0</v>
      </c>
      <c r="BV651" s="30">
        <v>0</v>
      </c>
      <c r="BW651" s="30">
        <v>0</v>
      </c>
      <c r="BX651" s="30">
        <v>0</v>
      </c>
      <c r="BY651" s="30">
        <v>0</v>
      </c>
      <c r="BZ651" s="30">
        <v>0</v>
      </c>
      <c r="CA651" s="30">
        <v>412</v>
      </c>
      <c r="CB651" s="30">
        <v>230</v>
      </c>
      <c r="CC651" s="30">
        <v>636</v>
      </c>
      <c r="CD651" s="30">
        <v>246</v>
      </c>
      <c r="CE651" s="30">
        <v>702</v>
      </c>
      <c r="CF651" s="30">
        <v>286</v>
      </c>
      <c r="CG651" s="30">
        <v>740</v>
      </c>
      <c r="CH651" s="30">
        <v>309</v>
      </c>
      <c r="CI651" s="30">
        <v>0</v>
      </c>
      <c r="CJ651" s="30">
        <v>0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30">
        <v>0</v>
      </c>
      <c r="B652" s="30">
        <v>0</v>
      </c>
      <c r="C652" s="30">
        <v>447372</v>
      </c>
      <c r="D652" s="30">
        <v>0</v>
      </c>
      <c r="E652" s="30">
        <v>0</v>
      </c>
      <c r="F652" s="30">
        <v>0</v>
      </c>
      <c r="G652" s="30">
        <v>0</v>
      </c>
      <c r="H652" s="30">
        <v>0</v>
      </c>
      <c r="I652" s="30">
        <v>3</v>
      </c>
      <c r="J652" s="28">
        <v>0</v>
      </c>
      <c r="K652" s="28">
        <v>0</v>
      </c>
      <c r="L652" s="30">
        <v>0</v>
      </c>
      <c r="M652" s="28" t="s">
        <v>2262</v>
      </c>
      <c r="N652" s="28">
        <v>0</v>
      </c>
      <c r="O652" s="30">
        <v>648</v>
      </c>
      <c r="P652" s="31" t="b">
        <v>0</v>
      </c>
      <c r="Q652" s="28" t="s">
        <v>3560</v>
      </c>
      <c r="R652" s="28" t="s">
        <v>3561</v>
      </c>
      <c r="S652" s="30">
        <v>45</v>
      </c>
      <c r="T652" s="28" t="s">
        <v>3562</v>
      </c>
      <c r="U652" s="28">
        <v>0</v>
      </c>
      <c r="V652" s="28" t="s">
        <v>3563</v>
      </c>
      <c r="W652" s="28">
        <v>0</v>
      </c>
      <c r="X652" s="31" t="b">
        <v>0</v>
      </c>
      <c r="Y652" s="28"/>
      <c r="Z652" s="28" t="s">
        <v>2077</v>
      </c>
      <c r="AA652" s="30">
        <v>17</v>
      </c>
      <c r="AB652" s="30">
        <v>20</v>
      </c>
      <c r="AC652" s="30">
        <v>0</v>
      </c>
      <c r="AD652" s="30">
        <v>565</v>
      </c>
      <c r="AE652" s="30">
        <v>0</v>
      </c>
      <c r="AF652" s="30">
        <v>530</v>
      </c>
      <c r="AG652" s="30">
        <v>0</v>
      </c>
      <c r="AH652" s="28">
        <v>0</v>
      </c>
      <c r="AI652" s="28">
        <v>0</v>
      </c>
      <c r="AJ652" s="28" t="s">
        <v>3563</v>
      </c>
      <c r="AK652" s="30">
        <v>0</v>
      </c>
      <c r="AL652" s="30">
        <v>0</v>
      </c>
      <c r="AM652" s="30">
        <v>0</v>
      </c>
      <c r="AN652" s="30">
        <v>0</v>
      </c>
      <c r="AO652" s="30">
        <v>0</v>
      </c>
      <c r="AP652" s="30">
        <v>0</v>
      </c>
      <c r="AQ652" s="30">
        <v>0</v>
      </c>
      <c r="AR652" s="30">
        <v>0</v>
      </c>
      <c r="AS652" s="30">
        <v>0</v>
      </c>
      <c r="AT652" s="30">
        <v>0</v>
      </c>
      <c r="AU652" s="30">
        <v>0</v>
      </c>
      <c r="AV652" s="30">
        <v>0</v>
      </c>
      <c r="AW652" s="30">
        <v>0</v>
      </c>
      <c r="AX652" s="28">
        <v>0</v>
      </c>
      <c r="AY652" s="28">
        <v>0</v>
      </c>
      <c r="AZ652" s="28">
        <v>0</v>
      </c>
      <c r="BA652" s="28">
        <v>0</v>
      </c>
      <c r="BB652" s="30">
        <v>0</v>
      </c>
      <c r="BC652" s="28">
        <v>0</v>
      </c>
      <c r="BD652" s="28">
        <v>0</v>
      </c>
      <c r="BE652" s="28">
        <v>0</v>
      </c>
      <c r="BF652" s="28">
        <v>0</v>
      </c>
      <c r="BG652" s="30">
        <v>681</v>
      </c>
      <c r="BH652" s="30">
        <v>274</v>
      </c>
      <c r="BI652" s="30">
        <v>678</v>
      </c>
      <c r="BJ652" s="30">
        <v>277</v>
      </c>
      <c r="BK652" s="30">
        <v>664</v>
      </c>
      <c r="BL652" s="30">
        <v>270</v>
      </c>
      <c r="BM652" s="30">
        <v>684</v>
      </c>
      <c r="BN652" s="30">
        <v>276</v>
      </c>
      <c r="BO652" s="28"/>
      <c r="BP652" s="28"/>
      <c r="BQ652" s="28"/>
      <c r="BR652" s="28"/>
      <c r="BS652" s="28"/>
      <c r="BT652" s="28"/>
      <c r="BU652" s="30">
        <v>0</v>
      </c>
      <c r="BV652" s="30">
        <v>0</v>
      </c>
      <c r="BW652" s="30">
        <v>0</v>
      </c>
      <c r="BX652" s="30">
        <v>0</v>
      </c>
      <c r="BY652" s="30">
        <v>0</v>
      </c>
      <c r="BZ652" s="30">
        <v>0</v>
      </c>
      <c r="CA652" s="30">
        <v>396</v>
      </c>
      <c r="CB652" s="30">
        <v>222</v>
      </c>
      <c r="CC652" s="30">
        <v>621</v>
      </c>
      <c r="CD652" s="30">
        <v>239</v>
      </c>
      <c r="CE652" s="30">
        <v>689</v>
      </c>
      <c r="CF652" s="30">
        <v>280</v>
      </c>
      <c r="CG652" s="30">
        <v>737</v>
      </c>
      <c r="CH652" s="30">
        <v>307</v>
      </c>
      <c r="CI652" s="30">
        <v>0</v>
      </c>
      <c r="CJ652" s="30">
        <v>0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28"/>
      <c r="B653" s="28"/>
      <c r="C653" s="30">
        <v>493736</v>
      </c>
      <c r="D653" s="30">
        <v>0</v>
      </c>
      <c r="E653" s="30">
        <v>0</v>
      </c>
      <c r="F653" s="30">
        <v>0</v>
      </c>
      <c r="G653" s="30">
        <v>0</v>
      </c>
      <c r="H653" s="30">
        <v>0</v>
      </c>
      <c r="I653" s="30">
        <v>4</v>
      </c>
      <c r="J653" s="28">
        <v>-0.5</v>
      </c>
      <c r="K653" s="28">
        <v>-1</v>
      </c>
      <c r="L653" s="30">
        <v>0</v>
      </c>
      <c r="M653" s="28" t="s">
        <v>3564</v>
      </c>
      <c r="N653" s="28">
        <v>0</v>
      </c>
      <c r="O653" s="30">
        <v>671</v>
      </c>
      <c r="P653" s="31" t="b">
        <v>0</v>
      </c>
      <c r="Q653" s="28"/>
      <c r="R653" s="28"/>
      <c r="S653" s="30">
        <v>45</v>
      </c>
      <c r="T653" s="28" t="s">
        <v>3565</v>
      </c>
      <c r="U653" s="28">
        <v>0</v>
      </c>
      <c r="V653" s="28" t="s">
        <v>2171</v>
      </c>
      <c r="W653" s="28">
        <v>0</v>
      </c>
      <c r="X653" s="31" t="b">
        <v>0</v>
      </c>
      <c r="Y653" s="28"/>
      <c r="Z653" s="28" t="s">
        <v>2061</v>
      </c>
      <c r="AA653" s="30">
        <v>17</v>
      </c>
      <c r="AB653" s="30">
        <v>20</v>
      </c>
      <c r="AC653" s="30">
        <v>0</v>
      </c>
      <c r="AD653" s="30">
        <v>7167</v>
      </c>
      <c r="AE653" s="30">
        <v>153</v>
      </c>
      <c r="AF653" s="30">
        <v>5215</v>
      </c>
      <c r="AG653" s="30">
        <v>165</v>
      </c>
      <c r="AH653" s="28">
        <v>0</v>
      </c>
      <c r="AI653" s="28">
        <v>0</v>
      </c>
      <c r="AJ653" s="28" t="s">
        <v>2171</v>
      </c>
      <c r="AK653" s="30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28">
        <v>0</v>
      </c>
      <c r="AY653" s="28">
        <v>0</v>
      </c>
      <c r="AZ653" s="28">
        <v>0</v>
      </c>
      <c r="BA653" s="28">
        <v>0</v>
      </c>
      <c r="BB653" s="30">
        <v>0</v>
      </c>
      <c r="BC653" s="28">
        <v>0</v>
      </c>
      <c r="BD653" s="28">
        <v>0</v>
      </c>
      <c r="BE653" s="28">
        <v>0</v>
      </c>
      <c r="BF653" s="28">
        <v>0</v>
      </c>
      <c r="BG653" s="30">
        <v>704</v>
      </c>
      <c r="BH653" s="30">
        <v>81</v>
      </c>
      <c r="BI653" s="30">
        <v>700</v>
      </c>
      <c r="BJ653" s="30">
        <v>81</v>
      </c>
      <c r="BK653" s="30">
        <v>688</v>
      </c>
      <c r="BL653" s="30">
        <v>82</v>
      </c>
      <c r="BM653" s="30">
        <v>706</v>
      </c>
      <c r="BN653" s="30">
        <v>82</v>
      </c>
      <c r="BO653" s="28"/>
      <c r="BP653" s="28"/>
      <c r="BQ653" s="28"/>
      <c r="BR653" s="28"/>
      <c r="BS653" s="28"/>
      <c r="BT653" s="28"/>
      <c r="BU653" s="30">
        <v>0</v>
      </c>
      <c r="BV653" s="30">
        <v>0</v>
      </c>
      <c r="BW653" s="30">
        <v>0</v>
      </c>
      <c r="BX653" s="30">
        <v>0</v>
      </c>
      <c r="BY653" s="30">
        <v>0</v>
      </c>
      <c r="BZ653" s="30">
        <v>0</v>
      </c>
      <c r="CA653" s="30">
        <v>427</v>
      </c>
      <c r="CB653" s="30">
        <v>82</v>
      </c>
      <c r="CC653" s="30">
        <v>648</v>
      </c>
      <c r="CD653" s="30">
        <v>71</v>
      </c>
      <c r="CE653" s="30">
        <v>711</v>
      </c>
      <c r="CF653" s="30">
        <v>82</v>
      </c>
      <c r="CG653" s="30">
        <v>555</v>
      </c>
      <c r="CH653" s="30">
        <v>73</v>
      </c>
      <c r="CI653" s="30">
        <v>0</v>
      </c>
      <c r="CJ653" s="30">
        <v>0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30">
        <v>100</v>
      </c>
      <c r="B654" s="30">
        <v>100</v>
      </c>
      <c r="C654" s="30">
        <v>81205</v>
      </c>
      <c r="D654" s="30">
        <v>0</v>
      </c>
      <c r="E654" s="30">
        <v>0</v>
      </c>
      <c r="F654" s="30">
        <v>-4</v>
      </c>
      <c r="G654" s="30">
        <v>4</v>
      </c>
      <c r="H654" s="30">
        <v>0</v>
      </c>
      <c r="I654" s="30">
        <v>3</v>
      </c>
      <c r="J654" s="28">
        <v>-0.5</v>
      </c>
      <c r="K654" s="28">
        <v>-1</v>
      </c>
      <c r="L654" s="30">
        <v>0</v>
      </c>
      <c r="M654" s="28" t="s">
        <v>3566</v>
      </c>
      <c r="N654" s="28">
        <v>0</v>
      </c>
      <c r="O654" s="30">
        <v>692</v>
      </c>
      <c r="P654" s="31" t="b">
        <v>0</v>
      </c>
      <c r="Q654" s="28"/>
      <c r="R654" s="28" t="s">
        <v>4351</v>
      </c>
      <c r="S654" s="30">
        <v>51</v>
      </c>
      <c r="T654" s="28" t="s">
        <v>3567</v>
      </c>
      <c r="U654" s="28">
        <v>1</v>
      </c>
      <c r="V654" s="28" t="s">
        <v>3568</v>
      </c>
      <c r="W654" s="28">
        <v>0</v>
      </c>
      <c r="X654" s="31" t="b">
        <v>0</v>
      </c>
      <c r="Y654" s="28"/>
      <c r="Z654" s="28" t="s">
        <v>2061</v>
      </c>
      <c r="AA654" s="30">
        <v>17</v>
      </c>
      <c r="AB654" s="30">
        <v>20</v>
      </c>
      <c r="AC654" s="30">
        <v>1</v>
      </c>
      <c r="AD654" s="30">
        <v>4439</v>
      </c>
      <c r="AE654" s="30">
        <v>12</v>
      </c>
      <c r="AF654" s="30">
        <v>3967</v>
      </c>
      <c r="AG654" s="30">
        <v>29</v>
      </c>
      <c r="AH654" s="28">
        <v>0</v>
      </c>
      <c r="AI654" s="28">
        <v>0.2</v>
      </c>
      <c r="AJ654" s="28" t="s">
        <v>3568</v>
      </c>
      <c r="AK654" s="30">
        <v>6</v>
      </c>
      <c r="AL654" s="30">
        <v>0</v>
      </c>
      <c r="AM654" s="30">
        <v>0</v>
      </c>
      <c r="AN654" s="30">
        <v>0</v>
      </c>
      <c r="AO654" s="30">
        <v>0</v>
      </c>
      <c r="AP654" s="30">
        <v>0</v>
      </c>
      <c r="AQ654" s="30">
        <v>0</v>
      </c>
      <c r="AR654" s="30">
        <v>0</v>
      </c>
      <c r="AS654" s="30">
        <v>0</v>
      </c>
      <c r="AT654" s="30">
        <v>0</v>
      </c>
      <c r="AU654" s="30">
        <v>0</v>
      </c>
      <c r="AV654" s="30">
        <v>0</v>
      </c>
      <c r="AW654" s="30">
        <v>4</v>
      </c>
      <c r="AX654" s="28">
        <v>2</v>
      </c>
      <c r="AY654" s="28">
        <v>0.3</v>
      </c>
      <c r="AZ654" s="28">
        <v>0</v>
      </c>
      <c r="BA654" s="28">
        <v>0.2</v>
      </c>
      <c r="BB654" s="30">
        <v>0</v>
      </c>
      <c r="BC654" s="28">
        <v>0</v>
      </c>
      <c r="BD654" s="28">
        <v>0</v>
      </c>
      <c r="BE654" s="28">
        <v>0</v>
      </c>
      <c r="BF654" s="28">
        <v>0</v>
      </c>
      <c r="BG654" s="30">
        <v>514</v>
      </c>
      <c r="BH654" s="30">
        <v>235</v>
      </c>
      <c r="BI654" s="30">
        <v>496</v>
      </c>
      <c r="BJ654" s="30">
        <v>242</v>
      </c>
      <c r="BK654" s="30">
        <v>745</v>
      </c>
      <c r="BL654" s="30">
        <v>321</v>
      </c>
      <c r="BM654" s="30">
        <v>525</v>
      </c>
      <c r="BN654" s="30">
        <v>240</v>
      </c>
      <c r="BO654" s="28"/>
      <c r="BP654" s="28"/>
      <c r="BQ654" s="28"/>
      <c r="BR654" s="28"/>
      <c r="BS654" s="28"/>
      <c r="BT654" s="28"/>
      <c r="BU654" s="30">
        <v>0</v>
      </c>
      <c r="BV654" s="30">
        <v>0</v>
      </c>
      <c r="BW654" s="30">
        <v>0</v>
      </c>
      <c r="BX654" s="30">
        <v>0</v>
      </c>
      <c r="BY654" s="30">
        <v>0</v>
      </c>
      <c r="BZ654" s="30">
        <v>0</v>
      </c>
      <c r="CA654" s="30">
        <v>170</v>
      </c>
      <c r="CB654" s="30">
        <v>98</v>
      </c>
      <c r="CC654" s="30">
        <v>729</v>
      </c>
      <c r="CD654" s="30">
        <v>311</v>
      </c>
      <c r="CE654" s="30">
        <v>517</v>
      </c>
      <c r="CF654" s="30">
        <v>236</v>
      </c>
      <c r="CG654" s="30">
        <v>675</v>
      </c>
      <c r="CH654" s="30">
        <v>268</v>
      </c>
      <c r="CI654" s="30">
        <v>0</v>
      </c>
      <c r="CJ654" s="30">
        <v>0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30">
        <v>100</v>
      </c>
      <c r="B655" s="30">
        <v>100</v>
      </c>
      <c r="C655" s="30">
        <v>502697</v>
      </c>
      <c r="D655" s="30">
        <v>0</v>
      </c>
      <c r="E655" s="30">
        <v>0</v>
      </c>
      <c r="F655" s="30">
        <v>0</v>
      </c>
      <c r="G655" s="30">
        <v>0</v>
      </c>
      <c r="H655" s="30">
        <v>0</v>
      </c>
      <c r="I655" s="30">
        <v>3</v>
      </c>
      <c r="J655" s="28">
        <v>2.9</v>
      </c>
      <c r="K655" s="28">
        <v>2.4</v>
      </c>
      <c r="L655" s="30">
        <v>2</v>
      </c>
      <c r="M655" s="28" t="s">
        <v>1657</v>
      </c>
      <c r="N655" s="28">
        <v>3.4</v>
      </c>
      <c r="O655" s="30">
        <v>693</v>
      </c>
      <c r="P655" s="31" t="b">
        <v>0</v>
      </c>
      <c r="Q655" s="28"/>
      <c r="R655" s="28" t="s">
        <v>4169</v>
      </c>
      <c r="S655" s="30">
        <v>50</v>
      </c>
      <c r="T655" s="28" t="s">
        <v>3569</v>
      </c>
      <c r="U655" s="28">
        <v>2.9</v>
      </c>
      <c r="V655" s="28" t="s">
        <v>3570</v>
      </c>
      <c r="W655" s="28">
        <v>0</v>
      </c>
      <c r="X655" s="31" t="b">
        <v>0</v>
      </c>
      <c r="Y655" s="28"/>
      <c r="Z655" s="28" t="s">
        <v>2061</v>
      </c>
      <c r="AA655" s="30">
        <v>17</v>
      </c>
      <c r="AB655" s="30">
        <v>20</v>
      </c>
      <c r="AC655" s="30">
        <v>40</v>
      </c>
      <c r="AD655" s="30">
        <v>9523</v>
      </c>
      <c r="AE655" s="30">
        <v>672</v>
      </c>
      <c r="AF655" s="30">
        <v>5665</v>
      </c>
      <c r="AG655" s="30">
        <v>342</v>
      </c>
      <c r="AH655" s="28">
        <v>0.7</v>
      </c>
      <c r="AI655" s="28">
        <v>8</v>
      </c>
      <c r="AJ655" s="28" t="s">
        <v>3570</v>
      </c>
      <c r="AK655" s="30">
        <v>717</v>
      </c>
      <c r="AL655" s="30">
        <v>3</v>
      </c>
      <c r="AM655" s="30">
        <v>1</v>
      </c>
      <c r="AN655" s="30">
        <v>0</v>
      </c>
      <c r="AO655" s="30">
        <v>12</v>
      </c>
      <c r="AP655" s="30">
        <v>0</v>
      </c>
      <c r="AQ655" s="30">
        <v>0</v>
      </c>
      <c r="AR655" s="30">
        <v>0</v>
      </c>
      <c r="AS655" s="30">
        <v>2</v>
      </c>
      <c r="AT655" s="30">
        <v>0</v>
      </c>
      <c r="AU655" s="30">
        <v>0</v>
      </c>
      <c r="AV655" s="30">
        <v>4</v>
      </c>
      <c r="AW655" s="30">
        <v>116</v>
      </c>
      <c r="AX655" s="28">
        <v>170.2</v>
      </c>
      <c r="AY655" s="28">
        <v>57.2</v>
      </c>
      <c r="AZ655" s="28">
        <v>167</v>
      </c>
      <c r="BA655" s="28">
        <v>39.5</v>
      </c>
      <c r="BB655" s="30">
        <v>9</v>
      </c>
      <c r="BC655" s="28">
        <v>1.05</v>
      </c>
      <c r="BD655" s="28">
        <v>0.42</v>
      </c>
      <c r="BE655" s="28">
        <v>1.47</v>
      </c>
      <c r="BF655" s="28">
        <v>13.76</v>
      </c>
      <c r="BG655" s="30">
        <v>304</v>
      </c>
      <c r="BH655" s="30">
        <v>124</v>
      </c>
      <c r="BI655" s="30">
        <v>345</v>
      </c>
      <c r="BJ655" s="30">
        <v>180</v>
      </c>
      <c r="BK655" s="30">
        <v>193</v>
      </c>
      <c r="BL655" s="30">
        <v>112</v>
      </c>
      <c r="BM655" s="30">
        <v>305</v>
      </c>
      <c r="BN655" s="30">
        <v>135</v>
      </c>
      <c r="BO655" s="28"/>
      <c r="BP655" s="28"/>
      <c r="BQ655" s="28"/>
      <c r="BR655" s="28"/>
      <c r="BS655" s="28"/>
      <c r="BT655" s="28"/>
      <c r="BU655" s="30">
        <v>0.13</v>
      </c>
      <c r="BV655" s="30">
        <v>0</v>
      </c>
      <c r="BW655" s="30">
        <v>0.05</v>
      </c>
      <c r="BX655" s="30">
        <v>0.18</v>
      </c>
      <c r="BY655" s="30">
        <v>1.73</v>
      </c>
      <c r="BZ655" s="30">
        <v>1.51</v>
      </c>
      <c r="CA655" s="30">
        <v>219</v>
      </c>
      <c r="CB655" s="30">
        <v>124</v>
      </c>
      <c r="CC655" s="30">
        <v>75</v>
      </c>
      <c r="CD655" s="30">
        <v>37</v>
      </c>
      <c r="CE655" s="30">
        <v>167</v>
      </c>
      <c r="CF655" s="30">
        <v>65</v>
      </c>
      <c r="CG655" s="30">
        <v>544</v>
      </c>
      <c r="CH655" s="30">
        <v>213</v>
      </c>
      <c r="CI655" s="30">
        <v>1.1299999999999999</v>
      </c>
      <c r="CJ655" s="30">
        <v>0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28"/>
      <c r="B656" s="28"/>
      <c r="C656" s="30">
        <v>184386</v>
      </c>
      <c r="D656" s="30">
        <v>0</v>
      </c>
      <c r="E656" s="30">
        <v>0</v>
      </c>
      <c r="F656" s="30">
        <v>0</v>
      </c>
      <c r="G656" s="30">
        <v>0</v>
      </c>
      <c r="H656" s="30">
        <v>0</v>
      </c>
      <c r="I656" s="30">
        <v>2</v>
      </c>
      <c r="J656" s="28">
        <v>-0.5</v>
      </c>
      <c r="K656" s="28">
        <v>-1</v>
      </c>
      <c r="L656" s="30">
        <v>0</v>
      </c>
      <c r="M656" s="28" t="s">
        <v>1521</v>
      </c>
      <c r="N656" s="28">
        <v>0</v>
      </c>
      <c r="O656" s="30">
        <v>716</v>
      </c>
      <c r="P656" s="31" t="b">
        <v>0</v>
      </c>
      <c r="Q656" s="28"/>
      <c r="R656" s="28"/>
      <c r="S656" s="30">
        <v>45</v>
      </c>
      <c r="T656" s="28" t="s">
        <v>3934</v>
      </c>
      <c r="U656" s="28">
        <v>1.3</v>
      </c>
      <c r="V656" s="28" t="s">
        <v>3935</v>
      </c>
      <c r="W656" s="28">
        <v>0</v>
      </c>
      <c r="X656" s="31" t="b">
        <v>0</v>
      </c>
      <c r="Y656" s="28"/>
      <c r="Z656" s="28" t="s">
        <v>2061</v>
      </c>
      <c r="AA656" s="30">
        <v>17</v>
      </c>
      <c r="AB656" s="30">
        <v>20</v>
      </c>
      <c r="AC656" s="30">
        <v>4</v>
      </c>
      <c r="AD656" s="30">
        <v>1242</v>
      </c>
      <c r="AE656" s="30">
        <v>35</v>
      </c>
      <c r="AF656" s="30">
        <v>997</v>
      </c>
      <c r="AG656" s="30">
        <v>42</v>
      </c>
      <c r="AH656" s="28">
        <v>0</v>
      </c>
      <c r="AI656" s="28">
        <v>0.9</v>
      </c>
      <c r="AJ656" s="28" t="s">
        <v>3935</v>
      </c>
      <c r="AK656" s="30">
        <v>200</v>
      </c>
      <c r="AL656" s="30">
        <v>0</v>
      </c>
      <c r="AM656" s="30">
        <v>0</v>
      </c>
      <c r="AN656" s="30">
        <v>0</v>
      </c>
      <c r="AO656" s="30">
        <v>5</v>
      </c>
      <c r="AP656" s="30">
        <v>0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0</v>
      </c>
      <c r="AW656" s="30">
        <v>33</v>
      </c>
      <c r="AX656" s="28">
        <v>42</v>
      </c>
      <c r="AY656" s="28">
        <v>64.2</v>
      </c>
      <c r="AZ656" s="28">
        <v>4</v>
      </c>
      <c r="BA656" s="28">
        <v>10.9</v>
      </c>
      <c r="BB656" s="30">
        <v>2</v>
      </c>
      <c r="BC656" s="28">
        <v>0</v>
      </c>
      <c r="BD656" s="28">
        <v>0.3</v>
      </c>
      <c r="BE656" s="28">
        <v>0.3</v>
      </c>
      <c r="BF656" s="28">
        <v>3.24</v>
      </c>
      <c r="BG656" s="30">
        <v>437</v>
      </c>
      <c r="BH656" s="30">
        <v>160</v>
      </c>
      <c r="BI656" s="30">
        <v>333</v>
      </c>
      <c r="BJ656" s="30">
        <v>109</v>
      </c>
      <c r="BK656" s="30">
        <v>457</v>
      </c>
      <c r="BL656" s="30">
        <v>167</v>
      </c>
      <c r="BM656" s="30">
        <v>437</v>
      </c>
      <c r="BN656" s="30">
        <v>157</v>
      </c>
      <c r="BO656" s="28"/>
      <c r="BP656" s="28"/>
      <c r="BQ656" s="28"/>
      <c r="BR656" s="28"/>
      <c r="BS656" s="28"/>
      <c r="BT656" s="28"/>
      <c r="BU656" s="30">
        <v>0</v>
      </c>
      <c r="BV656" s="30">
        <v>0</v>
      </c>
      <c r="BW656" s="30">
        <v>0.14000000000000001</v>
      </c>
      <c r="BX656" s="30">
        <v>0.14000000000000001</v>
      </c>
      <c r="BY656" s="30">
        <v>1.46</v>
      </c>
      <c r="BZ656" s="30">
        <v>2.25</v>
      </c>
      <c r="CA656" s="30">
        <v>362</v>
      </c>
      <c r="CB656" s="30">
        <v>71</v>
      </c>
      <c r="CC656" s="30">
        <v>600</v>
      </c>
      <c r="CD656" s="30">
        <v>237</v>
      </c>
      <c r="CE656" s="30">
        <v>433</v>
      </c>
      <c r="CF656" s="30">
        <v>152</v>
      </c>
      <c r="CG656" s="30">
        <v>671</v>
      </c>
      <c r="CH656" s="30">
        <v>242</v>
      </c>
      <c r="CI656" s="30">
        <v>0.9</v>
      </c>
      <c r="CJ656" s="30">
        <v>0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28"/>
      <c r="B657" s="28"/>
      <c r="C657" s="30">
        <v>504783</v>
      </c>
      <c r="D657" s="30">
        <v>0</v>
      </c>
      <c r="E657" s="30">
        <v>0</v>
      </c>
      <c r="F657" s="30">
        <v>-1</v>
      </c>
      <c r="G657" s="30">
        <v>1</v>
      </c>
      <c r="H657" s="30">
        <v>0</v>
      </c>
      <c r="I657" s="30">
        <v>3</v>
      </c>
      <c r="J657" s="28">
        <v>1.9</v>
      </c>
      <c r="K657" s="28">
        <v>1.4</v>
      </c>
      <c r="L657" s="30">
        <v>6</v>
      </c>
      <c r="M657" s="28" t="s">
        <v>3936</v>
      </c>
      <c r="N657" s="28">
        <v>2.4</v>
      </c>
      <c r="O657" s="30">
        <v>731</v>
      </c>
      <c r="P657" s="31" t="b">
        <v>0</v>
      </c>
      <c r="Q657" s="28"/>
      <c r="R657" s="28"/>
      <c r="S657" s="30">
        <v>49</v>
      </c>
      <c r="T657" s="28" t="s">
        <v>3937</v>
      </c>
      <c r="U657" s="28">
        <v>2</v>
      </c>
      <c r="V657" s="28" t="s">
        <v>3938</v>
      </c>
      <c r="W657" s="28">
        <v>0</v>
      </c>
      <c r="X657" s="31" t="b">
        <v>0</v>
      </c>
      <c r="Y657" s="28"/>
      <c r="Z657" s="28" t="s">
        <v>2061</v>
      </c>
      <c r="AA657" s="30">
        <v>17</v>
      </c>
      <c r="AB657" s="30">
        <v>20</v>
      </c>
      <c r="AC657" s="30">
        <v>28</v>
      </c>
      <c r="AD657" s="30">
        <v>3449</v>
      </c>
      <c r="AE657" s="30">
        <v>80</v>
      </c>
      <c r="AF657" s="30">
        <v>2555</v>
      </c>
      <c r="AG657" s="30">
        <v>30</v>
      </c>
      <c r="AH657" s="28">
        <v>0.5</v>
      </c>
      <c r="AI657" s="28">
        <v>5.7</v>
      </c>
      <c r="AJ657" s="28" t="s">
        <v>3936</v>
      </c>
      <c r="AK657" s="30">
        <v>798</v>
      </c>
      <c r="AL657" s="30">
        <v>0</v>
      </c>
      <c r="AM657" s="30">
        <v>1</v>
      </c>
      <c r="AN657" s="30">
        <v>3</v>
      </c>
      <c r="AO657" s="30">
        <v>14</v>
      </c>
      <c r="AP657" s="30">
        <v>0</v>
      </c>
      <c r="AQ657" s="30">
        <v>0</v>
      </c>
      <c r="AR657" s="30">
        <v>0</v>
      </c>
      <c r="AS657" s="30">
        <v>1</v>
      </c>
      <c r="AT657" s="30">
        <v>0</v>
      </c>
      <c r="AU657" s="30">
        <v>0</v>
      </c>
      <c r="AV657" s="30">
        <v>1</v>
      </c>
      <c r="AW657" s="30">
        <v>80</v>
      </c>
      <c r="AX657" s="28">
        <v>95.2</v>
      </c>
      <c r="AY657" s="28">
        <v>171.9</v>
      </c>
      <c r="AZ657" s="28">
        <v>153</v>
      </c>
      <c r="BA657" s="28">
        <v>42</v>
      </c>
      <c r="BB657" s="30">
        <v>9</v>
      </c>
      <c r="BC657" s="28">
        <v>1.04</v>
      </c>
      <c r="BD657" s="28">
        <v>0.98</v>
      </c>
      <c r="BE657" s="28">
        <v>2.02</v>
      </c>
      <c r="BF657" s="28">
        <v>13.76</v>
      </c>
      <c r="BG657" s="30">
        <v>372</v>
      </c>
      <c r="BH657" s="30">
        <v>156</v>
      </c>
      <c r="BI657" s="30">
        <v>187</v>
      </c>
      <c r="BJ657" s="30">
        <v>118</v>
      </c>
      <c r="BK657" s="30">
        <v>202</v>
      </c>
      <c r="BL657" s="30">
        <v>117</v>
      </c>
      <c r="BM657" s="30">
        <v>291</v>
      </c>
      <c r="BN657" s="30">
        <v>129</v>
      </c>
      <c r="BO657" s="28"/>
      <c r="BP657" s="28"/>
      <c r="BQ657" s="28"/>
      <c r="BR657" s="28"/>
      <c r="BS657" s="28"/>
      <c r="BT657" s="28"/>
      <c r="BU657" s="30">
        <v>0.12</v>
      </c>
      <c r="BV657" s="30">
        <v>0</v>
      </c>
      <c r="BW657" s="30">
        <v>0.11</v>
      </c>
      <c r="BX657" s="30">
        <v>0.23</v>
      </c>
      <c r="BY657" s="30">
        <v>1.55</v>
      </c>
      <c r="BZ657" s="30">
        <v>1.58</v>
      </c>
      <c r="CA657" s="30">
        <v>255</v>
      </c>
      <c r="CB657" s="30">
        <v>149</v>
      </c>
      <c r="CC657" s="30">
        <v>131</v>
      </c>
      <c r="CD657" s="30">
        <v>61</v>
      </c>
      <c r="CE657" s="30">
        <v>319</v>
      </c>
      <c r="CF657" s="30">
        <v>125</v>
      </c>
      <c r="CG657" s="30">
        <v>662</v>
      </c>
      <c r="CH657" s="30">
        <v>265</v>
      </c>
      <c r="CI657" s="30">
        <v>1.02</v>
      </c>
      <c r="CJ657" s="30">
        <v>0.34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30">
        <v>75</v>
      </c>
      <c r="B658" s="28"/>
      <c r="C658" s="30">
        <v>147611</v>
      </c>
      <c r="D658" s="30">
        <v>0</v>
      </c>
      <c r="E658" s="30">
        <v>0</v>
      </c>
      <c r="F658" s="30">
        <v>-1</v>
      </c>
      <c r="G658" s="30">
        <v>1</v>
      </c>
      <c r="H658" s="30">
        <v>0</v>
      </c>
      <c r="I658" s="30">
        <v>4</v>
      </c>
      <c r="J658" s="28">
        <v>-0.1</v>
      </c>
      <c r="K658" s="28">
        <v>-0.6</v>
      </c>
      <c r="L658" s="30">
        <v>0</v>
      </c>
      <c r="M658" s="28" t="s">
        <v>3329</v>
      </c>
      <c r="N658" s="28">
        <v>0.4</v>
      </c>
      <c r="O658" s="30">
        <v>732</v>
      </c>
      <c r="P658" s="31" t="b">
        <v>0</v>
      </c>
      <c r="Q658" s="28" t="s">
        <v>4415</v>
      </c>
      <c r="R658" s="28" t="s">
        <v>4542</v>
      </c>
      <c r="S658" s="30">
        <v>54</v>
      </c>
      <c r="T658" s="28" t="s">
        <v>3939</v>
      </c>
      <c r="U658" s="28">
        <v>1.2</v>
      </c>
      <c r="V658" s="28" t="s">
        <v>3940</v>
      </c>
      <c r="W658" s="28">
        <v>0</v>
      </c>
      <c r="X658" s="31" t="b">
        <v>0</v>
      </c>
      <c r="Y658" s="28"/>
      <c r="Z658" s="28" t="s">
        <v>2176</v>
      </c>
      <c r="AA658" s="30">
        <v>17</v>
      </c>
      <c r="AB658" s="30">
        <v>20</v>
      </c>
      <c r="AC658" s="30">
        <v>11</v>
      </c>
      <c r="AD658" s="30">
        <v>8435</v>
      </c>
      <c r="AE658" s="30">
        <v>21</v>
      </c>
      <c r="AF658" s="30">
        <v>6865</v>
      </c>
      <c r="AG658" s="30">
        <v>129</v>
      </c>
      <c r="AH658" s="28">
        <v>0.1</v>
      </c>
      <c r="AI658" s="28">
        <v>2</v>
      </c>
      <c r="AJ658" s="28" t="s">
        <v>3940</v>
      </c>
      <c r="AK658" s="30">
        <v>326</v>
      </c>
      <c r="AL658" s="30">
        <v>0</v>
      </c>
      <c r="AM658" s="30">
        <v>0</v>
      </c>
      <c r="AN658" s="30">
        <v>1</v>
      </c>
      <c r="AO658" s="30">
        <v>6</v>
      </c>
      <c r="AP658" s="30">
        <v>0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22</v>
      </c>
      <c r="AX658" s="28">
        <v>27.8</v>
      </c>
      <c r="AY658" s="28">
        <v>52.3</v>
      </c>
      <c r="AZ658" s="28">
        <v>91</v>
      </c>
      <c r="BA658" s="28">
        <v>16.899999999999999</v>
      </c>
      <c r="BB658" s="30">
        <v>3</v>
      </c>
      <c r="BC658" s="28">
        <v>0.46</v>
      </c>
      <c r="BD658" s="28">
        <v>0.06</v>
      </c>
      <c r="BE658" s="28">
        <v>0.52</v>
      </c>
      <c r="BF658" s="28">
        <v>4.7300000000000004</v>
      </c>
      <c r="BG658" s="30">
        <v>454</v>
      </c>
      <c r="BH658" s="30">
        <v>58</v>
      </c>
      <c r="BI658" s="30">
        <v>353</v>
      </c>
      <c r="BJ658" s="30">
        <v>52</v>
      </c>
      <c r="BK658" s="30">
        <v>270</v>
      </c>
      <c r="BL658" s="30">
        <v>53</v>
      </c>
      <c r="BM658" s="30">
        <v>410</v>
      </c>
      <c r="BN658" s="30">
        <v>54</v>
      </c>
      <c r="BO658" s="28"/>
      <c r="BP658" s="28"/>
      <c r="BQ658" s="28"/>
      <c r="BR658" s="28"/>
      <c r="BS658" s="28"/>
      <c r="BT658" s="28"/>
      <c r="BU658" s="30">
        <v>0.13</v>
      </c>
      <c r="BV658" s="30">
        <v>0</v>
      </c>
      <c r="BW658" s="30">
        <v>0.02</v>
      </c>
      <c r="BX658" s="30">
        <v>0.15</v>
      </c>
      <c r="BY658" s="30">
        <v>1.31</v>
      </c>
      <c r="BZ658" s="30">
        <v>1.66</v>
      </c>
      <c r="CA658" s="30">
        <v>126</v>
      </c>
      <c r="CB658" s="30">
        <v>43</v>
      </c>
      <c r="CC658" s="30">
        <v>354</v>
      </c>
      <c r="CD658" s="30">
        <v>48</v>
      </c>
      <c r="CE658" s="30">
        <v>448</v>
      </c>
      <c r="CF658" s="30">
        <v>59</v>
      </c>
      <c r="CG658" s="30">
        <v>631</v>
      </c>
      <c r="CH658" s="30">
        <v>84</v>
      </c>
      <c r="CI658" s="30">
        <v>0.83</v>
      </c>
      <c r="CJ658" s="30">
        <v>0.28000000000000003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30">
        <v>0</v>
      </c>
      <c r="B659" s="30">
        <v>0</v>
      </c>
      <c r="C659" s="30">
        <v>37915</v>
      </c>
      <c r="D659" s="30">
        <v>0</v>
      </c>
      <c r="E659" s="30">
        <v>0</v>
      </c>
      <c r="F659" s="30">
        <v>-1</v>
      </c>
      <c r="G659" s="30">
        <v>1</v>
      </c>
      <c r="H659" s="30">
        <v>1</v>
      </c>
      <c r="I659" s="30">
        <v>1</v>
      </c>
      <c r="J659" s="28">
        <v>0</v>
      </c>
      <c r="K659" s="28">
        <v>0</v>
      </c>
      <c r="L659" s="30">
        <v>0</v>
      </c>
      <c r="M659" s="28" t="s">
        <v>3571</v>
      </c>
      <c r="N659" s="28">
        <v>0.8</v>
      </c>
      <c r="O659" s="30">
        <v>425</v>
      </c>
      <c r="P659" s="31" t="b">
        <v>0</v>
      </c>
      <c r="Q659" s="28" t="s">
        <v>4543</v>
      </c>
      <c r="R659" s="28" t="s">
        <v>4395</v>
      </c>
      <c r="S659" s="30">
        <v>54</v>
      </c>
      <c r="T659" s="28" t="s">
        <v>3572</v>
      </c>
      <c r="U659" s="28">
        <v>3.6</v>
      </c>
      <c r="V659" s="28" t="s">
        <v>1479</v>
      </c>
      <c r="W659" s="28">
        <v>3.2</v>
      </c>
      <c r="X659" s="31" t="b">
        <v>0</v>
      </c>
      <c r="Y659" s="28"/>
      <c r="Z659" s="28" t="s">
        <v>2117</v>
      </c>
      <c r="AA659" s="30">
        <v>18</v>
      </c>
      <c r="AB659" s="30">
        <v>6</v>
      </c>
      <c r="AC659" s="30">
        <v>89</v>
      </c>
      <c r="AD659" s="30">
        <v>506986</v>
      </c>
      <c r="AE659" s="30">
        <v>64</v>
      </c>
      <c r="AF659" s="30">
        <v>741284</v>
      </c>
      <c r="AG659" s="30">
        <v>2843</v>
      </c>
      <c r="AH659" s="28">
        <v>0.1</v>
      </c>
      <c r="AI659" s="28">
        <v>16.5</v>
      </c>
      <c r="AJ659" s="28" t="s">
        <v>1479</v>
      </c>
      <c r="AK659" s="30">
        <v>2205</v>
      </c>
      <c r="AL659" s="30">
        <v>0</v>
      </c>
      <c r="AM659" s="30">
        <v>0</v>
      </c>
      <c r="AN659" s="30">
        <v>7</v>
      </c>
      <c r="AO659" s="30">
        <v>39</v>
      </c>
      <c r="AP659" s="30">
        <v>1</v>
      </c>
      <c r="AQ659" s="30">
        <v>0</v>
      </c>
      <c r="AR659" s="30">
        <v>0</v>
      </c>
      <c r="AS659" s="30">
        <v>0</v>
      </c>
      <c r="AT659" s="30">
        <v>0</v>
      </c>
      <c r="AU659" s="30">
        <v>79</v>
      </c>
      <c r="AV659" s="30">
        <v>12</v>
      </c>
      <c r="AW659" s="30">
        <v>456</v>
      </c>
      <c r="AX659" s="28">
        <v>540</v>
      </c>
      <c r="AY659" s="28">
        <v>0</v>
      </c>
      <c r="AZ659" s="28">
        <v>0</v>
      </c>
      <c r="BA659" s="28">
        <v>54</v>
      </c>
      <c r="BB659" s="30">
        <v>25</v>
      </c>
      <c r="BC659" s="28">
        <v>0</v>
      </c>
      <c r="BD659" s="28">
        <v>0</v>
      </c>
      <c r="BE659" s="28">
        <v>0</v>
      </c>
      <c r="BF659" s="28">
        <v>30.16</v>
      </c>
      <c r="BG659" s="30">
        <v>78</v>
      </c>
      <c r="BH659" s="30">
        <v>17</v>
      </c>
      <c r="BI659" s="30">
        <v>754</v>
      </c>
      <c r="BJ659" s="30">
        <v>83</v>
      </c>
      <c r="BK659" s="30">
        <v>751</v>
      </c>
      <c r="BL659" s="30">
        <v>80</v>
      </c>
      <c r="BM659" s="30">
        <v>246</v>
      </c>
      <c r="BN659" s="30">
        <v>17</v>
      </c>
      <c r="BO659" s="28"/>
      <c r="BP659" s="28"/>
      <c r="BQ659" s="28"/>
      <c r="BR659" s="28"/>
      <c r="BS659" s="28"/>
      <c r="BT659" s="28"/>
      <c r="BU659" s="30">
        <v>0</v>
      </c>
      <c r="BV659" s="30">
        <v>3.22</v>
      </c>
      <c r="BW659" s="30">
        <v>0</v>
      </c>
      <c r="BX659" s="30">
        <v>0</v>
      </c>
      <c r="BY659" s="30">
        <v>1.23</v>
      </c>
      <c r="BZ659" s="30">
        <v>1.59</v>
      </c>
      <c r="CA659" s="30">
        <v>115</v>
      </c>
      <c r="CB659" s="30">
        <v>1</v>
      </c>
      <c r="CC659" s="30">
        <v>290</v>
      </c>
      <c r="CD659" s="30">
        <v>21</v>
      </c>
      <c r="CE659" s="30">
        <v>89</v>
      </c>
      <c r="CF659" s="30">
        <v>19</v>
      </c>
      <c r="CG659" s="30">
        <v>101</v>
      </c>
      <c r="CH659" s="30">
        <v>19</v>
      </c>
      <c r="CI659" s="30">
        <v>1.02</v>
      </c>
      <c r="CJ659" s="30">
        <v>0.28999999999999998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28"/>
      <c r="B660" s="28"/>
      <c r="C660" s="30">
        <v>40383</v>
      </c>
      <c r="D660" s="30">
        <v>0</v>
      </c>
      <c r="E660" s="30">
        <v>0</v>
      </c>
      <c r="F660" s="30">
        <v>-1</v>
      </c>
      <c r="G660" s="30">
        <v>1</v>
      </c>
      <c r="H660" s="30">
        <v>0</v>
      </c>
      <c r="I660" s="30">
        <v>1</v>
      </c>
      <c r="J660" s="28">
        <v>0.6</v>
      </c>
      <c r="K660" s="28">
        <v>0.1</v>
      </c>
      <c r="L660" s="30">
        <v>0</v>
      </c>
      <c r="M660" s="28" t="s">
        <v>1722</v>
      </c>
      <c r="N660" s="28">
        <v>0.6</v>
      </c>
      <c r="O660" s="30">
        <v>426</v>
      </c>
      <c r="P660" s="31" t="b">
        <v>0</v>
      </c>
      <c r="Q660" s="28"/>
      <c r="R660" s="28"/>
      <c r="S660" s="30">
        <v>39</v>
      </c>
      <c r="T660" s="28" t="s">
        <v>3573</v>
      </c>
      <c r="U660" s="28">
        <v>3.1</v>
      </c>
      <c r="V660" s="28" t="s">
        <v>1868</v>
      </c>
      <c r="W660" s="28">
        <v>4.0999999999999996</v>
      </c>
      <c r="X660" s="31" t="b">
        <v>0</v>
      </c>
      <c r="Y660" s="28"/>
      <c r="Z660" s="28" t="s">
        <v>2061</v>
      </c>
      <c r="AA660" s="30">
        <v>18</v>
      </c>
      <c r="AB660" s="30">
        <v>6</v>
      </c>
      <c r="AC660" s="30">
        <v>31</v>
      </c>
      <c r="AD660" s="30">
        <v>314487</v>
      </c>
      <c r="AE660" s="30">
        <v>5156</v>
      </c>
      <c r="AF660" s="30">
        <v>447327</v>
      </c>
      <c r="AG660" s="30">
        <v>2539</v>
      </c>
      <c r="AH660" s="28">
        <v>0.2</v>
      </c>
      <c r="AI660" s="28">
        <v>7.9</v>
      </c>
      <c r="AJ660" s="28" t="s">
        <v>1868</v>
      </c>
      <c r="AK660" s="30">
        <v>855</v>
      </c>
      <c r="AL660" s="30">
        <v>0</v>
      </c>
      <c r="AM660" s="30">
        <v>0</v>
      </c>
      <c r="AN660" s="30">
        <v>2</v>
      </c>
      <c r="AO660" s="30">
        <v>18</v>
      </c>
      <c r="AP660" s="30">
        <v>0</v>
      </c>
      <c r="AQ660" s="30">
        <v>1</v>
      </c>
      <c r="AR660" s="30">
        <v>0</v>
      </c>
      <c r="AS660" s="30">
        <v>0</v>
      </c>
      <c r="AT660" s="30">
        <v>0</v>
      </c>
      <c r="AU660" s="30">
        <v>26</v>
      </c>
      <c r="AV660" s="30">
        <v>1</v>
      </c>
      <c r="AW660" s="30">
        <v>168</v>
      </c>
      <c r="AX660" s="28">
        <v>213.6</v>
      </c>
      <c r="AY660" s="28">
        <v>0</v>
      </c>
      <c r="AZ660" s="28">
        <v>0</v>
      </c>
      <c r="BA660" s="28">
        <v>21.4</v>
      </c>
      <c r="BB660" s="30">
        <v>9</v>
      </c>
      <c r="BC660" s="28">
        <v>0</v>
      </c>
      <c r="BD660" s="28">
        <v>0</v>
      </c>
      <c r="BE660" s="28">
        <v>0</v>
      </c>
      <c r="BF660" s="28">
        <v>14.87</v>
      </c>
      <c r="BG660" s="30">
        <v>272</v>
      </c>
      <c r="BH660" s="30">
        <v>24</v>
      </c>
      <c r="BI660" s="30">
        <v>521</v>
      </c>
      <c r="BJ660" s="30">
        <v>22</v>
      </c>
      <c r="BK660" s="30">
        <v>486</v>
      </c>
      <c r="BL660" s="30">
        <v>12</v>
      </c>
      <c r="BM660" s="30">
        <v>388</v>
      </c>
      <c r="BN660" s="30">
        <v>24</v>
      </c>
      <c r="BO660" s="28"/>
      <c r="BP660" s="28"/>
      <c r="BQ660" s="28"/>
      <c r="BR660" s="28"/>
      <c r="BS660" s="28"/>
      <c r="BT660" s="28"/>
      <c r="BU660" s="30">
        <v>0</v>
      </c>
      <c r="BV660" s="30">
        <v>2.74</v>
      </c>
      <c r="BW660" s="30">
        <v>0</v>
      </c>
      <c r="BX660" s="30">
        <v>0</v>
      </c>
      <c r="BY660" s="30">
        <v>1.57</v>
      </c>
      <c r="BZ660" s="30">
        <v>1.89</v>
      </c>
      <c r="CA660" s="30">
        <v>714</v>
      </c>
      <c r="CB660" s="30">
        <v>63</v>
      </c>
      <c r="CC660" s="30">
        <v>302</v>
      </c>
      <c r="CD660" s="30">
        <v>22</v>
      </c>
      <c r="CE660" s="30">
        <v>142</v>
      </c>
      <c r="CF660" s="30">
        <v>25</v>
      </c>
      <c r="CG660" s="30">
        <v>85</v>
      </c>
      <c r="CH660" s="30">
        <v>17</v>
      </c>
      <c r="CI660" s="30">
        <v>0.95</v>
      </c>
      <c r="CJ660" s="30">
        <v>0.21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30">
        <v>100</v>
      </c>
      <c r="B661" s="30">
        <v>100</v>
      </c>
      <c r="C661" s="30">
        <v>78830</v>
      </c>
      <c r="D661" s="30">
        <v>0</v>
      </c>
      <c r="E661" s="30">
        <v>0</v>
      </c>
      <c r="F661" s="30">
        <v>-1</v>
      </c>
      <c r="G661" s="30">
        <v>1</v>
      </c>
      <c r="H661" s="30">
        <v>5</v>
      </c>
      <c r="I661" s="30">
        <v>4</v>
      </c>
      <c r="J661" s="28">
        <v>7.2</v>
      </c>
      <c r="K661" s="28">
        <v>6.7</v>
      </c>
      <c r="L661" s="30">
        <v>8</v>
      </c>
      <c r="M661" s="28" t="s">
        <v>2856</v>
      </c>
      <c r="N661" s="28">
        <v>7.2</v>
      </c>
      <c r="O661" s="30">
        <v>427</v>
      </c>
      <c r="P661" s="31" t="b">
        <v>1</v>
      </c>
      <c r="Q661" s="28"/>
      <c r="R661" s="28" t="s">
        <v>3574</v>
      </c>
      <c r="S661" s="30">
        <v>114</v>
      </c>
      <c r="T661" s="28" t="s">
        <v>3575</v>
      </c>
      <c r="U661" s="28">
        <v>6.6</v>
      </c>
      <c r="V661" s="28" t="s">
        <v>1396</v>
      </c>
      <c r="W661" s="28">
        <v>29.3</v>
      </c>
      <c r="X661" s="31" t="b">
        <v>0</v>
      </c>
      <c r="Y661" s="28"/>
      <c r="Z661" s="28" t="s">
        <v>2061</v>
      </c>
      <c r="AA661" s="30">
        <v>18</v>
      </c>
      <c r="AB661" s="30">
        <v>6</v>
      </c>
      <c r="AC661" s="30">
        <v>225</v>
      </c>
      <c r="AD661" s="30">
        <v>6751229</v>
      </c>
      <c r="AE661" s="30">
        <v>38581</v>
      </c>
      <c r="AF661" s="30">
        <v>6331729</v>
      </c>
      <c r="AG661" s="30">
        <v>35893</v>
      </c>
      <c r="AH661" s="28">
        <v>0.6</v>
      </c>
      <c r="AI661" s="28">
        <v>19.7</v>
      </c>
      <c r="AJ661" s="28" t="s">
        <v>1396</v>
      </c>
      <c r="AK661" s="30">
        <v>3046</v>
      </c>
      <c r="AL661" s="30">
        <v>25</v>
      </c>
      <c r="AM661" s="30">
        <v>8</v>
      </c>
      <c r="AN661" s="30">
        <v>10</v>
      </c>
      <c r="AO661" s="30">
        <v>56</v>
      </c>
      <c r="AP661" s="30">
        <v>0</v>
      </c>
      <c r="AQ661" s="30">
        <v>0</v>
      </c>
      <c r="AR661" s="30">
        <v>1</v>
      </c>
      <c r="AS661" s="30">
        <v>5</v>
      </c>
      <c r="AT661" s="30">
        <v>0</v>
      </c>
      <c r="AU661" s="30">
        <v>0</v>
      </c>
      <c r="AV661" s="30">
        <v>40</v>
      </c>
      <c r="AW661" s="30">
        <v>852</v>
      </c>
      <c r="AX661" s="28">
        <v>1142.5999999999999</v>
      </c>
      <c r="AY661" s="28">
        <v>704.4</v>
      </c>
      <c r="AZ661" s="28">
        <v>1620</v>
      </c>
      <c r="BA661" s="28">
        <v>346.9</v>
      </c>
      <c r="BB661" s="30">
        <v>34</v>
      </c>
      <c r="BC661" s="28">
        <v>18.66</v>
      </c>
      <c r="BD661" s="28">
        <v>3.59</v>
      </c>
      <c r="BE661" s="28">
        <v>22.25</v>
      </c>
      <c r="BF661" s="28">
        <v>44.77</v>
      </c>
      <c r="BG661" s="30">
        <v>2</v>
      </c>
      <c r="BH661" s="30">
        <v>2</v>
      </c>
      <c r="BI661" s="30">
        <v>25</v>
      </c>
      <c r="BJ661" s="30">
        <v>2</v>
      </c>
      <c r="BK661" s="30">
        <v>2</v>
      </c>
      <c r="BL661" s="30">
        <v>2</v>
      </c>
      <c r="BM661" s="30">
        <v>1</v>
      </c>
      <c r="BN661" s="30">
        <v>1</v>
      </c>
      <c r="BO661" s="28"/>
      <c r="BP661" s="28"/>
      <c r="BQ661" s="30">
        <v>2</v>
      </c>
      <c r="BR661" s="28"/>
      <c r="BS661" s="30">
        <v>1</v>
      </c>
      <c r="BT661" s="28"/>
      <c r="BU661" s="30">
        <v>0.55000000000000004</v>
      </c>
      <c r="BV661" s="30">
        <v>0</v>
      </c>
      <c r="BW661" s="30">
        <v>0.11</v>
      </c>
      <c r="BX661" s="30">
        <v>0.66</v>
      </c>
      <c r="BY661" s="30">
        <v>1.32</v>
      </c>
      <c r="BZ661" s="30">
        <v>1.65</v>
      </c>
      <c r="CA661" s="30">
        <v>5</v>
      </c>
      <c r="CB661" s="30">
        <v>2</v>
      </c>
      <c r="CC661" s="30">
        <v>7</v>
      </c>
      <c r="CD661" s="30">
        <v>3</v>
      </c>
      <c r="CE661" s="30">
        <v>5</v>
      </c>
      <c r="CF661" s="30">
        <v>2</v>
      </c>
      <c r="CG661" s="30">
        <v>8</v>
      </c>
      <c r="CH661" s="30">
        <v>3</v>
      </c>
      <c r="CI661" s="30">
        <v>1</v>
      </c>
      <c r="CJ661" s="30">
        <v>0.3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30">
        <v>100</v>
      </c>
      <c r="B662" s="30">
        <v>100</v>
      </c>
      <c r="C662" s="30">
        <v>85971</v>
      </c>
      <c r="D662" s="30">
        <v>0</v>
      </c>
      <c r="E662" s="30">
        <v>0</v>
      </c>
      <c r="F662" s="30">
        <v>-5</v>
      </c>
      <c r="G662" s="30">
        <v>5</v>
      </c>
      <c r="H662" s="30">
        <v>1</v>
      </c>
      <c r="I662" s="30">
        <v>3</v>
      </c>
      <c r="J662" s="28">
        <v>7</v>
      </c>
      <c r="K662" s="28">
        <v>6.5</v>
      </c>
      <c r="L662" s="30">
        <v>9</v>
      </c>
      <c r="M662" s="28" t="s">
        <v>1482</v>
      </c>
      <c r="N662" s="28">
        <v>7</v>
      </c>
      <c r="O662" s="30">
        <v>428</v>
      </c>
      <c r="P662" s="31" t="b">
        <v>0</v>
      </c>
      <c r="Q662" s="28"/>
      <c r="R662" s="28" t="s">
        <v>3576</v>
      </c>
      <c r="S662" s="30">
        <v>115</v>
      </c>
      <c r="T662" s="28" t="s">
        <v>3577</v>
      </c>
      <c r="U662" s="28">
        <v>4.4000000000000004</v>
      </c>
      <c r="V662" s="28" t="s">
        <v>3578</v>
      </c>
      <c r="W662" s="28">
        <v>6.1</v>
      </c>
      <c r="X662" s="31" t="b">
        <v>0</v>
      </c>
      <c r="Y662" s="28"/>
      <c r="Z662" s="28" t="s">
        <v>2061</v>
      </c>
      <c r="AA662" s="30">
        <v>18</v>
      </c>
      <c r="AB662" s="30">
        <v>6</v>
      </c>
      <c r="AC662" s="30">
        <v>140</v>
      </c>
      <c r="AD662" s="30">
        <v>1647748</v>
      </c>
      <c r="AE662" s="30">
        <v>20185</v>
      </c>
      <c r="AF662" s="30">
        <v>3271835</v>
      </c>
      <c r="AG662" s="30">
        <v>5237</v>
      </c>
      <c r="AH662" s="28">
        <v>0.6</v>
      </c>
      <c r="AI662" s="28">
        <v>12.2</v>
      </c>
      <c r="AJ662" s="28" t="s">
        <v>1482</v>
      </c>
      <c r="AK662" s="30">
        <v>2543</v>
      </c>
      <c r="AL662" s="30">
        <v>10</v>
      </c>
      <c r="AM662" s="30">
        <v>5</v>
      </c>
      <c r="AN662" s="30">
        <v>8</v>
      </c>
      <c r="AO662" s="30">
        <v>49</v>
      </c>
      <c r="AP662" s="30">
        <v>0</v>
      </c>
      <c r="AQ662" s="30">
        <v>0</v>
      </c>
      <c r="AR662" s="30">
        <v>0</v>
      </c>
      <c r="AS662" s="30">
        <v>2</v>
      </c>
      <c r="AT662" s="30">
        <v>0</v>
      </c>
      <c r="AU662" s="30">
        <v>0</v>
      </c>
      <c r="AV662" s="30">
        <v>8</v>
      </c>
      <c r="AW662" s="30">
        <v>428</v>
      </c>
      <c r="AX662" s="28">
        <v>678</v>
      </c>
      <c r="AY662" s="28">
        <v>762.7</v>
      </c>
      <c r="AZ662" s="28">
        <v>856</v>
      </c>
      <c r="BA662" s="28">
        <v>229.5</v>
      </c>
      <c r="BB662" s="30">
        <v>29</v>
      </c>
      <c r="BC662" s="28">
        <v>8.99</v>
      </c>
      <c r="BD662" s="28">
        <v>3.92</v>
      </c>
      <c r="BE662" s="28">
        <v>12.91</v>
      </c>
      <c r="BF662" s="28">
        <v>38.5</v>
      </c>
      <c r="BG662" s="30">
        <v>35</v>
      </c>
      <c r="BH662" s="30">
        <v>16</v>
      </c>
      <c r="BI662" s="30">
        <v>18</v>
      </c>
      <c r="BJ662" s="30">
        <v>15</v>
      </c>
      <c r="BK662" s="30">
        <v>18</v>
      </c>
      <c r="BL662" s="30">
        <v>8</v>
      </c>
      <c r="BM662" s="30">
        <v>14</v>
      </c>
      <c r="BN662" s="30">
        <v>9</v>
      </c>
      <c r="BO662" s="30">
        <v>1</v>
      </c>
      <c r="BP662" s="28"/>
      <c r="BQ662" s="30">
        <v>1</v>
      </c>
      <c r="BR662" s="28"/>
      <c r="BS662" s="30">
        <v>3</v>
      </c>
      <c r="BT662" s="28"/>
      <c r="BU662" s="30">
        <v>0.32</v>
      </c>
      <c r="BV662" s="30">
        <v>0</v>
      </c>
      <c r="BW662" s="30">
        <v>0.14000000000000001</v>
      </c>
      <c r="BX662" s="30">
        <v>0.46</v>
      </c>
      <c r="BY662" s="30">
        <v>1.36</v>
      </c>
      <c r="BZ662" s="30">
        <v>1.73</v>
      </c>
      <c r="CA662" s="30">
        <v>4</v>
      </c>
      <c r="CB662" s="30">
        <v>3</v>
      </c>
      <c r="CC662" s="30">
        <v>9</v>
      </c>
      <c r="CD662" s="30">
        <v>6</v>
      </c>
      <c r="CE662" s="30">
        <v>33</v>
      </c>
      <c r="CF662" s="30">
        <v>18</v>
      </c>
      <c r="CG662" s="30">
        <v>61</v>
      </c>
      <c r="CH662" s="30">
        <v>20</v>
      </c>
      <c r="CI662" s="30">
        <v>1.03</v>
      </c>
      <c r="CJ662" s="30">
        <v>0.28000000000000003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30">
        <v>0</v>
      </c>
      <c r="B663" s="30">
        <v>0</v>
      </c>
      <c r="C663" s="30">
        <v>87835</v>
      </c>
      <c r="D663" s="30">
        <v>0</v>
      </c>
      <c r="E663" s="30">
        <v>0</v>
      </c>
      <c r="F663" s="30">
        <v>-4</v>
      </c>
      <c r="G663" s="30">
        <v>4</v>
      </c>
      <c r="H663" s="30">
        <v>1</v>
      </c>
      <c r="I663" s="30">
        <v>2</v>
      </c>
      <c r="J663" s="28">
        <v>0</v>
      </c>
      <c r="K663" s="28">
        <v>0</v>
      </c>
      <c r="L663" s="30">
        <v>0</v>
      </c>
      <c r="M663" s="28" t="s">
        <v>2118</v>
      </c>
      <c r="N663" s="28">
        <v>0</v>
      </c>
      <c r="O663" s="30">
        <v>429</v>
      </c>
      <c r="P663" s="31" t="b">
        <v>0</v>
      </c>
      <c r="Q663" s="28" t="s">
        <v>2728</v>
      </c>
      <c r="R663" s="28" t="s">
        <v>3941</v>
      </c>
      <c r="S663" s="30">
        <v>46</v>
      </c>
      <c r="T663" s="28" t="s">
        <v>3579</v>
      </c>
      <c r="U663" s="28">
        <v>2.9</v>
      </c>
      <c r="V663" s="28" t="s">
        <v>1448</v>
      </c>
      <c r="W663" s="28">
        <v>0.3</v>
      </c>
      <c r="X663" s="31" t="b">
        <v>0</v>
      </c>
      <c r="Y663" s="28"/>
      <c r="Z663" s="28" t="s">
        <v>2077</v>
      </c>
      <c r="AA663" s="30">
        <v>18</v>
      </c>
      <c r="AB663" s="30">
        <v>6</v>
      </c>
      <c r="AC663" s="30">
        <v>35</v>
      </c>
      <c r="AD663" s="30">
        <v>198746</v>
      </c>
      <c r="AE663" s="30">
        <v>0</v>
      </c>
      <c r="AF663" s="30">
        <v>260244</v>
      </c>
      <c r="AG663" s="30">
        <v>122</v>
      </c>
      <c r="AH663" s="28">
        <v>0</v>
      </c>
      <c r="AI663" s="28">
        <v>7.6</v>
      </c>
      <c r="AJ663" s="28" t="s">
        <v>1448</v>
      </c>
      <c r="AK663" s="30">
        <v>663</v>
      </c>
      <c r="AL663" s="30">
        <v>1</v>
      </c>
      <c r="AM663" s="30">
        <v>0</v>
      </c>
      <c r="AN663" s="30">
        <v>3</v>
      </c>
      <c r="AO663" s="30">
        <v>9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2</v>
      </c>
      <c r="AW663" s="30">
        <v>147</v>
      </c>
      <c r="AX663" s="28">
        <v>147</v>
      </c>
      <c r="AY663" s="28">
        <v>110.5</v>
      </c>
      <c r="AZ663" s="28">
        <v>146</v>
      </c>
      <c r="BA663" s="28">
        <v>40.299999999999997</v>
      </c>
      <c r="BB663" s="30">
        <v>7</v>
      </c>
      <c r="BC663" s="28">
        <v>0.74</v>
      </c>
      <c r="BD663" s="28">
        <v>0.27</v>
      </c>
      <c r="BE663" s="28">
        <v>1.01</v>
      </c>
      <c r="BF663" s="28">
        <v>8.61</v>
      </c>
      <c r="BG663" s="30">
        <v>327</v>
      </c>
      <c r="BH663" s="30">
        <v>133</v>
      </c>
      <c r="BI663" s="30">
        <v>256</v>
      </c>
      <c r="BJ663" s="30">
        <v>71</v>
      </c>
      <c r="BK663" s="30">
        <v>208</v>
      </c>
      <c r="BL663" s="30">
        <v>40</v>
      </c>
      <c r="BM663" s="30">
        <v>302</v>
      </c>
      <c r="BN663" s="30">
        <v>103</v>
      </c>
      <c r="BO663" s="28"/>
      <c r="BP663" s="28"/>
      <c r="BQ663" s="28"/>
      <c r="BR663" s="28"/>
      <c r="BS663" s="28"/>
      <c r="BT663" s="28"/>
      <c r="BU663" s="30">
        <v>0.1</v>
      </c>
      <c r="BV663" s="30">
        <v>0</v>
      </c>
      <c r="BW663" s="30">
        <v>0.04</v>
      </c>
      <c r="BX663" s="30">
        <v>0.14000000000000001</v>
      </c>
      <c r="BY663" s="30">
        <v>1.17</v>
      </c>
      <c r="BZ663" s="30">
        <v>1.22</v>
      </c>
      <c r="CA663" s="30">
        <v>329</v>
      </c>
      <c r="CB663" s="30">
        <v>56</v>
      </c>
      <c r="CC663" s="30">
        <v>680</v>
      </c>
      <c r="CD663" s="30">
        <v>245</v>
      </c>
      <c r="CE663" s="30">
        <v>164</v>
      </c>
      <c r="CF663" s="30">
        <v>55</v>
      </c>
      <c r="CG663" s="30">
        <v>340</v>
      </c>
      <c r="CH663" s="30">
        <v>124</v>
      </c>
      <c r="CI663" s="30">
        <v>0.95</v>
      </c>
      <c r="CJ663" s="30">
        <v>0.41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28"/>
      <c r="B664" s="28"/>
      <c r="C664" s="30">
        <v>93264</v>
      </c>
      <c r="D664" s="30">
        <v>0</v>
      </c>
      <c r="E664" s="30">
        <v>0</v>
      </c>
      <c r="F664" s="30">
        <v>0</v>
      </c>
      <c r="G664" s="30">
        <v>0</v>
      </c>
      <c r="H664" s="30">
        <v>0</v>
      </c>
      <c r="I664" s="30">
        <v>2</v>
      </c>
      <c r="J664" s="28">
        <v>0.6</v>
      </c>
      <c r="K664" s="28">
        <v>0.1</v>
      </c>
      <c r="L664" s="30">
        <v>0</v>
      </c>
      <c r="M664" s="28" t="s">
        <v>3247</v>
      </c>
      <c r="N664" s="28">
        <v>0.6</v>
      </c>
      <c r="O664" s="30">
        <v>430</v>
      </c>
      <c r="P664" s="31" t="b">
        <v>0</v>
      </c>
      <c r="Q664" s="28"/>
      <c r="R664" s="28"/>
      <c r="S664" s="30">
        <v>50</v>
      </c>
      <c r="T664" s="28" t="s">
        <v>3580</v>
      </c>
      <c r="U664" s="28">
        <v>3</v>
      </c>
      <c r="V664" s="28" t="s">
        <v>1526</v>
      </c>
      <c r="W664" s="28">
        <v>5.4</v>
      </c>
      <c r="X664" s="31" t="b">
        <v>0</v>
      </c>
      <c r="Y664" s="28"/>
      <c r="Z664" s="28" t="s">
        <v>2061</v>
      </c>
      <c r="AA664" s="30">
        <v>18</v>
      </c>
      <c r="AB664" s="30">
        <v>6</v>
      </c>
      <c r="AC664" s="30">
        <v>95</v>
      </c>
      <c r="AD664" s="30">
        <v>1661643</v>
      </c>
      <c r="AE664" s="30">
        <v>2216</v>
      </c>
      <c r="AF664" s="30">
        <v>1550548</v>
      </c>
      <c r="AG664" s="30">
        <v>12116</v>
      </c>
      <c r="AH664" s="28">
        <v>0.1</v>
      </c>
      <c r="AI664" s="28">
        <v>19</v>
      </c>
      <c r="AJ664" s="28" t="s">
        <v>1526</v>
      </c>
      <c r="AK664" s="30">
        <v>2814</v>
      </c>
      <c r="AL664" s="30">
        <v>2</v>
      </c>
      <c r="AM664" s="30">
        <v>1</v>
      </c>
      <c r="AN664" s="30">
        <v>9</v>
      </c>
      <c r="AO664" s="30">
        <v>52</v>
      </c>
      <c r="AP664" s="30">
        <v>0</v>
      </c>
      <c r="AQ664" s="30">
        <v>0</v>
      </c>
      <c r="AR664" s="30">
        <v>0</v>
      </c>
      <c r="AS664" s="30">
        <v>3</v>
      </c>
      <c r="AT664" s="30">
        <v>0</v>
      </c>
      <c r="AU664" s="30">
        <v>0</v>
      </c>
      <c r="AV664" s="30">
        <v>5</v>
      </c>
      <c r="AW664" s="30">
        <v>566</v>
      </c>
      <c r="AX664" s="28">
        <v>651.20000000000005</v>
      </c>
      <c r="AY664" s="28">
        <v>112.3</v>
      </c>
      <c r="AZ664" s="28">
        <v>235</v>
      </c>
      <c r="BA664" s="28">
        <v>99.9</v>
      </c>
      <c r="BB664" s="30">
        <v>31</v>
      </c>
      <c r="BC664" s="28">
        <v>1.76</v>
      </c>
      <c r="BD664" s="28">
        <v>0.55000000000000004</v>
      </c>
      <c r="BE664" s="28">
        <v>2.31</v>
      </c>
      <c r="BF664" s="28">
        <v>43.07</v>
      </c>
      <c r="BG664" s="30">
        <v>41</v>
      </c>
      <c r="BH664" s="30">
        <v>9</v>
      </c>
      <c r="BI664" s="30">
        <v>251</v>
      </c>
      <c r="BJ664" s="30">
        <v>67</v>
      </c>
      <c r="BK664" s="30">
        <v>143</v>
      </c>
      <c r="BL664" s="30">
        <v>17</v>
      </c>
      <c r="BM664" s="30">
        <v>109</v>
      </c>
      <c r="BN664" s="30">
        <v>16</v>
      </c>
      <c r="BO664" s="28"/>
      <c r="BP664" s="28"/>
      <c r="BQ664" s="30">
        <v>3</v>
      </c>
      <c r="BR664" s="28"/>
      <c r="BS664" s="28"/>
      <c r="BT664" s="28"/>
      <c r="BU664" s="30">
        <v>0.06</v>
      </c>
      <c r="BV664" s="30">
        <v>0</v>
      </c>
      <c r="BW664" s="30">
        <v>0.02</v>
      </c>
      <c r="BX664" s="30">
        <v>0.08</v>
      </c>
      <c r="BY664" s="30">
        <v>1.38</v>
      </c>
      <c r="BZ664" s="30">
        <v>1.66</v>
      </c>
      <c r="CA664" s="30">
        <v>190</v>
      </c>
      <c r="CB664" s="30">
        <v>21</v>
      </c>
      <c r="CC664" s="30">
        <v>323</v>
      </c>
      <c r="CD664" s="30">
        <v>102</v>
      </c>
      <c r="CE664" s="30">
        <v>157</v>
      </c>
      <c r="CF664" s="30">
        <v>51</v>
      </c>
      <c r="CG664" s="30">
        <v>70</v>
      </c>
      <c r="CH664" s="30">
        <v>25</v>
      </c>
      <c r="CI664" s="30">
        <v>0.99</v>
      </c>
      <c r="CJ664" s="30">
        <v>0.28999999999999998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30">
        <v>100</v>
      </c>
      <c r="B665" s="30">
        <v>100</v>
      </c>
      <c r="C665" s="30">
        <v>95715</v>
      </c>
      <c r="D665" s="30">
        <v>0</v>
      </c>
      <c r="E665" s="30">
        <v>0</v>
      </c>
      <c r="F665" s="30">
        <v>-2</v>
      </c>
      <c r="G665" s="30">
        <v>2</v>
      </c>
      <c r="H665" s="30">
        <v>0</v>
      </c>
      <c r="I665" s="30">
        <v>3</v>
      </c>
      <c r="J665" s="28">
        <v>0.2</v>
      </c>
      <c r="K665" s="28">
        <v>-0.3</v>
      </c>
      <c r="L665" s="30">
        <v>1</v>
      </c>
      <c r="M665" s="28" t="s">
        <v>2109</v>
      </c>
      <c r="N665" s="28">
        <v>0.2</v>
      </c>
      <c r="O665" s="30">
        <v>431</v>
      </c>
      <c r="P665" s="31" t="b">
        <v>0</v>
      </c>
      <c r="Q665" s="28"/>
      <c r="R665" s="28" t="s">
        <v>4289</v>
      </c>
      <c r="S665" s="30">
        <v>58</v>
      </c>
      <c r="T665" s="28" t="s">
        <v>3581</v>
      </c>
      <c r="U665" s="28">
        <v>0.8</v>
      </c>
      <c r="V665" s="28" t="s">
        <v>3582</v>
      </c>
      <c r="W665" s="28">
        <v>0.2</v>
      </c>
      <c r="X665" s="31" t="b">
        <v>0</v>
      </c>
      <c r="Y665" s="28"/>
      <c r="Z665" s="28" t="s">
        <v>2061</v>
      </c>
      <c r="AA665" s="30">
        <v>18</v>
      </c>
      <c r="AB665" s="30">
        <v>6</v>
      </c>
      <c r="AC665" s="30">
        <v>10</v>
      </c>
      <c r="AD665" s="30">
        <v>14069</v>
      </c>
      <c r="AE665" s="30">
        <v>83</v>
      </c>
      <c r="AF665" s="30">
        <v>43343</v>
      </c>
      <c r="AG665" s="30">
        <v>59</v>
      </c>
      <c r="AH665" s="28">
        <v>0</v>
      </c>
      <c r="AI665" s="28">
        <v>1.7</v>
      </c>
      <c r="AJ665" s="28" t="s">
        <v>781</v>
      </c>
      <c r="AK665" s="30">
        <v>120</v>
      </c>
      <c r="AL665" s="30">
        <v>0</v>
      </c>
      <c r="AM665" s="30">
        <v>0</v>
      </c>
      <c r="AN665" s="30">
        <v>0</v>
      </c>
      <c r="AO665" s="30">
        <v>4</v>
      </c>
      <c r="AP665" s="30">
        <v>0</v>
      </c>
      <c r="AQ665" s="30">
        <v>0</v>
      </c>
      <c r="AR665" s="30">
        <v>0</v>
      </c>
      <c r="AS665" s="30">
        <v>0</v>
      </c>
      <c r="AT665" s="30">
        <v>1</v>
      </c>
      <c r="AU665" s="30">
        <v>0</v>
      </c>
      <c r="AV665" s="30">
        <v>0</v>
      </c>
      <c r="AW665" s="30">
        <v>34</v>
      </c>
      <c r="AX665" s="28">
        <v>29</v>
      </c>
      <c r="AY665" s="28">
        <v>43.4</v>
      </c>
      <c r="AZ665" s="28">
        <v>30</v>
      </c>
      <c r="BA665" s="28">
        <v>10.199999999999999</v>
      </c>
      <c r="BB665" s="30">
        <v>0</v>
      </c>
      <c r="BC665" s="28">
        <v>0.09</v>
      </c>
      <c r="BD665" s="28">
        <v>0.37</v>
      </c>
      <c r="BE665" s="28">
        <v>0.46</v>
      </c>
      <c r="BF665" s="28">
        <v>2</v>
      </c>
      <c r="BG665" s="30">
        <v>453</v>
      </c>
      <c r="BH665" s="30">
        <v>201</v>
      </c>
      <c r="BI665" s="30">
        <v>369</v>
      </c>
      <c r="BJ665" s="30">
        <v>191</v>
      </c>
      <c r="BK665" s="30">
        <v>388</v>
      </c>
      <c r="BL665" s="30">
        <v>188</v>
      </c>
      <c r="BM665" s="30">
        <v>441</v>
      </c>
      <c r="BN665" s="30">
        <v>199</v>
      </c>
      <c r="BO665" s="28"/>
      <c r="BP665" s="28"/>
      <c r="BQ665" s="28"/>
      <c r="BR665" s="28"/>
      <c r="BS665" s="28"/>
      <c r="BT665" s="28"/>
      <c r="BU665" s="30">
        <v>7.0000000000000007E-2</v>
      </c>
      <c r="BV665" s="30">
        <v>0</v>
      </c>
      <c r="BW665" s="30">
        <v>0.28000000000000003</v>
      </c>
      <c r="BX665" s="30">
        <v>0.35</v>
      </c>
      <c r="BY665" s="30">
        <v>1.5</v>
      </c>
      <c r="BZ665" s="30">
        <v>3</v>
      </c>
      <c r="CA665" s="30">
        <v>77</v>
      </c>
      <c r="CB665" s="30">
        <v>40</v>
      </c>
      <c r="CC665" s="30">
        <v>393</v>
      </c>
      <c r="CD665" s="30">
        <v>181</v>
      </c>
      <c r="CE665" s="30">
        <v>534</v>
      </c>
      <c r="CF665" s="30">
        <v>249</v>
      </c>
      <c r="CG665" s="30">
        <v>391</v>
      </c>
      <c r="CH665" s="30">
        <v>137</v>
      </c>
      <c r="CI665" s="30">
        <v>0</v>
      </c>
      <c r="CJ665" s="30">
        <v>0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30">
        <v>100</v>
      </c>
      <c r="B666" s="30">
        <v>100</v>
      </c>
      <c r="C666" s="30">
        <v>115556</v>
      </c>
      <c r="D666" s="30">
        <v>0</v>
      </c>
      <c r="E666" s="30">
        <v>0</v>
      </c>
      <c r="F666" s="30">
        <v>-3</v>
      </c>
      <c r="G666" s="30">
        <v>3</v>
      </c>
      <c r="H666" s="30">
        <v>1</v>
      </c>
      <c r="I666" s="30">
        <v>2</v>
      </c>
      <c r="J666" s="28">
        <v>0.2</v>
      </c>
      <c r="K666" s="28">
        <v>-0.3</v>
      </c>
      <c r="L666" s="30">
        <v>0</v>
      </c>
      <c r="M666" s="28" t="s">
        <v>2286</v>
      </c>
      <c r="N666" s="28">
        <v>0.2</v>
      </c>
      <c r="O666" s="30">
        <v>432</v>
      </c>
      <c r="P666" s="31" t="b">
        <v>0</v>
      </c>
      <c r="Q666" s="28"/>
      <c r="R666" s="28" t="s">
        <v>4232</v>
      </c>
      <c r="S666" s="30">
        <v>47</v>
      </c>
      <c r="T666" s="28" t="s">
        <v>3583</v>
      </c>
      <c r="U666" s="28">
        <v>3.3</v>
      </c>
      <c r="V666" s="28" t="s">
        <v>1736</v>
      </c>
      <c r="W666" s="28">
        <v>1</v>
      </c>
      <c r="X666" s="31" t="b">
        <v>0</v>
      </c>
      <c r="Y666" s="28"/>
      <c r="Z666" s="28" t="s">
        <v>2061</v>
      </c>
      <c r="AA666" s="30">
        <v>18</v>
      </c>
      <c r="AB666" s="30">
        <v>6</v>
      </c>
      <c r="AC666" s="30">
        <v>90</v>
      </c>
      <c r="AD666" s="30">
        <v>371473</v>
      </c>
      <c r="AE666" s="30">
        <v>581</v>
      </c>
      <c r="AF666" s="30">
        <v>375764</v>
      </c>
      <c r="AG666" s="30">
        <v>1233</v>
      </c>
      <c r="AH666" s="28">
        <v>0</v>
      </c>
      <c r="AI666" s="28">
        <v>19.100000000000001</v>
      </c>
      <c r="AJ666" s="28" t="s">
        <v>1736</v>
      </c>
      <c r="AK666" s="30">
        <v>1931</v>
      </c>
      <c r="AL666" s="30">
        <v>2</v>
      </c>
      <c r="AM666" s="30">
        <v>3</v>
      </c>
      <c r="AN666" s="30">
        <v>8</v>
      </c>
      <c r="AO666" s="30">
        <v>28</v>
      </c>
      <c r="AP666" s="30">
        <v>0</v>
      </c>
      <c r="AQ666" s="30">
        <v>0</v>
      </c>
      <c r="AR666" s="30">
        <v>0</v>
      </c>
      <c r="AS666" s="30">
        <v>3</v>
      </c>
      <c r="AT666" s="30">
        <v>0</v>
      </c>
      <c r="AU666" s="30">
        <v>0</v>
      </c>
      <c r="AV666" s="30">
        <v>3</v>
      </c>
      <c r="AW666" s="30">
        <v>415</v>
      </c>
      <c r="AX666" s="28">
        <v>375</v>
      </c>
      <c r="AY666" s="28">
        <v>239.3</v>
      </c>
      <c r="AZ666" s="28">
        <v>166</v>
      </c>
      <c r="BA666" s="28">
        <v>78.099999999999994</v>
      </c>
      <c r="BB666" s="30">
        <v>22</v>
      </c>
      <c r="BC666" s="28">
        <v>1.01</v>
      </c>
      <c r="BD666" s="28">
        <v>1.26</v>
      </c>
      <c r="BE666" s="28">
        <v>2.27</v>
      </c>
      <c r="BF666" s="28">
        <v>22.93</v>
      </c>
      <c r="BG666" s="30">
        <v>160</v>
      </c>
      <c r="BH666" s="30">
        <v>58</v>
      </c>
      <c r="BI666" s="30">
        <v>133</v>
      </c>
      <c r="BJ666" s="30">
        <v>28</v>
      </c>
      <c r="BK666" s="30">
        <v>194</v>
      </c>
      <c r="BL666" s="30">
        <v>34</v>
      </c>
      <c r="BM666" s="30">
        <v>167</v>
      </c>
      <c r="BN666" s="30">
        <v>41</v>
      </c>
      <c r="BO666" s="28"/>
      <c r="BP666" s="28"/>
      <c r="BQ666" s="28"/>
      <c r="BR666" s="28"/>
      <c r="BS666" s="28"/>
      <c r="BT666" s="28"/>
      <c r="BU666" s="30">
        <v>0.05</v>
      </c>
      <c r="BV666" s="30">
        <v>0</v>
      </c>
      <c r="BW666" s="30">
        <v>0.06</v>
      </c>
      <c r="BX666" s="30">
        <v>0.11</v>
      </c>
      <c r="BY666" s="30">
        <v>1.07</v>
      </c>
      <c r="BZ666" s="30">
        <v>1.31</v>
      </c>
      <c r="CA666" s="30">
        <v>304</v>
      </c>
      <c r="CB666" s="30">
        <v>49</v>
      </c>
      <c r="CC666" s="30">
        <v>384</v>
      </c>
      <c r="CD666" s="30">
        <v>134</v>
      </c>
      <c r="CE666" s="30">
        <v>122</v>
      </c>
      <c r="CF666" s="30">
        <v>30</v>
      </c>
      <c r="CG666" s="30">
        <v>181</v>
      </c>
      <c r="CH666" s="30">
        <v>62</v>
      </c>
      <c r="CI666" s="30">
        <v>1.03</v>
      </c>
      <c r="CJ666" s="30">
        <v>0.37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100</v>
      </c>
      <c r="B667" s="30">
        <v>100</v>
      </c>
      <c r="C667" s="30">
        <v>132015</v>
      </c>
      <c r="D667" s="30">
        <v>0</v>
      </c>
      <c r="E667" s="30">
        <v>0</v>
      </c>
      <c r="F667" s="30">
        <v>-2</v>
      </c>
      <c r="G667" s="30">
        <v>2</v>
      </c>
      <c r="H667" s="30">
        <v>2</v>
      </c>
      <c r="I667" s="30">
        <v>3</v>
      </c>
      <c r="J667" s="28">
        <v>2.8</v>
      </c>
      <c r="K667" s="28">
        <v>2.2999999999999998</v>
      </c>
      <c r="L667" s="30">
        <v>2</v>
      </c>
      <c r="M667" s="28" t="s">
        <v>3584</v>
      </c>
      <c r="N667" s="28">
        <v>2.8</v>
      </c>
      <c r="O667" s="30">
        <v>433</v>
      </c>
      <c r="P667" s="31" t="b">
        <v>0</v>
      </c>
      <c r="Q667" s="28"/>
      <c r="R667" s="28" t="s">
        <v>3585</v>
      </c>
      <c r="S667" s="30">
        <v>53</v>
      </c>
      <c r="T667" s="28" t="s">
        <v>3586</v>
      </c>
      <c r="U667" s="28">
        <v>3.5</v>
      </c>
      <c r="V667" s="28" t="s">
        <v>1511</v>
      </c>
      <c r="W667" s="28">
        <v>1.9</v>
      </c>
      <c r="X667" s="31" t="b">
        <v>0</v>
      </c>
      <c r="Y667" s="28"/>
      <c r="Z667" s="28" t="s">
        <v>2061</v>
      </c>
      <c r="AA667" s="30">
        <v>18</v>
      </c>
      <c r="AB667" s="30">
        <v>6</v>
      </c>
      <c r="AC667" s="30">
        <v>115</v>
      </c>
      <c r="AD667" s="30">
        <v>798875</v>
      </c>
      <c r="AE667" s="30">
        <v>1749</v>
      </c>
      <c r="AF667" s="30">
        <v>757568</v>
      </c>
      <c r="AG667" s="30">
        <v>3697</v>
      </c>
      <c r="AH667" s="28">
        <v>0.5</v>
      </c>
      <c r="AI667" s="28">
        <v>21.7</v>
      </c>
      <c r="AJ667" s="28" t="s">
        <v>1511</v>
      </c>
      <c r="AK667" s="30">
        <v>2951</v>
      </c>
      <c r="AL667" s="30">
        <v>4</v>
      </c>
      <c r="AM667" s="30">
        <v>5</v>
      </c>
      <c r="AN667" s="30">
        <v>9</v>
      </c>
      <c r="AO667" s="30">
        <v>55</v>
      </c>
      <c r="AP667" s="30">
        <v>0</v>
      </c>
      <c r="AQ667" s="30">
        <v>0</v>
      </c>
      <c r="AR667" s="30">
        <v>0</v>
      </c>
      <c r="AS667" s="30">
        <v>5</v>
      </c>
      <c r="AT667" s="30">
        <v>0</v>
      </c>
      <c r="AU667" s="30">
        <v>0</v>
      </c>
      <c r="AV667" s="30">
        <v>10</v>
      </c>
      <c r="AW667" s="30">
        <v>602</v>
      </c>
      <c r="AX667" s="28">
        <v>737.6</v>
      </c>
      <c r="AY667" s="28">
        <v>479.8</v>
      </c>
      <c r="AZ667" s="28">
        <v>229</v>
      </c>
      <c r="BA667" s="28">
        <v>144.9</v>
      </c>
      <c r="BB667" s="30">
        <v>33</v>
      </c>
      <c r="BC667" s="28">
        <v>1.9</v>
      </c>
      <c r="BD667" s="28">
        <v>3.05</v>
      </c>
      <c r="BE667" s="28">
        <v>4.95</v>
      </c>
      <c r="BF667" s="28">
        <v>43.5</v>
      </c>
      <c r="BG667" s="30">
        <v>24</v>
      </c>
      <c r="BH667" s="30">
        <v>11</v>
      </c>
      <c r="BI667" s="30">
        <v>53</v>
      </c>
      <c r="BJ667" s="30">
        <v>43</v>
      </c>
      <c r="BK667" s="30">
        <v>151</v>
      </c>
      <c r="BL667" s="30">
        <v>89</v>
      </c>
      <c r="BM667" s="30">
        <v>58</v>
      </c>
      <c r="BN667" s="30">
        <v>40</v>
      </c>
      <c r="BO667" s="28"/>
      <c r="BP667" s="28"/>
      <c r="BQ667" s="28"/>
      <c r="BR667" s="28"/>
      <c r="BS667" s="28"/>
      <c r="BT667" s="28"/>
      <c r="BU667" s="30">
        <v>0.06</v>
      </c>
      <c r="BV667" s="30">
        <v>0</v>
      </c>
      <c r="BW667" s="30">
        <v>0.09</v>
      </c>
      <c r="BX667" s="30">
        <v>0.15</v>
      </c>
      <c r="BY667" s="30">
        <v>1.33</v>
      </c>
      <c r="BZ667" s="30">
        <v>1.68</v>
      </c>
      <c r="CA667" s="30">
        <v>143</v>
      </c>
      <c r="CB667" s="30">
        <v>77</v>
      </c>
      <c r="CC667" s="30">
        <v>106</v>
      </c>
      <c r="CD667" s="30">
        <v>50</v>
      </c>
      <c r="CE667" s="30">
        <v>102</v>
      </c>
      <c r="CF667" s="30">
        <v>44</v>
      </c>
      <c r="CG667" s="30">
        <v>137</v>
      </c>
      <c r="CH667" s="30">
        <v>48</v>
      </c>
      <c r="CI667" s="30">
        <v>1.01</v>
      </c>
      <c r="CJ667" s="30">
        <v>0.27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30">
        <v>0</v>
      </c>
      <c r="B668" s="30">
        <v>0</v>
      </c>
      <c r="C668" s="30">
        <v>157668</v>
      </c>
      <c r="D668" s="30">
        <v>0</v>
      </c>
      <c r="E668" s="30">
        <v>0</v>
      </c>
      <c r="F668" s="30">
        <v>-1</v>
      </c>
      <c r="G668" s="30">
        <v>1</v>
      </c>
      <c r="H668" s="30">
        <v>0</v>
      </c>
      <c r="I668" s="30">
        <v>3</v>
      </c>
      <c r="J668" s="28">
        <v>0</v>
      </c>
      <c r="K668" s="28">
        <v>0</v>
      </c>
      <c r="L668" s="30">
        <v>0</v>
      </c>
      <c r="M668" s="28" t="s">
        <v>2856</v>
      </c>
      <c r="N668" s="28">
        <v>0</v>
      </c>
      <c r="O668" s="30">
        <v>434</v>
      </c>
      <c r="P668" s="31" t="b">
        <v>0</v>
      </c>
      <c r="Q668" s="28" t="s">
        <v>3587</v>
      </c>
      <c r="R668" s="28" t="s">
        <v>3588</v>
      </c>
      <c r="S668" s="30">
        <v>44</v>
      </c>
      <c r="T668" s="28" t="s">
        <v>3589</v>
      </c>
      <c r="U668" s="28">
        <v>0</v>
      </c>
      <c r="V668" s="28" t="s">
        <v>1876</v>
      </c>
      <c r="W668" s="28">
        <v>0.6</v>
      </c>
      <c r="X668" s="31" t="b">
        <v>0</v>
      </c>
      <c r="Y668" s="28"/>
      <c r="Z668" s="28" t="s">
        <v>2077</v>
      </c>
      <c r="AA668" s="30">
        <v>18</v>
      </c>
      <c r="AB668" s="30">
        <v>6</v>
      </c>
      <c r="AC668" s="30">
        <v>0</v>
      </c>
      <c r="AD668" s="30">
        <v>64152</v>
      </c>
      <c r="AE668" s="30">
        <v>0</v>
      </c>
      <c r="AF668" s="30">
        <v>218386</v>
      </c>
      <c r="AG668" s="30">
        <v>115</v>
      </c>
      <c r="AH668" s="28">
        <v>0</v>
      </c>
      <c r="AI668" s="28">
        <v>0</v>
      </c>
      <c r="AJ668" s="28" t="s">
        <v>1876</v>
      </c>
      <c r="AK668" s="30">
        <v>0</v>
      </c>
      <c r="AL668" s="30">
        <v>0</v>
      </c>
      <c r="AM668" s="30">
        <v>0</v>
      </c>
      <c r="AN668" s="30">
        <v>0</v>
      </c>
      <c r="AO668" s="30">
        <v>0</v>
      </c>
      <c r="AP668" s="30">
        <v>0</v>
      </c>
      <c r="AQ668" s="30">
        <v>0</v>
      </c>
      <c r="AR668" s="30">
        <v>0</v>
      </c>
      <c r="AS668" s="30">
        <v>0</v>
      </c>
      <c r="AT668" s="30">
        <v>0</v>
      </c>
      <c r="AU668" s="30">
        <v>0</v>
      </c>
      <c r="AV668" s="30">
        <v>0</v>
      </c>
      <c r="AW668" s="30">
        <v>0</v>
      </c>
      <c r="AX668" s="28">
        <v>0</v>
      </c>
      <c r="AY668" s="28">
        <v>0</v>
      </c>
      <c r="AZ668" s="28">
        <v>0</v>
      </c>
      <c r="BA668" s="28">
        <v>0</v>
      </c>
      <c r="BB668" s="30">
        <v>0</v>
      </c>
      <c r="BC668" s="28">
        <v>0</v>
      </c>
      <c r="BD668" s="28">
        <v>0</v>
      </c>
      <c r="BE668" s="28">
        <v>0</v>
      </c>
      <c r="BF668" s="28">
        <v>0</v>
      </c>
      <c r="BG668" s="30">
        <v>641</v>
      </c>
      <c r="BH668" s="30">
        <v>250</v>
      </c>
      <c r="BI668" s="30">
        <v>635</v>
      </c>
      <c r="BJ668" s="30">
        <v>253</v>
      </c>
      <c r="BK668" s="30">
        <v>617</v>
      </c>
      <c r="BL668" s="30">
        <v>243</v>
      </c>
      <c r="BM668" s="30">
        <v>645</v>
      </c>
      <c r="BN668" s="30">
        <v>252</v>
      </c>
      <c r="BO668" s="28"/>
      <c r="BP668" s="28"/>
      <c r="BQ668" s="28"/>
      <c r="BR668" s="28"/>
      <c r="BS668" s="28"/>
      <c r="BT668" s="28"/>
      <c r="BU668" s="30">
        <v>0</v>
      </c>
      <c r="BV668" s="30">
        <v>0</v>
      </c>
      <c r="BW668" s="30">
        <v>0</v>
      </c>
      <c r="BX668" s="30">
        <v>0</v>
      </c>
      <c r="BY668" s="30">
        <v>0</v>
      </c>
      <c r="BZ668" s="30">
        <v>0</v>
      </c>
      <c r="CA668" s="30">
        <v>483</v>
      </c>
      <c r="CB668" s="30">
        <v>272</v>
      </c>
      <c r="CC668" s="30">
        <v>566</v>
      </c>
      <c r="CD668" s="30">
        <v>208</v>
      </c>
      <c r="CE668" s="30">
        <v>651</v>
      </c>
      <c r="CF668" s="30">
        <v>257</v>
      </c>
      <c r="CG668" s="30">
        <v>250</v>
      </c>
      <c r="CH668" s="30">
        <v>82</v>
      </c>
      <c r="CI668" s="30">
        <v>0</v>
      </c>
      <c r="CJ668" s="30">
        <v>0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28"/>
      <c r="B669" s="28"/>
      <c r="C669" s="30">
        <v>173904</v>
      </c>
      <c r="D669" s="30">
        <v>0</v>
      </c>
      <c r="E669" s="30">
        <v>0</v>
      </c>
      <c r="F669" s="30">
        <v>-3</v>
      </c>
      <c r="G669" s="30">
        <v>3</v>
      </c>
      <c r="H669" s="30">
        <v>0</v>
      </c>
      <c r="I669" s="30">
        <v>2</v>
      </c>
      <c r="J669" s="28">
        <v>0.4</v>
      </c>
      <c r="K669" s="28">
        <v>-0.1</v>
      </c>
      <c r="L669" s="30">
        <v>0</v>
      </c>
      <c r="M669" s="28" t="s">
        <v>3590</v>
      </c>
      <c r="N669" s="28">
        <v>0.4</v>
      </c>
      <c r="O669" s="30">
        <v>435</v>
      </c>
      <c r="P669" s="31" t="b">
        <v>0</v>
      </c>
      <c r="Q669" s="28"/>
      <c r="R669" s="28"/>
      <c r="S669" s="30">
        <v>42</v>
      </c>
      <c r="T669" s="28" t="s">
        <v>3591</v>
      </c>
      <c r="U669" s="28">
        <v>1.6</v>
      </c>
      <c r="V669" s="28" t="s">
        <v>1450</v>
      </c>
      <c r="W669" s="28">
        <v>0.5</v>
      </c>
      <c r="X669" s="31" t="b">
        <v>0</v>
      </c>
      <c r="Y669" s="28"/>
      <c r="Z669" s="28" t="s">
        <v>2061</v>
      </c>
      <c r="AA669" s="30">
        <v>18</v>
      </c>
      <c r="AB669" s="30">
        <v>6</v>
      </c>
      <c r="AC669" s="30">
        <v>25</v>
      </c>
      <c r="AD669" s="30">
        <v>77259</v>
      </c>
      <c r="AE669" s="30">
        <v>131</v>
      </c>
      <c r="AF669" s="30">
        <v>118691</v>
      </c>
      <c r="AG669" s="30">
        <v>247</v>
      </c>
      <c r="AH669" s="28">
        <v>0.1</v>
      </c>
      <c r="AI669" s="28">
        <v>6</v>
      </c>
      <c r="AJ669" s="28" t="s">
        <v>1450</v>
      </c>
      <c r="AK669" s="30">
        <v>668</v>
      </c>
      <c r="AL669" s="30">
        <v>0</v>
      </c>
      <c r="AM669" s="30">
        <v>0</v>
      </c>
      <c r="AN669" s="30">
        <v>2</v>
      </c>
      <c r="AO669" s="30">
        <v>13</v>
      </c>
      <c r="AP669" s="30">
        <v>0</v>
      </c>
      <c r="AQ669" s="30">
        <v>0</v>
      </c>
      <c r="AR669" s="30">
        <v>0</v>
      </c>
      <c r="AS669" s="30">
        <v>1</v>
      </c>
      <c r="AT669" s="30">
        <v>0</v>
      </c>
      <c r="AU669" s="30">
        <v>0</v>
      </c>
      <c r="AV669" s="30">
        <v>1</v>
      </c>
      <c r="AW669" s="30">
        <v>136</v>
      </c>
      <c r="AX669" s="28">
        <v>161.4</v>
      </c>
      <c r="AY669" s="28">
        <v>27.5</v>
      </c>
      <c r="AZ669" s="28">
        <v>48</v>
      </c>
      <c r="BA669" s="28">
        <v>23.7</v>
      </c>
      <c r="BB669" s="30">
        <v>6</v>
      </c>
      <c r="BC669" s="28">
        <v>0.33</v>
      </c>
      <c r="BD669" s="28">
        <v>0.19</v>
      </c>
      <c r="BE669" s="28">
        <v>0.52</v>
      </c>
      <c r="BF669" s="28">
        <v>9.9700000000000006</v>
      </c>
      <c r="BG669" s="30">
        <v>313</v>
      </c>
      <c r="BH669" s="30">
        <v>124</v>
      </c>
      <c r="BI669" s="30">
        <v>392</v>
      </c>
      <c r="BJ669" s="30">
        <v>138</v>
      </c>
      <c r="BK669" s="30">
        <v>354</v>
      </c>
      <c r="BL669" s="30">
        <v>121</v>
      </c>
      <c r="BM669" s="30">
        <v>373</v>
      </c>
      <c r="BN669" s="30">
        <v>131</v>
      </c>
      <c r="BO669" s="28"/>
      <c r="BP669" s="28"/>
      <c r="BQ669" s="28"/>
      <c r="BR669" s="28"/>
      <c r="BS669" s="28"/>
      <c r="BT669" s="28"/>
      <c r="BU669" s="30">
        <v>0.04</v>
      </c>
      <c r="BV669" s="30">
        <v>0</v>
      </c>
      <c r="BW669" s="30">
        <v>0.03</v>
      </c>
      <c r="BX669" s="30">
        <v>7.0000000000000007E-2</v>
      </c>
      <c r="BY669" s="30">
        <v>1.34</v>
      </c>
      <c r="BZ669" s="30">
        <v>1.75</v>
      </c>
      <c r="CA669" s="30">
        <v>593</v>
      </c>
      <c r="CB669" s="30">
        <v>165</v>
      </c>
      <c r="CC669" s="30">
        <v>340</v>
      </c>
      <c r="CD669" s="30">
        <v>110</v>
      </c>
      <c r="CE669" s="30">
        <v>385</v>
      </c>
      <c r="CF669" s="30">
        <v>137</v>
      </c>
      <c r="CG669" s="30">
        <v>259</v>
      </c>
      <c r="CH669" s="30">
        <v>93</v>
      </c>
      <c r="CI669" s="30">
        <v>0.81</v>
      </c>
      <c r="CJ669" s="30">
        <v>0.27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30">
        <v>0</v>
      </c>
      <c r="B670" s="30">
        <v>0</v>
      </c>
      <c r="C670" s="30">
        <v>184349</v>
      </c>
      <c r="D670" s="30">
        <v>0</v>
      </c>
      <c r="E670" s="30">
        <v>0</v>
      </c>
      <c r="F670" s="30">
        <v>-1</v>
      </c>
      <c r="G670" s="30">
        <v>1</v>
      </c>
      <c r="H670" s="30">
        <v>0</v>
      </c>
      <c r="I670" s="30">
        <v>2</v>
      </c>
      <c r="J670" s="28">
        <v>0</v>
      </c>
      <c r="K670" s="28">
        <v>0</v>
      </c>
      <c r="L670" s="30">
        <v>0</v>
      </c>
      <c r="M670" s="28" t="s">
        <v>2262</v>
      </c>
      <c r="N670" s="28">
        <v>0</v>
      </c>
      <c r="O670" s="30">
        <v>436</v>
      </c>
      <c r="P670" s="31" t="b">
        <v>0</v>
      </c>
      <c r="Q670" s="28" t="s">
        <v>2349</v>
      </c>
      <c r="R670" s="28" t="s">
        <v>4094</v>
      </c>
      <c r="S670" s="30">
        <v>44</v>
      </c>
      <c r="T670" s="28" t="s">
        <v>3592</v>
      </c>
      <c r="U670" s="28">
        <v>2.1</v>
      </c>
      <c r="V670" s="28" t="s">
        <v>1583</v>
      </c>
      <c r="W670" s="28">
        <v>0.5</v>
      </c>
      <c r="X670" s="31" t="b">
        <v>0</v>
      </c>
      <c r="Y670" s="28"/>
      <c r="Z670" s="28" t="s">
        <v>2117</v>
      </c>
      <c r="AA670" s="30">
        <v>18</v>
      </c>
      <c r="AB670" s="30">
        <v>6</v>
      </c>
      <c r="AC670" s="30">
        <v>35</v>
      </c>
      <c r="AD670" s="30">
        <v>264204</v>
      </c>
      <c r="AE670" s="30">
        <v>7</v>
      </c>
      <c r="AF670" s="30">
        <v>314474</v>
      </c>
      <c r="AG670" s="30">
        <v>293</v>
      </c>
      <c r="AH670" s="28">
        <v>0</v>
      </c>
      <c r="AI670" s="28">
        <v>8</v>
      </c>
      <c r="AJ670" s="28" t="s">
        <v>1582</v>
      </c>
      <c r="AK670" s="30">
        <v>805</v>
      </c>
      <c r="AL670" s="30">
        <v>2</v>
      </c>
      <c r="AM670" s="30">
        <v>1</v>
      </c>
      <c r="AN670" s="30">
        <v>1</v>
      </c>
      <c r="AO670" s="30">
        <v>15</v>
      </c>
      <c r="AP670" s="30">
        <v>0</v>
      </c>
      <c r="AQ670" s="30">
        <v>0</v>
      </c>
      <c r="AR670" s="30">
        <v>0</v>
      </c>
      <c r="AS670" s="30">
        <v>4</v>
      </c>
      <c r="AT670" s="30">
        <v>0</v>
      </c>
      <c r="AU670" s="30">
        <v>0</v>
      </c>
      <c r="AV670" s="30">
        <v>0</v>
      </c>
      <c r="AW670" s="30">
        <v>121</v>
      </c>
      <c r="AX670" s="28">
        <v>148.6</v>
      </c>
      <c r="AY670" s="28">
        <v>103</v>
      </c>
      <c r="AZ670" s="28">
        <v>290</v>
      </c>
      <c r="BA670" s="28">
        <v>54.3</v>
      </c>
      <c r="BB670" s="30">
        <v>9</v>
      </c>
      <c r="BC670" s="28">
        <v>1.64</v>
      </c>
      <c r="BD670" s="28">
        <v>1.1000000000000001</v>
      </c>
      <c r="BE670" s="28">
        <v>2.74</v>
      </c>
      <c r="BF670" s="28">
        <v>10.48</v>
      </c>
      <c r="BG670" s="30">
        <v>326</v>
      </c>
      <c r="BH670" s="30">
        <v>132</v>
      </c>
      <c r="BI670" s="30">
        <v>267</v>
      </c>
      <c r="BJ670" s="30">
        <v>80</v>
      </c>
      <c r="BK670" s="30">
        <v>111</v>
      </c>
      <c r="BL670" s="30">
        <v>7</v>
      </c>
      <c r="BM670" s="30">
        <v>244</v>
      </c>
      <c r="BN670" s="30">
        <v>78</v>
      </c>
      <c r="BO670" s="28"/>
      <c r="BP670" s="28"/>
      <c r="BQ670" s="28"/>
      <c r="BR670" s="28"/>
      <c r="BS670" s="28"/>
      <c r="BT670" s="28"/>
      <c r="BU670" s="30">
        <v>0.18</v>
      </c>
      <c r="BV670" s="30">
        <v>0</v>
      </c>
      <c r="BW670" s="30">
        <v>0.12</v>
      </c>
      <c r="BX670" s="30">
        <v>0.3</v>
      </c>
      <c r="BY670" s="30">
        <v>1.17</v>
      </c>
      <c r="BZ670" s="30">
        <v>1.68</v>
      </c>
      <c r="CA670" s="30">
        <v>490</v>
      </c>
      <c r="CB670" s="30">
        <v>106</v>
      </c>
      <c r="CC670" s="30">
        <v>567</v>
      </c>
      <c r="CD670" s="30">
        <v>226</v>
      </c>
      <c r="CE670" s="30">
        <v>290</v>
      </c>
      <c r="CF670" s="30">
        <v>107</v>
      </c>
      <c r="CG670" s="30">
        <v>258</v>
      </c>
      <c r="CH670" s="30">
        <v>92</v>
      </c>
      <c r="CI670" s="30">
        <v>1.01</v>
      </c>
      <c r="CJ670" s="30">
        <v>0.11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30">
        <v>0</v>
      </c>
      <c r="B671" s="30">
        <v>0</v>
      </c>
      <c r="C671" s="30">
        <v>194252</v>
      </c>
      <c r="D671" s="30">
        <v>0</v>
      </c>
      <c r="E671" s="30">
        <v>0</v>
      </c>
      <c r="F671" s="30">
        <v>0</v>
      </c>
      <c r="G671" s="30">
        <v>0</v>
      </c>
      <c r="H671" s="30">
        <v>0</v>
      </c>
      <c r="I671" s="30">
        <v>3</v>
      </c>
      <c r="J671" s="28">
        <v>0</v>
      </c>
      <c r="K671" s="28">
        <v>0</v>
      </c>
      <c r="L671" s="30">
        <v>0</v>
      </c>
      <c r="M671" s="28" t="s">
        <v>2453</v>
      </c>
      <c r="N671" s="28">
        <v>0</v>
      </c>
      <c r="O671" s="30">
        <v>437</v>
      </c>
      <c r="P671" s="31" t="b">
        <v>0</v>
      </c>
      <c r="Q671" s="28" t="s">
        <v>3593</v>
      </c>
      <c r="R671" s="28" t="s">
        <v>3594</v>
      </c>
      <c r="S671" s="30">
        <v>55</v>
      </c>
      <c r="T671" s="28" t="s">
        <v>3595</v>
      </c>
      <c r="U671" s="28">
        <v>0</v>
      </c>
      <c r="V671" s="28" t="s">
        <v>1877</v>
      </c>
      <c r="W671" s="28">
        <v>0</v>
      </c>
      <c r="X671" s="31" t="b">
        <v>0</v>
      </c>
      <c r="Y671" s="28"/>
      <c r="Z671" s="28" t="s">
        <v>2077</v>
      </c>
      <c r="AA671" s="30">
        <v>18</v>
      </c>
      <c r="AB671" s="30">
        <v>6</v>
      </c>
      <c r="AC671" s="30">
        <v>0</v>
      </c>
      <c r="AD671" s="30">
        <v>0</v>
      </c>
      <c r="AE671" s="30">
        <v>0</v>
      </c>
      <c r="AF671" s="30">
        <v>214</v>
      </c>
      <c r="AG671" s="30">
        <v>0</v>
      </c>
      <c r="AH671" s="28">
        <v>0</v>
      </c>
      <c r="AI671" s="28">
        <v>0</v>
      </c>
      <c r="AJ671" s="28" t="s">
        <v>1877</v>
      </c>
      <c r="AK671" s="30">
        <v>0</v>
      </c>
      <c r="AL671" s="30">
        <v>0</v>
      </c>
      <c r="AM671" s="30">
        <v>0</v>
      </c>
      <c r="AN671" s="30">
        <v>0</v>
      </c>
      <c r="AO671" s="30">
        <v>0</v>
      </c>
      <c r="AP671" s="30">
        <v>0</v>
      </c>
      <c r="AQ671" s="30">
        <v>0</v>
      </c>
      <c r="AR671" s="30">
        <v>0</v>
      </c>
      <c r="AS671" s="30">
        <v>0</v>
      </c>
      <c r="AT671" s="30">
        <v>0</v>
      </c>
      <c r="AU671" s="30">
        <v>0</v>
      </c>
      <c r="AV671" s="30">
        <v>0</v>
      </c>
      <c r="AW671" s="30">
        <v>0</v>
      </c>
      <c r="AX671" s="28">
        <v>0</v>
      </c>
      <c r="AY671" s="28">
        <v>0</v>
      </c>
      <c r="AZ671" s="28">
        <v>0</v>
      </c>
      <c r="BA671" s="28">
        <v>0</v>
      </c>
      <c r="BB671" s="30">
        <v>0</v>
      </c>
      <c r="BC671" s="28">
        <v>0</v>
      </c>
      <c r="BD671" s="28">
        <v>0</v>
      </c>
      <c r="BE671" s="28">
        <v>0</v>
      </c>
      <c r="BF671" s="28">
        <v>0</v>
      </c>
      <c r="BG671" s="30">
        <v>759</v>
      </c>
      <c r="BH671" s="30">
        <v>327</v>
      </c>
      <c r="BI671" s="30">
        <v>759</v>
      </c>
      <c r="BJ671" s="30">
        <v>327</v>
      </c>
      <c r="BK671" s="30">
        <v>759</v>
      </c>
      <c r="BL671" s="30">
        <v>327</v>
      </c>
      <c r="BM671" s="30">
        <v>759</v>
      </c>
      <c r="BN671" s="30">
        <v>327</v>
      </c>
      <c r="BO671" s="28"/>
      <c r="BP671" s="28"/>
      <c r="BQ671" s="28"/>
      <c r="BR671" s="28"/>
      <c r="BS671" s="28"/>
      <c r="BT671" s="28"/>
      <c r="BU671" s="30">
        <v>0</v>
      </c>
      <c r="BV671" s="30">
        <v>0</v>
      </c>
      <c r="BW671" s="30">
        <v>0</v>
      </c>
      <c r="BX671" s="30">
        <v>0</v>
      </c>
      <c r="BY671" s="30">
        <v>0</v>
      </c>
      <c r="BZ671" s="30">
        <v>0</v>
      </c>
      <c r="CA671" s="30">
        <v>107</v>
      </c>
      <c r="CB671" s="30">
        <v>56</v>
      </c>
      <c r="CC671" s="30">
        <v>750</v>
      </c>
      <c r="CD671" s="30">
        <v>325</v>
      </c>
      <c r="CE671" s="30">
        <v>759</v>
      </c>
      <c r="CF671" s="30">
        <v>327</v>
      </c>
      <c r="CG671" s="30">
        <v>750</v>
      </c>
      <c r="CH671" s="30">
        <v>318</v>
      </c>
      <c r="CI671" s="30">
        <v>0</v>
      </c>
      <c r="CJ671" s="30">
        <v>0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30">
        <v>0</v>
      </c>
      <c r="B672" s="30">
        <v>0</v>
      </c>
      <c r="C672" s="30">
        <v>199249</v>
      </c>
      <c r="D672" s="30">
        <v>0</v>
      </c>
      <c r="E672" s="30">
        <v>0</v>
      </c>
      <c r="F672" s="30">
        <v>-3</v>
      </c>
      <c r="G672" s="30">
        <v>3</v>
      </c>
      <c r="H672" s="30">
        <v>0</v>
      </c>
      <c r="I672" s="30">
        <v>2</v>
      </c>
      <c r="J672" s="28">
        <v>0</v>
      </c>
      <c r="K672" s="28">
        <v>0</v>
      </c>
      <c r="L672" s="30">
        <v>0</v>
      </c>
      <c r="M672" s="28" t="s">
        <v>3207</v>
      </c>
      <c r="N672" s="28">
        <v>0</v>
      </c>
      <c r="O672" s="30">
        <v>438</v>
      </c>
      <c r="P672" s="31" t="b">
        <v>0</v>
      </c>
      <c r="Q672" s="28" t="s">
        <v>3596</v>
      </c>
      <c r="R672" s="28" t="s">
        <v>3597</v>
      </c>
      <c r="S672" s="30">
        <v>42</v>
      </c>
      <c r="T672" s="28" t="s">
        <v>3598</v>
      </c>
      <c r="U672" s="28">
        <v>0</v>
      </c>
      <c r="V672" s="28" t="s">
        <v>1873</v>
      </c>
      <c r="W672" s="28">
        <v>0.3</v>
      </c>
      <c r="X672" s="31" t="b">
        <v>0</v>
      </c>
      <c r="Y672" s="28"/>
      <c r="Z672" s="28" t="s">
        <v>2077</v>
      </c>
      <c r="AA672" s="30">
        <v>18</v>
      </c>
      <c r="AB672" s="30">
        <v>6</v>
      </c>
      <c r="AC672" s="30">
        <v>0</v>
      </c>
      <c r="AD672" s="30">
        <v>17585</v>
      </c>
      <c r="AE672" s="30">
        <v>0</v>
      </c>
      <c r="AF672" s="30">
        <v>208195</v>
      </c>
      <c r="AG672" s="30">
        <v>37</v>
      </c>
      <c r="AH672" s="28">
        <v>0</v>
      </c>
      <c r="AI672" s="28">
        <v>0</v>
      </c>
      <c r="AJ672" s="28" t="s">
        <v>1873</v>
      </c>
      <c r="AK672" s="30">
        <v>0</v>
      </c>
      <c r="AL672" s="30">
        <v>0</v>
      </c>
      <c r="AM672" s="30">
        <v>0</v>
      </c>
      <c r="AN672" s="30">
        <v>0</v>
      </c>
      <c r="AO672" s="30">
        <v>0</v>
      </c>
      <c r="AP672" s="30">
        <v>0</v>
      </c>
      <c r="AQ672" s="30">
        <v>0</v>
      </c>
      <c r="AR672" s="30">
        <v>0</v>
      </c>
      <c r="AS672" s="30">
        <v>0</v>
      </c>
      <c r="AT672" s="30">
        <v>0</v>
      </c>
      <c r="AU672" s="30">
        <v>0</v>
      </c>
      <c r="AV672" s="30">
        <v>0</v>
      </c>
      <c r="AW672" s="30">
        <v>0</v>
      </c>
      <c r="AX672" s="28">
        <v>0</v>
      </c>
      <c r="AY672" s="28">
        <v>0</v>
      </c>
      <c r="AZ672" s="28">
        <v>0</v>
      </c>
      <c r="BA672" s="28">
        <v>0</v>
      </c>
      <c r="BB672" s="30">
        <v>0</v>
      </c>
      <c r="BC672" s="28">
        <v>0</v>
      </c>
      <c r="BD672" s="28">
        <v>0</v>
      </c>
      <c r="BE672" s="28">
        <v>0</v>
      </c>
      <c r="BF672" s="28">
        <v>0</v>
      </c>
      <c r="BG672" s="30">
        <v>628</v>
      </c>
      <c r="BH672" s="30">
        <v>239</v>
      </c>
      <c r="BI672" s="30">
        <v>615</v>
      </c>
      <c r="BJ672" s="30">
        <v>237</v>
      </c>
      <c r="BK672" s="30">
        <v>589</v>
      </c>
      <c r="BL672" s="30">
        <v>233</v>
      </c>
      <c r="BM672" s="30">
        <v>632</v>
      </c>
      <c r="BN672" s="30">
        <v>239</v>
      </c>
      <c r="BO672" s="28"/>
      <c r="BP672" s="28"/>
      <c r="BQ672" s="28"/>
      <c r="BR672" s="28"/>
      <c r="BS672" s="28"/>
      <c r="BT672" s="28"/>
      <c r="BU672" s="30">
        <v>0</v>
      </c>
      <c r="BV672" s="30">
        <v>0</v>
      </c>
      <c r="BW672" s="30">
        <v>0</v>
      </c>
      <c r="BX672" s="30">
        <v>0</v>
      </c>
      <c r="BY672" s="30">
        <v>0</v>
      </c>
      <c r="BZ672" s="30">
        <v>0</v>
      </c>
      <c r="CA672" s="30">
        <v>596</v>
      </c>
      <c r="CB672" s="30">
        <v>167</v>
      </c>
      <c r="CC672" s="30">
        <v>518</v>
      </c>
      <c r="CD672" s="30">
        <v>204</v>
      </c>
      <c r="CE672" s="30">
        <v>639</v>
      </c>
      <c r="CF672" s="30">
        <v>240</v>
      </c>
      <c r="CG672" s="30">
        <v>321</v>
      </c>
      <c r="CH672" s="30">
        <v>118</v>
      </c>
      <c r="CI672" s="30">
        <v>0</v>
      </c>
      <c r="CJ672" s="30">
        <v>0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28"/>
      <c r="B673" s="28"/>
      <c r="C673" s="30">
        <v>199584</v>
      </c>
      <c r="D673" s="30">
        <v>0</v>
      </c>
      <c r="E673" s="30">
        <v>0</v>
      </c>
      <c r="F673" s="30">
        <v>-2</v>
      </c>
      <c r="G673" s="30">
        <v>2</v>
      </c>
      <c r="H673" s="30">
        <v>0</v>
      </c>
      <c r="I673" s="30">
        <v>2</v>
      </c>
      <c r="J673" s="28">
        <v>0.4</v>
      </c>
      <c r="K673" s="28">
        <v>-0.1</v>
      </c>
      <c r="L673" s="30">
        <v>0</v>
      </c>
      <c r="M673" s="28" t="s">
        <v>3599</v>
      </c>
      <c r="N673" s="28">
        <v>0.4</v>
      </c>
      <c r="O673" s="30">
        <v>439</v>
      </c>
      <c r="P673" s="31" t="b">
        <v>0</v>
      </c>
      <c r="Q673" s="28"/>
      <c r="R673" s="28"/>
      <c r="S673" s="30">
        <v>38</v>
      </c>
      <c r="T673" s="28" t="s">
        <v>3600</v>
      </c>
      <c r="U673" s="28">
        <v>1</v>
      </c>
      <c r="V673" s="28" t="s">
        <v>1867</v>
      </c>
      <c r="W673" s="28">
        <v>2.5</v>
      </c>
      <c r="X673" s="31" t="b">
        <v>0</v>
      </c>
      <c r="Y673" s="28"/>
      <c r="Z673" s="28" t="s">
        <v>2061</v>
      </c>
      <c r="AA673" s="30">
        <v>18</v>
      </c>
      <c r="AB673" s="30">
        <v>6</v>
      </c>
      <c r="AC673" s="30">
        <v>4</v>
      </c>
      <c r="AD673" s="30">
        <v>267376</v>
      </c>
      <c r="AE673" s="30">
        <v>3535</v>
      </c>
      <c r="AF673" s="30">
        <v>404952</v>
      </c>
      <c r="AG673" s="30">
        <v>1574</v>
      </c>
      <c r="AH673" s="28">
        <v>0.1</v>
      </c>
      <c r="AI673" s="28">
        <v>1.1000000000000001</v>
      </c>
      <c r="AJ673" s="28" t="s">
        <v>1867</v>
      </c>
      <c r="AK673" s="30">
        <v>145</v>
      </c>
      <c r="AL673" s="30">
        <v>0</v>
      </c>
      <c r="AM673" s="30">
        <v>0</v>
      </c>
      <c r="AN673" s="30">
        <v>0</v>
      </c>
      <c r="AO673" s="30">
        <v>5</v>
      </c>
      <c r="AP673" s="30">
        <v>0</v>
      </c>
      <c r="AQ673" s="30">
        <v>0</v>
      </c>
      <c r="AR673" s="30">
        <v>0</v>
      </c>
      <c r="AS673" s="30">
        <v>0</v>
      </c>
      <c r="AT673" s="30">
        <v>0</v>
      </c>
      <c r="AU673" s="30">
        <v>0</v>
      </c>
      <c r="AV673" s="30">
        <v>0</v>
      </c>
      <c r="AW673" s="30">
        <v>32</v>
      </c>
      <c r="AX673" s="28">
        <v>27.6</v>
      </c>
      <c r="AY673" s="28">
        <v>6.2</v>
      </c>
      <c r="AZ673" s="28">
        <v>0</v>
      </c>
      <c r="BA673" s="28">
        <v>3.3</v>
      </c>
      <c r="BB673" s="30">
        <v>2</v>
      </c>
      <c r="BC673" s="28">
        <v>0</v>
      </c>
      <c r="BD673" s="28">
        <v>0.01</v>
      </c>
      <c r="BE673" s="28">
        <v>0.01</v>
      </c>
      <c r="BF673" s="28">
        <v>3.69</v>
      </c>
      <c r="BG673" s="30">
        <v>455</v>
      </c>
      <c r="BH673" s="30">
        <v>162</v>
      </c>
      <c r="BI673" s="30">
        <v>451</v>
      </c>
      <c r="BJ673" s="30">
        <v>160</v>
      </c>
      <c r="BK673" s="30">
        <v>477</v>
      </c>
      <c r="BL673" s="30">
        <v>174</v>
      </c>
      <c r="BM673" s="30">
        <v>476</v>
      </c>
      <c r="BN673" s="30">
        <v>166</v>
      </c>
      <c r="BO673" s="28"/>
      <c r="BP673" s="28"/>
      <c r="BQ673" s="28"/>
      <c r="BR673" s="28"/>
      <c r="BS673" s="28"/>
      <c r="BT673" s="28"/>
      <c r="BU673" s="30">
        <v>0</v>
      </c>
      <c r="BV673" s="30">
        <v>0</v>
      </c>
      <c r="BW673" s="30">
        <v>0.01</v>
      </c>
      <c r="BX673" s="30">
        <v>0.01</v>
      </c>
      <c r="BY673" s="30">
        <v>2.29</v>
      </c>
      <c r="BZ673" s="30">
        <v>3.1</v>
      </c>
      <c r="CA673" s="30">
        <v>753</v>
      </c>
      <c r="CB673" s="30">
        <v>252</v>
      </c>
      <c r="CC673" s="30">
        <v>336</v>
      </c>
      <c r="CD673" s="30">
        <v>107</v>
      </c>
      <c r="CE673" s="30">
        <v>459</v>
      </c>
      <c r="CF673" s="30">
        <v>161</v>
      </c>
      <c r="CG673" s="30">
        <v>120</v>
      </c>
      <c r="CH673" s="30">
        <v>46</v>
      </c>
      <c r="CI673" s="30">
        <v>1.24</v>
      </c>
      <c r="CJ673" s="30">
        <v>0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30">
        <v>0</v>
      </c>
      <c r="B674" s="30">
        <v>0</v>
      </c>
      <c r="C674" s="30">
        <v>202993</v>
      </c>
      <c r="D674" s="30">
        <v>0</v>
      </c>
      <c r="E674" s="30">
        <v>0</v>
      </c>
      <c r="F674" s="30">
        <v>-2</v>
      </c>
      <c r="G674" s="30">
        <v>2</v>
      </c>
      <c r="H674" s="30">
        <v>2</v>
      </c>
      <c r="I674" s="30">
        <v>3</v>
      </c>
      <c r="J674" s="28">
        <v>0</v>
      </c>
      <c r="K674" s="28">
        <v>0</v>
      </c>
      <c r="L674" s="30">
        <v>0</v>
      </c>
      <c r="M674" s="28" t="s">
        <v>913</v>
      </c>
      <c r="N674" s="28">
        <v>0</v>
      </c>
      <c r="O674" s="30">
        <v>440</v>
      </c>
      <c r="P674" s="31" t="b">
        <v>0</v>
      </c>
      <c r="Q674" s="28" t="s">
        <v>4095</v>
      </c>
      <c r="R674" s="28" t="s">
        <v>4096</v>
      </c>
      <c r="S674" s="30">
        <v>53</v>
      </c>
      <c r="T674" s="28" t="s">
        <v>3601</v>
      </c>
      <c r="U674" s="28">
        <v>3.9</v>
      </c>
      <c r="V674" s="28" t="s">
        <v>1614</v>
      </c>
      <c r="W674" s="28">
        <v>0.3</v>
      </c>
      <c r="X674" s="31" t="b">
        <v>0</v>
      </c>
      <c r="Y674" s="28"/>
      <c r="Z674" s="28" t="s">
        <v>2117</v>
      </c>
      <c r="AA674" s="30">
        <v>18</v>
      </c>
      <c r="AB674" s="30">
        <v>6</v>
      </c>
      <c r="AC674" s="30">
        <v>71</v>
      </c>
      <c r="AD674" s="30">
        <v>105922</v>
      </c>
      <c r="AE674" s="30">
        <v>9</v>
      </c>
      <c r="AF674" s="30">
        <v>130241</v>
      </c>
      <c r="AG674" s="30">
        <v>123</v>
      </c>
      <c r="AH674" s="28">
        <v>0</v>
      </c>
      <c r="AI674" s="28">
        <v>13.4</v>
      </c>
      <c r="AJ674" s="28" t="s">
        <v>1614</v>
      </c>
      <c r="AK674" s="30">
        <v>1501</v>
      </c>
      <c r="AL674" s="30">
        <v>5</v>
      </c>
      <c r="AM674" s="30">
        <v>2</v>
      </c>
      <c r="AN674" s="30">
        <v>6</v>
      </c>
      <c r="AO674" s="30">
        <v>24</v>
      </c>
      <c r="AP674" s="30">
        <v>0</v>
      </c>
      <c r="AQ674" s="30">
        <v>0</v>
      </c>
      <c r="AR674" s="30">
        <v>0</v>
      </c>
      <c r="AS674" s="30">
        <v>8</v>
      </c>
      <c r="AT674" s="30">
        <v>0</v>
      </c>
      <c r="AU674" s="30">
        <v>0</v>
      </c>
      <c r="AV674" s="30">
        <v>7</v>
      </c>
      <c r="AW674" s="30">
        <v>342</v>
      </c>
      <c r="AX674" s="28">
        <v>489.6</v>
      </c>
      <c r="AY674" s="28">
        <v>180.2</v>
      </c>
      <c r="AZ674" s="28">
        <v>236</v>
      </c>
      <c r="BA674" s="28">
        <v>90.7</v>
      </c>
      <c r="BB674" s="30">
        <v>17</v>
      </c>
      <c r="BC674" s="28">
        <v>2.2599999999999998</v>
      </c>
      <c r="BD674" s="28">
        <v>0.68</v>
      </c>
      <c r="BE674" s="28">
        <v>2.94</v>
      </c>
      <c r="BF674" s="28">
        <v>19.71</v>
      </c>
      <c r="BG674" s="30">
        <v>104</v>
      </c>
      <c r="BH674" s="30">
        <v>44</v>
      </c>
      <c r="BI674" s="30">
        <v>176</v>
      </c>
      <c r="BJ674" s="30">
        <v>112</v>
      </c>
      <c r="BK674" s="30">
        <v>141</v>
      </c>
      <c r="BL674" s="30">
        <v>84</v>
      </c>
      <c r="BM674" s="30">
        <v>134</v>
      </c>
      <c r="BN674" s="30">
        <v>81</v>
      </c>
      <c r="BO674" s="28"/>
      <c r="BP674" s="28"/>
      <c r="BQ674" s="28"/>
      <c r="BR674" s="28"/>
      <c r="BS674" s="28"/>
      <c r="BT674" s="28"/>
      <c r="BU674" s="30">
        <v>0.14000000000000001</v>
      </c>
      <c r="BV674" s="30">
        <v>0</v>
      </c>
      <c r="BW674" s="30">
        <v>0.04</v>
      </c>
      <c r="BX674" s="30">
        <v>0.18</v>
      </c>
      <c r="BY674" s="30">
        <v>1.18</v>
      </c>
      <c r="BZ674" s="30">
        <v>1.44</v>
      </c>
      <c r="CA674" s="30">
        <v>148</v>
      </c>
      <c r="CB674" s="30">
        <v>81</v>
      </c>
      <c r="CC674" s="30">
        <v>742</v>
      </c>
      <c r="CD674" s="30">
        <v>321</v>
      </c>
      <c r="CE674" s="30">
        <v>63</v>
      </c>
      <c r="CF674" s="30">
        <v>25</v>
      </c>
      <c r="CG674" s="30">
        <v>339</v>
      </c>
      <c r="CH674" s="30">
        <v>116</v>
      </c>
      <c r="CI674" s="30">
        <v>1.02</v>
      </c>
      <c r="CJ674" s="30">
        <v>0.36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100</v>
      </c>
      <c r="B675" s="30">
        <v>100</v>
      </c>
      <c r="C675" s="30">
        <v>209042</v>
      </c>
      <c r="D675" s="30">
        <v>0</v>
      </c>
      <c r="E675" s="30">
        <v>0</v>
      </c>
      <c r="F675" s="30">
        <v>-2</v>
      </c>
      <c r="G675" s="30">
        <v>2</v>
      </c>
      <c r="H675" s="30">
        <v>0</v>
      </c>
      <c r="I675" s="30">
        <v>3</v>
      </c>
      <c r="J675" s="28">
        <v>1.8</v>
      </c>
      <c r="K675" s="28">
        <v>1.3</v>
      </c>
      <c r="L675" s="30">
        <v>2</v>
      </c>
      <c r="M675" s="28" t="s">
        <v>3456</v>
      </c>
      <c r="N675" s="28">
        <v>1.8</v>
      </c>
      <c r="O675" s="30">
        <v>441</v>
      </c>
      <c r="P675" s="31" t="b">
        <v>0</v>
      </c>
      <c r="Q675" s="28"/>
      <c r="R675" s="28" t="s">
        <v>3602</v>
      </c>
      <c r="S675" s="30">
        <v>43</v>
      </c>
      <c r="T675" s="28" t="s">
        <v>3603</v>
      </c>
      <c r="U675" s="28">
        <v>1.8</v>
      </c>
      <c r="V675" s="28" t="s">
        <v>1732</v>
      </c>
      <c r="W675" s="28">
        <v>0.1</v>
      </c>
      <c r="X675" s="31" t="b">
        <v>0</v>
      </c>
      <c r="Y675" s="28"/>
      <c r="Z675" s="28" t="s">
        <v>2061</v>
      </c>
      <c r="AA675" s="30">
        <v>18</v>
      </c>
      <c r="AB675" s="30">
        <v>6</v>
      </c>
      <c r="AC675" s="30">
        <v>35</v>
      </c>
      <c r="AD675" s="30">
        <v>24253</v>
      </c>
      <c r="AE675" s="30">
        <v>979</v>
      </c>
      <c r="AF675" s="30">
        <v>26333</v>
      </c>
      <c r="AG675" s="30">
        <v>294</v>
      </c>
      <c r="AH675" s="28">
        <v>0.4</v>
      </c>
      <c r="AI675" s="28">
        <v>8.1</v>
      </c>
      <c r="AJ675" s="28" t="s">
        <v>1732</v>
      </c>
      <c r="AK675" s="30">
        <v>1159</v>
      </c>
      <c r="AL675" s="30">
        <v>1</v>
      </c>
      <c r="AM675" s="30">
        <v>0</v>
      </c>
      <c r="AN675" s="30">
        <v>3</v>
      </c>
      <c r="AO675" s="30">
        <v>23</v>
      </c>
      <c r="AP675" s="30">
        <v>0</v>
      </c>
      <c r="AQ675" s="30">
        <v>0</v>
      </c>
      <c r="AR675" s="30">
        <v>0</v>
      </c>
      <c r="AS675" s="30">
        <v>6</v>
      </c>
      <c r="AT675" s="30">
        <v>0</v>
      </c>
      <c r="AU675" s="30">
        <v>0</v>
      </c>
      <c r="AV675" s="30">
        <v>1</v>
      </c>
      <c r="AW675" s="30">
        <v>161</v>
      </c>
      <c r="AX675" s="28">
        <v>186</v>
      </c>
      <c r="AY675" s="28">
        <v>136.4</v>
      </c>
      <c r="AZ675" s="28">
        <v>52</v>
      </c>
      <c r="BA675" s="28">
        <v>37.6</v>
      </c>
      <c r="BB675" s="30">
        <v>14</v>
      </c>
      <c r="BC675" s="28">
        <v>0.28999999999999998</v>
      </c>
      <c r="BD675" s="28">
        <v>0.35</v>
      </c>
      <c r="BE675" s="28">
        <v>0.64</v>
      </c>
      <c r="BF675" s="28">
        <v>18.399999999999999</v>
      </c>
      <c r="BG675" s="30">
        <v>293</v>
      </c>
      <c r="BH675" s="30">
        <v>121</v>
      </c>
      <c r="BI675" s="30">
        <v>217</v>
      </c>
      <c r="BJ675" s="30">
        <v>133</v>
      </c>
      <c r="BK675" s="30">
        <v>342</v>
      </c>
      <c r="BL675" s="30">
        <v>170</v>
      </c>
      <c r="BM675" s="30">
        <v>313</v>
      </c>
      <c r="BN675" s="30">
        <v>139</v>
      </c>
      <c r="BO675" s="28"/>
      <c r="BP675" s="28"/>
      <c r="BQ675" s="28"/>
      <c r="BR675" s="28"/>
      <c r="BS675" s="28"/>
      <c r="BT675" s="28"/>
      <c r="BU675" s="30">
        <v>0.02</v>
      </c>
      <c r="BV675" s="30">
        <v>0</v>
      </c>
      <c r="BW675" s="30">
        <v>0.03</v>
      </c>
      <c r="BX675" s="30">
        <v>0.05</v>
      </c>
      <c r="BY675" s="30">
        <v>1.43</v>
      </c>
      <c r="BZ675" s="30">
        <v>1.79</v>
      </c>
      <c r="CA675" s="30">
        <v>553</v>
      </c>
      <c r="CB675" s="30">
        <v>295</v>
      </c>
      <c r="CC675" s="30">
        <v>173</v>
      </c>
      <c r="CD675" s="30">
        <v>81</v>
      </c>
      <c r="CE675" s="30">
        <v>353</v>
      </c>
      <c r="CF675" s="30">
        <v>145</v>
      </c>
      <c r="CG675" s="30">
        <v>405</v>
      </c>
      <c r="CH675" s="30">
        <v>143</v>
      </c>
      <c r="CI675" s="30">
        <v>1.0900000000000001</v>
      </c>
      <c r="CJ675" s="30">
        <v>0.23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0</v>
      </c>
      <c r="B676" s="30">
        <v>0</v>
      </c>
      <c r="C676" s="30">
        <v>214225</v>
      </c>
      <c r="D676" s="30">
        <v>0</v>
      </c>
      <c r="E676" s="30">
        <v>0</v>
      </c>
      <c r="F676" s="30">
        <v>0</v>
      </c>
      <c r="G676" s="30">
        <v>0</v>
      </c>
      <c r="H676" s="30">
        <v>0</v>
      </c>
      <c r="I676" s="30">
        <v>2</v>
      </c>
      <c r="J676" s="28">
        <v>0</v>
      </c>
      <c r="K676" s="28">
        <v>0</v>
      </c>
      <c r="L676" s="30">
        <v>0</v>
      </c>
      <c r="M676" s="28" t="s">
        <v>2309</v>
      </c>
      <c r="N676" s="28">
        <v>0</v>
      </c>
      <c r="O676" s="30">
        <v>442</v>
      </c>
      <c r="P676" s="31" t="b">
        <v>0</v>
      </c>
      <c r="Q676" s="28" t="s">
        <v>3604</v>
      </c>
      <c r="R676" s="28" t="s">
        <v>3605</v>
      </c>
      <c r="S676" s="30">
        <v>40</v>
      </c>
      <c r="T676" s="28" t="s">
        <v>3606</v>
      </c>
      <c r="U676" s="28">
        <v>0</v>
      </c>
      <c r="V676" s="28" t="s">
        <v>1880</v>
      </c>
      <c r="W676" s="28">
        <v>0</v>
      </c>
      <c r="X676" s="31" t="b">
        <v>0</v>
      </c>
      <c r="Y676" s="28"/>
      <c r="Z676" s="28" t="s">
        <v>2077</v>
      </c>
      <c r="AA676" s="30">
        <v>18</v>
      </c>
      <c r="AB676" s="30">
        <v>6</v>
      </c>
      <c r="AC676" s="30">
        <v>0</v>
      </c>
      <c r="AD676" s="30">
        <v>0</v>
      </c>
      <c r="AE676" s="30">
        <v>0</v>
      </c>
      <c r="AF676" s="30">
        <v>7882</v>
      </c>
      <c r="AG676" s="30">
        <v>7</v>
      </c>
      <c r="AH676" s="28">
        <v>0</v>
      </c>
      <c r="AI676" s="28">
        <v>0</v>
      </c>
      <c r="AJ676" s="28" t="s">
        <v>1880</v>
      </c>
      <c r="AK676" s="30">
        <v>0</v>
      </c>
      <c r="AL676" s="30">
        <v>0</v>
      </c>
      <c r="AM676" s="30">
        <v>0</v>
      </c>
      <c r="AN676" s="30">
        <v>0</v>
      </c>
      <c r="AO676" s="30">
        <v>0</v>
      </c>
      <c r="AP676" s="30">
        <v>0</v>
      </c>
      <c r="AQ676" s="30">
        <v>0</v>
      </c>
      <c r="AR676" s="30">
        <v>0</v>
      </c>
      <c r="AS676" s="30">
        <v>0</v>
      </c>
      <c r="AT676" s="30">
        <v>0</v>
      </c>
      <c r="AU676" s="30">
        <v>0</v>
      </c>
      <c r="AV676" s="30">
        <v>0</v>
      </c>
      <c r="AW676" s="30">
        <v>0</v>
      </c>
      <c r="AX676" s="28">
        <v>0</v>
      </c>
      <c r="AY676" s="28">
        <v>0</v>
      </c>
      <c r="AZ676" s="28">
        <v>0</v>
      </c>
      <c r="BA676" s="28">
        <v>0</v>
      </c>
      <c r="BB676" s="30">
        <v>0</v>
      </c>
      <c r="BC676" s="28">
        <v>0</v>
      </c>
      <c r="BD676" s="28">
        <v>0</v>
      </c>
      <c r="BE676" s="28">
        <v>0</v>
      </c>
      <c r="BF676" s="28">
        <v>0</v>
      </c>
      <c r="BG676" s="30">
        <v>581</v>
      </c>
      <c r="BH676" s="30">
        <v>208</v>
      </c>
      <c r="BI676" s="30">
        <v>564</v>
      </c>
      <c r="BJ676" s="30">
        <v>204</v>
      </c>
      <c r="BK676" s="30">
        <v>532</v>
      </c>
      <c r="BL676" s="30">
        <v>197</v>
      </c>
      <c r="BM676" s="30">
        <v>583</v>
      </c>
      <c r="BN676" s="30">
        <v>206</v>
      </c>
      <c r="BO676" s="28"/>
      <c r="BP676" s="28"/>
      <c r="BQ676" s="28"/>
      <c r="BR676" s="28"/>
      <c r="BS676" s="28"/>
      <c r="BT676" s="28"/>
      <c r="BU676" s="30">
        <v>0</v>
      </c>
      <c r="BV676" s="30">
        <v>0</v>
      </c>
      <c r="BW676" s="30">
        <v>0</v>
      </c>
      <c r="BX676" s="30">
        <v>0</v>
      </c>
      <c r="BY676" s="30">
        <v>0</v>
      </c>
      <c r="BZ676" s="30">
        <v>0</v>
      </c>
      <c r="CA676" s="30">
        <v>657</v>
      </c>
      <c r="CB676" s="30">
        <v>193</v>
      </c>
      <c r="CC676" s="30">
        <v>454</v>
      </c>
      <c r="CD676" s="30">
        <v>164</v>
      </c>
      <c r="CE676" s="30">
        <v>592</v>
      </c>
      <c r="CF676" s="30">
        <v>209</v>
      </c>
      <c r="CG676" s="30">
        <v>567</v>
      </c>
      <c r="CH676" s="30">
        <v>207</v>
      </c>
      <c r="CI676" s="30">
        <v>0</v>
      </c>
      <c r="CJ676" s="30">
        <v>0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100</v>
      </c>
      <c r="B677" s="30">
        <v>100</v>
      </c>
      <c r="C677" s="30">
        <v>221632</v>
      </c>
      <c r="D677" s="30">
        <v>0</v>
      </c>
      <c r="E677" s="30">
        <v>0</v>
      </c>
      <c r="F677" s="30">
        <v>-1</v>
      </c>
      <c r="G677" s="30">
        <v>1</v>
      </c>
      <c r="H677" s="30">
        <v>1</v>
      </c>
      <c r="I677" s="30">
        <v>2</v>
      </c>
      <c r="J677" s="28">
        <v>0.8</v>
      </c>
      <c r="K677" s="28">
        <v>0.3</v>
      </c>
      <c r="L677" s="30">
        <v>3</v>
      </c>
      <c r="M677" s="28" t="s">
        <v>3607</v>
      </c>
      <c r="N677" s="28">
        <v>0.8</v>
      </c>
      <c r="O677" s="30">
        <v>443</v>
      </c>
      <c r="P677" s="31" t="b">
        <v>0</v>
      </c>
      <c r="Q677" s="28"/>
      <c r="R677" s="28" t="s">
        <v>3942</v>
      </c>
      <c r="S677" s="30">
        <v>49</v>
      </c>
      <c r="T677" s="28" t="s">
        <v>3608</v>
      </c>
      <c r="U677" s="28">
        <v>2.4</v>
      </c>
      <c r="V677" s="28" t="s">
        <v>1594</v>
      </c>
      <c r="W677" s="28">
        <v>1.5</v>
      </c>
      <c r="X677" s="31" t="b">
        <v>0</v>
      </c>
      <c r="Y677" s="28"/>
      <c r="Z677" s="28" t="s">
        <v>2061</v>
      </c>
      <c r="AA677" s="30">
        <v>18</v>
      </c>
      <c r="AB677" s="30">
        <v>6</v>
      </c>
      <c r="AC677" s="30">
        <v>59</v>
      </c>
      <c r="AD677" s="30">
        <v>251708</v>
      </c>
      <c r="AE677" s="30">
        <v>2014</v>
      </c>
      <c r="AF677" s="30">
        <v>388954</v>
      </c>
      <c r="AG677" s="30">
        <v>2015</v>
      </c>
      <c r="AH677" s="28">
        <v>0.2</v>
      </c>
      <c r="AI677" s="28">
        <v>12</v>
      </c>
      <c r="AJ677" s="28" t="s">
        <v>1594</v>
      </c>
      <c r="AK677" s="30">
        <v>2183</v>
      </c>
      <c r="AL677" s="30">
        <v>0</v>
      </c>
      <c r="AM677" s="30">
        <v>2</v>
      </c>
      <c r="AN677" s="30">
        <v>7</v>
      </c>
      <c r="AO677" s="30">
        <v>39</v>
      </c>
      <c r="AP677" s="30">
        <v>0</v>
      </c>
      <c r="AQ677" s="30">
        <v>0</v>
      </c>
      <c r="AR677" s="30">
        <v>0</v>
      </c>
      <c r="AS677" s="30">
        <v>8</v>
      </c>
      <c r="AT677" s="30">
        <v>1</v>
      </c>
      <c r="AU677" s="30">
        <v>0</v>
      </c>
      <c r="AV677" s="30">
        <v>2</v>
      </c>
      <c r="AW677" s="30">
        <v>401</v>
      </c>
      <c r="AX677" s="28">
        <v>499.8</v>
      </c>
      <c r="AY677" s="28">
        <v>118.8</v>
      </c>
      <c r="AZ677" s="28">
        <v>79</v>
      </c>
      <c r="BA677" s="28">
        <v>69.7</v>
      </c>
      <c r="BB677" s="30">
        <v>24</v>
      </c>
      <c r="BC677" s="28">
        <v>1.27</v>
      </c>
      <c r="BD677" s="28">
        <v>0.83</v>
      </c>
      <c r="BE677" s="28">
        <v>2.1</v>
      </c>
      <c r="BF677" s="28">
        <v>32.56</v>
      </c>
      <c r="BG677" s="30">
        <v>98</v>
      </c>
      <c r="BH677" s="30">
        <v>33</v>
      </c>
      <c r="BI677" s="30">
        <v>242</v>
      </c>
      <c r="BJ677" s="30">
        <v>62</v>
      </c>
      <c r="BK677" s="30">
        <v>290</v>
      </c>
      <c r="BL677" s="30">
        <v>88</v>
      </c>
      <c r="BM677" s="30">
        <v>192</v>
      </c>
      <c r="BN677" s="30">
        <v>54</v>
      </c>
      <c r="BO677" s="28"/>
      <c r="BP677" s="28"/>
      <c r="BQ677" s="28"/>
      <c r="BR677" s="28"/>
      <c r="BS677" s="28"/>
      <c r="BT677" s="28"/>
      <c r="BU677" s="30">
        <v>0.05</v>
      </c>
      <c r="BV677" s="30">
        <v>0</v>
      </c>
      <c r="BW677" s="30">
        <v>0.03</v>
      </c>
      <c r="BX677" s="30">
        <v>0.08</v>
      </c>
      <c r="BY677" s="30">
        <v>1.34</v>
      </c>
      <c r="BZ677" s="30">
        <v>1.61</v>
      </c>
      <c r="CA677" s="30">
        <v>249</v>
      </c>
      <c r="CB677" s="30">
        <v>33</v>
      </c>
      <c r="CC677" s="30">
        <v>284</v>
      </c>
      <c r="CD677" s="30">
        <v>88</v>
      </c>
      <c r="CE677" s="30">
        <v>250</v>
      </c>
      <c r="CF677" s="30">
        <v>95</v>
      </c>
      <c r="CG677" s="30">
        <v>153</v>
      </c>
      <c r="CH677" s="30">
        <v>55</v>
      </c>
      <c r="CI677" s="30">
        <v>0.99</v>
      </c>
      <c r="CJ677" s="30">
        <v>0.28999999999999998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30">
        <v>0</v>
      </c>
      <c r="B678" s="30">
        <v>0</v>
      </c>
      <c r="C678" s="30">
        <v>227127</v>
      </c>
      <c r="D678" s="30">
        <v>0</v>
      </c>
      <c r="E678" s="30">
        <v>0</v>
      </c>
      <c r="F678" s="30">
        <v>-3</v>
      </c>
      <c r="G678" s="30">
        <v>3</v>
      </c>
      <c r="H678" s="30">
        <v>0</v>
      </c>
      <c r="I678" s="30">
        <v>3</v>
      </c>
      <c r="J678" s="28">
        <v>0</v>
      </c>
      <c r="K678" s="28">
        <v>0</v>
      </c>
      <c r="L678" s="30">
        <v>0</v>
      </c>
      <c r="M678" s="28" t="s">
        <v>3609</v>
      </c>
      <c r="N678" s="28">
        <v>0</v>
      </c>
      <c r="O678" s="30">
        <v>444</v>
      </c>
      <c r="P678" s="31" t="b">
        <v>0</v>
      </c>
      <c r="Q678" s="28" t="s">
        <v>4078</v>
      </c>
      <c r="R678" s="28" t="s">
        <v>4097</v>
      </c>
      <c r="S678" s="30">
        <v>47</v>
      </c>
      <c r="T678" s="28" t="s">
        <v>3610</v>
      </c>
      <c r="U678" s="28">
        <v>1.1000000000000001</v>
      </c>
      <c r="V678" s="28" t="s">
        <v>1733</v>
      </c>
      <c r="W678" s="28">
        <v>0.2</v>
      </c>
      <c r="X678" s="31" t="b">
        <v>0</v>
      </c>
      <c r="Y678" s="28"/>
      <c r="Z678" s="28" t="s">
        <v>2117</v>
      </c>
      <c r="AA678" s="30">
        <v>18</v>
      </c>
      <c r="AB678" s="30">
        <v>6</v>
      </c>
      <c r="AC678" s="30">
        <v>23</v>
      </c>
      <c r="AD678" s="30">
        <v>31524</v>
      </c>
      <c r="AE678" s="30">
        <v>7</v>
      </c>
      <c r="AF678" s="30">
        <v>75356</v>
      </c>
      <c r="AG678" s="30">
        <v>71</v>
      </c>
      <c r="AH678" s="28">
        <v>0</v>
      </c>
      <c r="AI678" s="28">
        <v>4.9000000000000004</v>
      </c>
      <c r="AJ678" s="28" t="s">
        <v>1733</v>
      </c>
      <c r="AK678" s="30">
        <v>803</v>
      </c>
      <c r="AL678" s="30">
        <v>0</v>
      </c>
      <c r="AM678" s="30">
        <v>0</v>
      </c>
      <c r="AN678" s="30">
        <v>1</v>
      </c>
      <c r="AO678" s="30">
        <v>15</v>
      </c>
      <c r="AP678" s="30">
        <v>0</v>
      </c>
      <c r="AQ678" s="30">
        <v>0</v>
      </c>
      <c r="AR678" s="30">
        <v>0</v>
      </c>
      <c r="AS678" s="30">
        <v>5</v>
      </c>
      <c r="AT678" s="30">
        <v>0</v>
      </c>
      <c r="AU678" s="30">
        <v>0</v>
      </c>
      <c r="AV678" s="30">
        <v>0</v>
      </c>
      <c r="AW678" s="30">
        <v>140</v>
      </c>
      <c r="AX678" s="28">
        <v>102</v>
      </c>
      <c r="AY678" s="28">
        <v>124.8</v>
      </c>
      <c r="AZ678" s="28">
        <v>21</v>
      </c>
      <c r="BA678" s="28">
        <v>24.7</v>
      </c>
      <c r="BB678" s="30">
        <v>8</v>
      </c>
      <c r="BC678" s="28">
        <v>0.15</v>
      </c>
      <c r="BD678" s="28">
        <v>0.28999999999999998</v>
      </c>
      <c r="BE678" s="28">
        <v>0.44</v>
      </c>
      <c r="BF678" s="28">
        <v>11.14</v>
      </c>
      <c r="BG678" s="30">
        <v>367</v>
      </c>
      <c r="BH678" s="30">
        <v>153</v>
      </c>
      <c r="BI678" s="30">
        <v>232</v>
      </c>
      <c r="BJ678" s="30">
        <v>141</v>
      </c>
      <c r="BK678" s="30">
        <v>412</v>
      </c>
      <c r="BL678" s="30">
        <v>199</v>
      </c>
      <c r="BM678" s="30">
        <v>368</v>
      </c>
      <c r="BN678" s="30">
        <v>167</v>
      </c>
      <c r="BO678" s="28"/>
      <c r="BP678" s="28"/>
      <c r="BQ678" s="28"/>
      <c r="BR678" s="28"/>
      <c r="BS678" s="28"/>
      <c r="BT678" s="28"/>
      <c r="BU678" s="30">
        <v>0.02</v>
      </c>
      <c r="BV678" s="30">
        <v>0</v>
      </c>
      <c r="BW678" s="30">
        <v>0.03</v>
      </c>
      <c r="BX678" s="30">
        <v>0.05</v>
      </c>
      <c r="BY678" s="30">
        <v>1.25</v>
      </c>
      <c r="BZ678" s="30">
        <v>1.68</v>
      </c>
      <c r="CA678" s="30">
        <v>320</v>
      </c>
      <c r="CB678" s="30">
        <v>193</v>
      </c>
      <c r="CC678" s="30">
        <v>695</v>
      </c>
      <c r="CD678" s="30">
        <v>287</v>
      </c>
      <c r="CE678" s="30">
        <v>455</v>
      </c>
      <c r="CF678" s="30">
        <v>200</v>
      </c>
      <c r="CG678" s="30">
        <v>348</v>
      </c>
      <c r="CH678" s="30">
        <v>119</v>
      </c>
      <c r="CI678" s="30">
        <v>0.9</v>
      </c>
      <c r="CJ678" s="30">
        <v>0.11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30">
        <v>0</v>
      </c>
      <c r="B679" s="30">
        <v>0</v>
      </c>
      <c r="C679" s="30">
        <v>241157</v>
      </c>
      <c r="D679" s="30">
        <v>0</v>
      </c>
      <c r="E679" s="30">
        <v>0</v>
      </c>
      <c r="F679" s="30">
        <v>-2</v>
      </c>
      <c r="G679" s="30">
        <v>2</v>
      </c>
      <c r="H679" s="30">
        <v>2</v>
      </c>
      <c r="I679" s="30">
        <v>2</v>
      </c>
      <c r="J679" s="28">
        <v>0</v>
      </c>
      <c r="K679" s="28">
        <v>0</v>
      </c>
      <c r="L679" s="30">
        <v>0</v>
      </c>
      <c r="M679" s="28" t="s">
        <v>428</v>
      </c>
      <c r="N679" s="28">
        <v>0</v>
      </c>
      <c r="O679" s="30">
        <v>445</v>
      </c>
      <c r="P679" s="31" t="b">
        <v>0</v>
      </c>
      <c r="Q679" s="28" t="s">
        <v>4182</v>
      </c>
      <c r="R679" s="28" t="s">
        <v>4290</v>
      </c>
      <c r="S679" s="30">
        <v>48</v>
      </c>
      <c r="T679" s="28" t="s">
        <v>3611</v>
      </c>
      <c r="U679" s="28">
        <v>3.5</v>
      </c>
      <c r="V679" s="28" t="s">
        <v>3612</v>
      </c>
      <c r="W679" s="28">
        <v>1.7</v>
      </c>
      <c r="X679" s="31" t="b">
        <v>0</v>
      </c>
      <c r="Y679" s="28"/>
      <c r="Z679" s="28" t="s">
        <v>2117</v>
      </c>
      <c r="AA679" s="30">
        <v>18</v>
      </c>
      <c r="AB679" s="30">
        <v>6</v>
      </c>
      <c r="AC679" s="30">
        <v>76</v>
      </c>
      <c r="AD679" s="30">
        <v>988386</v>
      </c>
      <c r="AE679" s="30">
        <v>29</v>
      </c>
      <c r="AF679" s="30">
        <v>1032878</v>
      </c>
      <c r="AG679" s="30">
        <v>2896</v>
      </c>
      <c r="AH679" s="28">
        <v>0</v>
      </c>
      <c r="AI679" s="28">
        <v>15.8</v>
      </c>
      <c r="AJ679" s="28" t="s">
        <v>1483</v>
      </c>
      <c r="AK679" s="30">
        <v>1385</v>
      </c>
      <c r="AL679" s="30">
        <v>2</v>
      </c>
      <c r="AM679" s="30">
        <v>2</v>
      </c>
      <c r="AN679" s="30">
        <v>6</v>
      </c>
      <c r="AO679" s="30">
        <v>22</v>
      </c>
      <c r="AP679" s="30">
        <v>0</v>
      </c>
      <c r="AQ679" s="30">
        <v>0</v>
      </c>
      <c r="AR679" s="30">
        <v>0</v>
      </c>
      <c r="AS679" s="30">
        <v>2</v>
      </c>
      <c r="AT679" s="30">
        <v>1</v>
      </c>
      <c r="AU679" s="30">
        <v>0</v>
      </c>
      <c r="AV679" s="30">
        <v>9</v>
      </c>
      <c r="AW679" s="30">
        <v>340</v>
      </c>
      <c r="AX679" s="28">
        <v>333.6</v>
      </c>
      <c r="AY679" s="28">
        <v>167</v>
      </c>
      <c r="AZ679" s="28">
        <v>221</v>
      </c>
      <c r="BA679" s="28">
        <v>72.2</v>
      </c>
      <c r="BB679" s="30">
        <v>16</v>
      </c>
      <c r="BC679" s="28">
        <v>1.55</v>
      </c>
      <c r="BD679" s="28">
        <v>0.93</v>
      </c>
      <c r="BE679" s="28">
        <v>2.48</v>
      </c>
      <c r="BF679" s="28">
        <v>18.579999999999998</v>
      </c>
      <c r="BG679" s="30">
        <v>188</v>
      </c>
      <c r="BH679" s="30">
        <v>74</v>
      </c>
      <c r="BI679" s="30">
        <v>189</v>
      </c>
      <c r="BJ679" s="30">
        <v>44</v>
      </c>
      <c r="BK679" s="30">
        <v>156</v>
      </c>
      <c r="BL679" s="30">
        <v>20</v>
      </c>
      <c r="BM679" s="30">
        <v>183</v>
      </c>
      <c r="BN679" s="30">
        <v>51</v>
      </c>
      <c r="BO679" s="28"/>
      <c r="BP679" s="28"/>
      <c r="BQ679" s="28"/>
      <c r="BR679" s="28"/>
      <c r="BS679" s="28"/>
      <c r="BT679" s="28"/>
      <c r="BU679" s="30">
        <v>0.1</v>
      </c>
      <c r="BV679" s="30">
        <v>0</v>
      </c>
      <c r="BW679" s="30">
        <v>0.06</v>
      </c>
      <c r="BX679" s="30">
        <v>0.16</v>
      </c>
      <c r="BY679" s="30">
        <v>1.21</v>
      </c>
      <c r="BZ679" s="30">
        <v>1.43</v>
      </c>
      <c r="CA679" s="30">
        <v>288</v>
      </c>
      <c r="CB679" s="30">
        <v>42</v>
      </c>
      <c r="CC679" s="30">
        <v>707</v>
      </c>
      <c r="CD679" s="30">
        <v>251</v>
      </c>
      <c r="CE679" s="30">
        <v>97</v>
      </c>
      <c r="CF679" s="30">
        <v>23</v>
      </c>
      <c r="CG679" s="30">
        <v>143</v>
      </c>
      <c r="CH679" s="30">
        <v>51</v>
      </c>
      <c r="CI679" s="30">
        <v>1.04</v>
      </c>
      <c r="CJ679" s="30">
        <v>0.39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100</v>
      </c>
      <c r="B680" s="30">
        <v>100</v>
      </c>
      <c r="C680" s="30">
        <v>445044</v>
      </c>
      <c r="D680" s="30">
        <v>0</v>
      </c>
      <c r="E680" s="30">
        <v>0</v>
      </c>
      <c r="F680" s="30">
        <v>-2</v>
      </c>
      <c r="G680" s="30">
        <v>2</v>
      </c>
      <c r="H680" s="30">
        <v>1</v>
      </c>
      <c r="I680" s="30">
        <v>3</v>
      </c>
      <c r="J680" s="28">
        <v>1.6</v>
      </c>
      <c r="K680" s="28">
        <v>1.1000000000000001</v>
      </c>
      <c r="L680" s="30">
        <v>2</v>
      </c>
      <c r="M680" s="28" t="s">
        <v>3613</v>
      </c>
      <c r="N680" s="28">
        <v>1.6</v>
      </c>
      <c r="O680" s="30">
        <v>446</v>
      </c>
      <c r="P680" s="31" t="b">
        <v>0</v>
      </c>
      <c r="Q680" s="28"/>
      <c r="R680" s="28" t="s">
        <v>3614</v>
      </c>
      <c r="S680" s="30">
        <v>78</v>
      </c>
      <c r="T680" s="28" t="s">
        <v>3615</v>
      </c>
      <c r="U680" s="28">
        <v>3.3</v>
      </c>
      <c r="V680" s="28" t="s">
        <v>1467</v>
      </c>
      <c r="W680" s="28">
        <v>3.6</v>
      </c>
      <c r="X680" s="31" t="b">
        <v>0</v>
      </c>
      <c r="Y680" s="28"/>
      <c r="Z680" s="28" t="s">
        <v>2061</v>
      </c>
      <c r="AA680" s="30">
        <v>18</v>
      </c>
      <c r="AB680" s="30">
        <v>6</v>
      </c>
      <c r="AC680" s="30">
        <v>86</v>
      </c>
      <c r="AD680" s="30">
        <v>2089971</v>
      </c>
      <c r="AE680" s="30">
        <v>1171</v>
      </c>
      <c r="AF680" s="30">
        <v>2608887</v>
      </c>
      <c r="AG680" s="30">
        <v>3090</v>
      </c>
      <c r="AH680" s="28">
        <v>0.2</v>
      </c>
      <c r="AI680" s="28">
        <v>11</v>
      </c>
      <c r="AJ680" s="28" t="s">
        <v>1467</v>
      </c>
      <c r="AK680" s="30">
        <v>1883</v>
      </c>
      <c r="AL680" s="30">
        <v>2</v>
      </c>
      <c r="AM680" s="30">
        <v>6</v>
      </c>
      <c r="AN680" s="30">
        <v>7</v>
      </c>
      <c r="AO680" s="30">
        <v>37</v>
      </c>
      <c r="AP680" s="30">
        <v>0</v>
      </c>
      <c r="AQ680" s="30">
        <v>0</v>
      </c>
      <c r="AR680" s="30">
        <v>0</v>
      </c>
      <c r="AS680" s="30">
        <v>2</v>
      </c>
      <c r="AT680" s="30">
        <v>0</v>
      </c>
      <c r="AU680" s="30">
        <v>0</v>
      </c>
      <c r="AV680" s="30">
        <v>5</v>
      </c>
      <c r="AW680" s="30">
        <v>284</v>
      </c>
      <c r="AX680" s="28">
        <v>380</v>
      </c>
      <c r="AY680" s="28">
        <v>561.6</v>
      </c>
      <c r="AZ680" s="28">
        <v>480</v>
      </c>
      <c r="BA680" s="28">
        <v>141.80000000000001</v>
      </c>
      <c r="BB680" s="30">
        <v>21</v>
      </c>
      <c r="BC680" s="28">
        <v>2.29</v>
      </c>
      <c r="BD680" s="28">
        <v>4.5</v>
      </c>
      <c r="BE680" s="28">
        <v>6.79</v>
      </c>
      <c r="BF680" s="28">
        <v>28.01</v>
      </c>
      <c r="BG680" s="30">
        <v>156</v>
      </c>
      <c r="BH680" s="30">
        <v>67</v>
      </c>
      <c r="BI680" s="30">
        <v>41</v>
      </c>
      <c r="BJ680" s="30">
        <v>33</v>
      </c>
      <c r="BK680" s="30">
        <v>60</v>
      </c>
      <c r="BL680" s="30">
        <v>39</v>
      </c>
      <c r="BM680" s="30">
        <v>62</v>
      </c>
      <c r="BN680" s="30">
        <v>43</v>
      </c>
      <c r="BO680" s="30">
        <v>3</v>
      </c>
      <c r="BP680" s="28"/>
      <c r="BQ680" s="28"/>
      <c r="BR680" s="28"/>
      <c r="BS680" s="28"/>
      <c r="BT680" s="28"/>
      <c r="BU680" s="30">
        <v>0.11</v>
      </c>
      <c r="BV680" s="30">
        <v>0</v>
      </c>
      <c r="BW680" s="30">
        <v>0.22</v>
      </c>
      <c r="BX680" s="30">
        <v>0.33</v>
      </c>
      <c r="BY680" s="30">
        <v>1.34</v>
      </c>
      <c r="BZ680" s="30">
        <v>1.77</v>
      </c>
      <c r="CA680" s="30">
        <v>23</v>
      </c>
      <c r="CB680" s="30">
        <v>11</v>
      </c>
      <c r="CC680" s="30">
        <v>209</v>
      </c>
      <c r="CD680" s="30">
        <v>101</v>
      </c>
      <c r="CE680" s="30">
        <v>128</v>
      </c>
      <c r="CF680" s="30">
        <v>54</v>
      </c>
      <c r="CG680" s="30">
        <v>90</v>
      </c>
      <c r="CH680" s="30">
        <v>27</v>
      </c>
      <c r="CI680" s="30">
        <v>1</v>
      </c>
      <c r="CJ680" s="30">
        <v>0.33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0</v>
      </c>
      <c r="B681" s="30">
        <v>0</v>
      </c>
      <c r="C681" s="30">
        <v>490145</v>
      </c>
      <c r="D681" s="30">
        <v>0</v>
      </c>
      <c r="E681" s="30">
        <v>0</v>
      </c>
      <c r="F681" s="30">
        <v>0</v>
      </c>
      <c r="G681" s="30">
        <v>0</v>
      </c>
      <c r="H681" s="30">
        <v>0</v>
      </c>
      <c r="I681" s="30">
        <v>4</v>
      </c>
      <c r="J681" s="28">
        <v>0</v>
      </c>
      <c r="K681" s="28">
        <v>0</v>
      </c>
      <c r="L681" s="30">
        <v>0</v>
      </c>
      <c r="M681" s="28" t="s">
        <v>3616</v>
      </c>
      <c r="N681" s="28">
        <v>0</v>
      </c>
      <c r="O681" s="30">
        <v>447</v>
      </c>
      <c r="P681" s="31" t="b">
        <v>0</v>
      </c>
      <c r="Q681" s="28" t="s">
        <v>3617</v>
      </c>
      <c r="R681" s="28" t="s">
        <v>3618</v>
      </c>
      <c r="S681" s="30">
        <v>45</v>
      </c>
      <c r="T681" s="28" t="s">
        <v>3619</v>
      </c>
      <c r="U681" s="28">
        <v>0</v>
      </c>
      <c r="V681" s="28" t="s">
        <v>1878</v>
      </c>
      <c r="W681" s="28">
        <v>0</v>
      </c>
      <c r="X681" s="31" t="b">
        <v>0</v>
      </c>
      <c r="Y681" s="28"/>
      <c r="Z681" s="28" t="s">
        <v>2077</v>
      </c>
      <c r="AA681" s="30">
        <v>18</v>
      </c>
      <c r="AB681" s="30">
        <v>6</v>
      </c>
      <c r="AC681" s="30">
        <v>0</v>
      </c>
      <c r="AD681" s="30">
        <v>0</v>
      </c>
      <c r="AE681" s="30">
        <v>0</v>
      </c>
      <c r="AF681" s="30">
        <v>7414</v>
      </c>
      <c r="AG681" s="30">
        <v>3</v>
      </c>
      <c r="AH681" s="28">
        <v>0</v>
      </c>
      <c r="AI681" s="28">
        <v>0</v>
      </c>
      <c r="AJ681" s="28" t="s">
        <v>1878</v>
      </c>
      <c r="AK681" s="30">
        <v>0</v>
      </c>
      <c r="AL681" s="30">
        <v>0</v>
      </c>
      <c r="AM681" s="30">
        <v>0</v>
      </c>
      <c r="AN681" s="30">
        <v>0</v>
      </c>
      <c r="AO681" s="30">
        <v>0</v>
      </c>
      <c r="AP681" s="30">
        <v>0</v>
      </c>
      <c r="AQ681" s="30">
        <v>0</v>
      </c>
      <c r="AR681" s="30">
        <v>0</v>
      </c>
      <c r="AS681" s="30">
        <v>0</v>
      </c>
      <c r="AT681" s="30">
        <v>0</v>
      </c>
      <c r="AU681" s="30">
        <v>0</v>
      </c>
      <c r="AV681" s="30">
        <v>0</v>
      </c>
      <c r="AW681" s="30">
        <v>0</v>
      </c>
      <c r="AX681" s="28">
        <v>0</v>
      </c>
      <c r="AY681" s="28">
        <v>0</v>
      </c>
      <c r="AZ681" s="28">
        <v>0</v>
      </c>
      <c r="BA681" s="28">
        <v>0</v>
      </c>
      <c r="BB681" s="30">
        <v>0</v>
      </c>
      <c r="BC681" s="28">
        <v>0</v>
      </c>
      <c r="BD681" s="28">
        <v>0</v>
      </c>
      <c r="BE681" s="28">
        <v>0</v>
      </c>
      <c r="BF681" s="28">
        <v>0</v>
      </c>
      <c r="BG681" s="30">
        <v>700</v>
      </c>
      <c r="BH681" s="30">
        <v>80</v>
      </c>
      <c r="BI681" s="30">
        <v>697</v>
      </c>
      <c r="BJ681" s="30">
        <v>80</v>
      </c>
      <c r="BK681" s="30">
        <v>684</v>
      </c>
      <c r="BL681" s="30">
        <v>81</v>
      </c>
      <c r="BM681" s="30">
        <v>703</v>
      </c>
      <c r="BN681" s="30">
        <v>81</v>
      </c>
      <c r="BO681" s="28"/>
      <c r="BP681" s="28"/>
      <c r="BQ681" s="28"/>
      <c r="BR681" s="28"/>
      <c r="BS681" s="28"/>
      <c r="BT681" s="28"/>
      <c r="BU681" s="30">
        <v>0</v>
      </c>
      <c r="BV681" s="30">
        <v>0</v>
      </c>
      <c r="BW681" s="30">
        <v>0</v>
      </c>
      <c r="BX681" s="30">
        <v>0</v>
      </c>
      <c r="BY681" s="30">
        <v>0</v>
      </c>
      <c r="BZ681" s="30">
        <v>0</v>
      </c>
      <c r="CA681" s="30">
        <v>421</v>
      </c>
      <c r="CB681" s="30">
        <v>80</v>
      </c>
      <c r="CC681" s="30">
        <v>642</v>
      </c>
      <c r="CD681" s="30">
        <v>69</v>
      </c>
      <c r="CE681" s="30">
        <v>707</v>
      </c>
      <c r="CF681" s="30">
        <v>81</v>
      </c>
      <c r="CG681" s="30">
        <v>575</v>
      </c>
      <c r="CH681" s="30">
        <v>77</v>
      </c>
      <c r="CI681" s="30">
        <v>0</v>
      </c>
      <c r="CJ681" s="30">
        <v>0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30">
        <v>100</v>
      </c>
      <c r="B682" s="30">
        <v>100</v>
      </c>
      <c r="C682" s="30">
        <v>45034</v>
      </c>
      <c r="D682" s="30">
        <v>0</v>
      </c>
      <c r="E682" s="30">
        <v>0</v>
      </c>
      <c r="F682" s="30">
        <v>-2</v>
      </c>
      <c r="G682" s="30">
        <v>2</v>
      </c>
      <c r="H682" s="30">
        <v>2</v>
      </c>
      <c r="I682" s="30">
        <v>2</v>
      </c>
      <c r="J682" s="28">
        <v>2.2000000000000002</v>
      </c>
      <c r="K682" s="28">
        <v>1.7</v>
      </c>
      <c r="L682" s="30">
        <v>4</v>
      </c>
      <c r="M682" s="28" t="s">
        <v>2352</v>
      </c>
      <c r="N682" s="28">
        <v>2.2000000000000002</v>
      </c>
      <c r="O682" s="30">
        <v>448</v>
      </c>
      <c r="P682" s="31" t="b">
        <v>0</v>
      </c>
      <c r="Q682" s="28"/>
      <c r="R682" s="28" t="s">
        <v>4291</v>
      </c>
      <c r="S682" s="30">
        <v>53</v>
      </c>
      <c r="T682" s="28" t="s">
        <v>3620</v>
      </c>
      <c r="U682" s="28">
        <v>2.9</v>
      </c>
      <c r="V682" s="28" t="s">
        <v>1434</v>
      </c>
      <c r="W682" s="28">
        <v>15.1</v>
      </c>
      <c r="X682" s="31" t="b">
        <v>0</v>
      </c>
      <c r="Y682" s="28"/>
      <c r="Z682" s="28" t="s">
        <v>2061</v>
      </c>
      <c r="AA682" s="30">
        <v>18</v>
      </c>
      <c r="AB682" s="30">
        <v>6</v>
      </c>
      <c r="AC682" s="30">
        <v>92</v>
      </c>
      <c r="AD682" s="30">
        <v>3720409</v>
      </c>
      <c r="AE682" s="30">
        <v>14565</v>
      </c>
      <c r="AF682" s="30">
        <v>4483435</v>
      </c>
      <c r="AG682" s="30">
        <v>13215</v>
      </c>
      <c r="AH682" s="28">
        <v>0.4</v>
      </c>
      <c r="AI682" s="28">
        <v>17.399999999999999</v>
      </c>
      <c r="AJ682" s="28" t="s">
        <v>1434</v>
      </c>
      <c r="AK682" s="30">
        <v>2093</v>
      </c>
      <c r="AL682" s="30">
        <v>1</v>
      </c>
      <c r="AM682" s="30">
        <v>8</v>
      </c>
      <c r="AN682" s="30">
        <v>6</v>
      </c>
      <c r="AO682" s="30">
        <v>43</v>
      </c>
      <c r="AP682" s="30">
        <v>0</v>
      </c>
      <c r="AQ682" s="30">
        <v>0</v>
      </c>
      <c r="AR682" s="30">
        <v>0</v>
      </c>
      <c r="AS682" s="30">
        <v>6</v>
      </c>
      <c r="AT682" s="30">
        <v>0</v>
      </c>
      <c r="AU682" s="30">
        <v>0</v>
      </c>
      <c r="AV682" s="30">
        <v>6</v>
      </c>
      <c r="AW682" s="30">
        <v>423</v>
      </c>
      <c r="AX682" s="28">
        <v>513.4</v>
      </c>
      <c r="AY682" s="28">
        <v>716.9</v>
      </c>
      <c r="AZ682" s="28">
        <v>394</v>
      </c>
      <c r="BA682" s="28">
        <v>162.19999999999999</v>
      </c>
      <c r="BB682" s="30">
        <v>23</v>
      </c>
      <c r="BC682" s="28">
        <v>2.48</v>
      </c>
      <c r="BD682" s="28">
        <v>5.21</v>
      </c>
      <c r="BE682" s="28">
        <v>7.69</v>
      </c>
      <c r="BF682" s="28">
        <v>33.24</v>
      </c>
      <c r="BG682" s="30">
        <v>92</v>
      </c>
      <c r="BH682" s="30">
        <v>30</v>
      </c>
      <c r="BI682" s="30">
        <v>23</v>
      </c>
      <c r="BJ682" s="30">
        <v>4</v>
      </c>
      <c r="BK682" s="30">
        <v>77</v>
      </c>
      <c r="BL682" s="30">
        <v>2</v>
      </c>
      <c r="BM682" s="30">
        <v>41</v>
      </c>
      <c r="BN682" s="30">
        <v>3</v>
      </c>
      <c r="BO682" s="30">
        <v>2</v>
      </c>
      <c r="BP682" s="28"/>
      <c r="BQ682" s="30">
        <v>5</v>
      </c>
      <c r="BR682" s="28"/>
      <c r="BS682" s="28"/>
      <c r="BT682" s="28"/>
      <c r="BU682" s="30">
        <v>0.11</v>
      </c>
      <c r="BV682" s="30">
        <v>0</v>
      </c>
      <c r="BW682" s="30">
        <v>0.22</v>
      </c>
      <c r="BX682" s="30">
        <v>0.33</v>
      </c>
      <c r="BY682" s="30">
        <v>1.43</v>
      </c>
      <c r="BZ682" s="30">
        <v>1.85</v>
      </c>
      <c r="CA682" s="30">
        <v>134</v>
      </c>
      <c r="CB682" s="30">
        <v>14</v>
      </c>
      <c r="CC682" s="30">
        <v>151</v>
      </c>
      <c r="CD682" s="30">
        <v>43</v>
      </c>
      <c r="CE682" s="30">
        <v>170</v>
      </c>
      <c r="CF682" s="30">
        <v>57</v>
      </c>
      <c r="CG682" s="30">
        <v>26</v>
      </c>
      <c r="CH682" s="30">
        <v>8</v>
      </c>
      <c r="CI682" s="30">
        <v>0.99</v>
      </c>
      <c r="CJ682" s="30">
        <v>0.26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30">
        <v>0</v>
      </c>
      <c r="B683" s="30">
        <v>0</v>
      </c>
      <c r="C683" s="30">
        <v>448791</v>
      </c>
      <c r="D683" s="30">
        <v>0</v>
      </c>
      <c r="E683" s="30">
        <v>0</v>
      </c>
      <c r="F683" s="30">
        <v>-1</v>
      </c>
      <c r="G683" s="30">
        <v>1</v>
      </c>
      <c r="H683" s="30">
        <v>0</v>
      </c>
      <c r="I683" s="30">
        <v>3</v>
      </c>
      <c r="J683" s="28">
        <v>0</v>
      </c>
      <c r="K683" s="28">
        <v>0</v>
      </c>
      <c r="L683" s="30">
        <v>0</v>
      </c>
      <c r="M683" s="28" t="s">
        <v>2601</v>
      </c>
      <c r="N683" s="28">
        <v>0</v>
      </c>
      <c r="O683" s="30">
        <v>449</v>
      </c>
      <c r="P683" s="31" t="b">
        <v>0</v>
      </c>
      <c r="Q683" s="28" t="s">
        <v>3943</v>
      </c>
      <c r="R683" s="28" t="s">
        <v>3944</v>
      </c>
      <c r="S683" s="30">
        <v>44</v>
      </c>
      <c r="T683" s="28" t="s">
        <v>3621</v>
      </c>
      <c r="U683" s="28">
        <v>1</v>
      </c>
      <c r="V683" s="28" t="s">
        <v>1429</v>
      </c>
      <c r="W683" s="28">
        <v>0.3</v>
      </c>
      <c r="X683" s="31" t="b">
        <v>0</v>
      </c>
      <c r="Y683" s="28"/>
      <c r="Z683" s="28" t="s">
        <v>2077</v>
      </c>
      <c r="AA683" s="30">
        <v>18</v>
      </c>
      <c r="AB683" s="30">
        <v>6</v>
      </c>
      <c r="AC683" s="30">
        <v>1</v>
      </c>
      <c r="AD683" s="30">
        <v>54478</v>
      </c>
      <c r="AE683" s="30">
        <v>0</v>
      </c>
      <c r="AF683" s="30">
        <v>70454</v>
      </c>
      <c r="AG683" s="30">
        <v>115</v>
      </c>
      <c r="AH683" s="28">
        <v>0</v>
      </c>
      <c r="AI683" s="28">
        <v>0.2</v>
      </c>
      <c r="AJ683" s="28" t="s">
        <v>1429</v>
      </c>
      <c r="AK683" s="30">
        <v>4</v>
      </c>
      <c r="AL683" s="30">
        <v>0</v>
      </c>
      <c r="AM683" s="30">
        <v>0</v>
      </c>
      <c r="AN683" s="30">
        <v>0</v>
      </c>
      <c r="AO683" s="30">
        <v>0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4</v>
      </c>
      <c r="AX683" s="28">
        <v>2</v>
      </c>
      <c r="AY683" s="28">
        <v>7.3</v>
      </c>
      <c r="AZ683" s="28">
        <v>0</v>
      </c>
      <c r="BA683" s="28">
        <v>0.9</v>
      </c>
      <c r="BB683" s="30">
        <v>0</v>
      </c>
      <c r="BC683" s="28">
        <v>0</v>
      </c>
      <c r="BD683" s="28">
        <v>0.04</v>
      </c>
      <c r="BE683" s="28">
        <v>0.04</v>
      </c>
      <c r="BF683" s="28">
        <v>0</v>
      </c>
      <c r="BG683" s="30">
        <v>513</v>
      </c>
      <c r="BH683" s="30">
        <v>234</v>
      </c>
      <c r="BI683" s="30">
        <v>449</v>
      </c>
      <c r="BJ683" s="30">
        <v>218</v>
      </c>
      <c r="BK683" s="30">
        <v>629</v>
      </c>
      <c r="BL683" s="30">
        <v>252</v>
      </c>
      <c r="BM683" s="30">
        <v>506</v>
      </c>
      <c r="BN683" s="30">
        <v>229</v>
      </c>
      <c r="BO683" s="28"/>
      <c r="BP683" s="28"/>
      <c r="BQ683" s="28"/>
      <c r="BR683" s="28"/>
      <c r="BS683" s="28"/>
      <c r="BT683" s="28"/>
      <c r="BU683" s="30">
        <v>0</v>
      </c>
      <c r="BV683" s="30">
        <v>0</v>
      </c>
      <c r="BW683" s="30">
        <v>0.9</v>
      </c>
      <c r="BX683" s="30">
        <v>0.9</v>
      </c>
      <c r="BY683" s="30">
        <v>0</v>
      </c>
      <c r="BZ683" s="30">
        <v>0</v>
      </c>
      <c r="CA683" s="30">
        <v>514</v>
      </c>
      <c r="CB683" s="30">
        <v>282</v>
      </c>
      <c r="CC683" s="30">
        <v>582</v>
      </c>
      <c r="CD683" s="30">
        <v>217</v>
      </c>
      <c r="CE683" s="30">
        <v>490</v>
      </c>
      <c r="CF683" s="30">
        <v>217</v>
      </c>
      <c r="CG683" s="30">
        <v>307</v>
      </c>
      <c r="CH683" s="30">
        <v>103</v>
      </c>
      <c r="CI683" s="30">
        <v>0</v>
      </c>
      <c r="CJ683" s="30">
        <v>0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30">
        <v>100</v>
      </c>
      <c r="B684" s="30">
        <v>100</v>
      </c>
      <c r="C684" s="30">
        <v>482442</v>
      </c>
      <c r="D684" s="30">
        <v>0</v>
      </c>
      <c r="E684" s="30">
        <v>0</v>
      </c>
      <c r="F684" s="30">
        <v>-3</v>
      </c>
      <c r="G684" s="30">
        <v>3</v>
      </c>
      <c r="H684" s="30">
        <v>0</v>
      </c>
      <c r="I684" s="30">
        <v>3</v>
      </c>
      <c r="J684" s="28">
        <v>0.6</v>
      </c>
      <c r="K684" s="28">
        <v>0.1</v>
      </c>
      <c r="L684" s="30">
        <v>1</v>
      </c>
      <c r="M684" s="28" t="s">
        <v>3622</v>
      </c>
      <c r="N684" s="28">
        <v>0.6</v>
      </c>
      <c r="O684" s="30">
        <v>450</v>
      </c>
      <c r="P684" s="31" t="b">
        <v>0</v>
      </c>
      <c r="Q684" s="28"/>
      <c r="R684" s="28" t="s">
        <v>3945</v>
      </c>
      <c r="S684" s="30">
        <v>42</v>
      </c>
      <c r="T684" s="28" t="s">
        <v>3623</v>
      </c>
      <c r="U684" s="28">
        <v>1</v>
      </c>
      <c r="V684" s="28" t="s">
        <v>1869</v>
      </c>
      <c r="W684" s="28">
        <v>0.5</v>
      </c>
      <c r="X684" s="31" t="b">
        <v>0</v>
      </c>
      <c r="Y684" s="28"/>
      <c r="Z684" s="28" t="s">
        <v>2061</v>
      </c>
      <c r="AA684" s="30">
        <v>18</v>
      </c>
      <c r="AB684" s="30">
        <v>6</v>
      </c>
      <c r="AC684" s="30">
        <v>10</v>
      </c>
      <c r="AD684" s="30">
        <v>91913</v>
      </c>
      <c r="AE684" s="30">
        <v>300</v>
      </c>
      <c r="AF684" s="30">
        <v>112407</v>
      </c>
      <c r="AG684" s="30">
        <v>309</v>
      </c>
      <c r="AH684" s="28">
        <v>0.1</v>
      </c>
      <c r="AI684" s="28">
        <v>2.4</v>
      </c>
      <c r="AJ684" s="28" t="s">
        <v>1869</v>
      </c>
      <c r="AK684" s="30">
        <v>188</v>
      </c>
      <c r="AL684" s="30">
        <v>0</v>
      </c>
      <c r="AM684" s="30">
        <v>0</v>
      </c>
      <c r="AN684" s="30">
        <v>0</v>
      </c>
      <c r="AO684" s="30">
        <v>10</v>
      </c>
      <c r="AP684" s="30">
        <v>0</v>
      </c>
      <c r="AQ684" s="30">
        <v>0</v>
      </c>
      <c r="AR684" s="30">
        <v>0</v>
      </c>
      <c r="AS684" s="30">
        <v>1</v>
      </c>
      <c r="AT684" s="30">
        <v>0</v>
      </c>
      <c r="AU684" s="30">
        <v>0</v>
      </c>
      <c r="AV684" s="30">
        <v>0</v>
      </c>
      <c r="AW684" s="30">
        <v>40</v>
      </c>
      <c r="AX684" s="28">
        <v>30.4</v>
      </c>
      <c r="AY684" s="28">
        <v>16</v>
      </c>
      <c r="AZ684" s="28">
        <v>4</v>
      </c>
      <c r="BA684" s="28">
        <v>5</v>
      </c>
      <c r="BB684" s="30">
        <v>2</v>
      </c>
      <c r="BC684" s="28">
        <v>0.06</v>
      </c>
      <c r="BD684" s="28">
        <v>0.03</v>
      </c>
      <c r="BE684" s="28">
        <v>0.09</v>
      </c>
      <c r="BF684" s="28">
        <v>5.57</v>
      </c>
      <c r="BG684" s="30">
        <v>450</v>
      </c>
      <c r="BH684" s="30">
        <v>199</v>
      </c>
      <c r="BI684" s="30">
        <v>426</v>
      </c>
      <c r="BJ684" s="30">
        <v>213</v>
      </c>
      <c r="BK684" s="30">
        <v>453</v>
      </c>
      <c r="BL684" s="30">
        <v>220</v>
      </c>
      <c r="BM684" s="30">
        <v>466</v>
      </c>
      <c r="BN684" s="30">
        <v>212</v>
      </c>
      <c r="BO684" s="28"/>
      <c r="BP684" s="28"/>
      <c r="BQ684" s="28"/>
      <c r="BR684" s="28"/>
      <c r="BS684" s="28"/>
      <c r="BT684" s="28"/>
      <c r="BU684" s="30">
        <v>0.03</v>
      </c>
      <c r="BV684" s="30">
        <v>0</v>
      </c>
      <c r="BW684" s="30">
        <v>0.01</v>
      </c>
      <c r="BX684" s="30">
        <v>0.04</v>
      </c>
      <c r="BY684" s="30">
        <v>2.67</v>
      </c>
      <c r="BZ684" s="30">
        <v>4.79</v>
      </c>
      <c r="CA684" s="30">
        <v>617</v>
      </c>
      <c r="CB684" s="30">
        <v>321</v>
      </c>
      <c r="CC684" s="30">
        <v>308</v>
      </c>
      <c r="CD684" s="30">
        <v>150</v>
      </c>
      <c r="CE684" s="30">
        <v>476</v>
      </c>
      <c r="CF684" s="30">
        <v>207</v>
      </c>
      <c r="CG684" s="30">
        <v>266</v>
      </c>
      <c r="CH684" s="30">
        <v>86</v>
      </c>
      <c r="CI684" s="30">
        <v>0.96</v>
      </c>
      <c r="CJ684" s="30">
        <v>0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28"/>
      <c r="B685" s="28"/>
      <c r="C685" s="30">
        <v>214572</v>
      </c>
      <c r="D685" s="30">
        <v>0</v>
      </c>
      <c r="E685" s="30">
        <v>0</v>
      </c>
      <c r="F685" s="30">
        <v>-1</v>
      </c>
      <c r="G685" s="30">
        <v>1</v>
      </c>
      <c r="H685" s="30">
        <v>0</v>
      </c>
      <c r="I685" s="30">
        <v>1</v>
      </c>
      <c r="J685" s="28">
        <v>0</v>
      </c>
      <c r="K685" s="28">
        <v>-0.5</v>
      </c>
      <c r="L685" s="30">
        <v>0</v>
      </c>
      <c r="M685" s="28" t="s">
        <v>3255</v>
      </c>
      <c r="N685" s="28">
        <v>0</v>
      </c>
      <c r="O685" s="30">
        <v>451</v>
      </c>
      <c r="P685" s="31" t="b">
        <v>0</v>
      </c>
      <c r="Q685" s="28"/>
      <c r="R685" s="28"/>
      <c r="S685" s="30">
        <v>39</v>
      </c>
      <c r="T685" s="28" t="s">
        <v>3624</v>
      </c>
      <c r="U685" s="28">
        <v>0</v>
      </c>
      <c r="V685" s="28" t="s">
        <v>1872</v>
      </c>
      <c r="W685" s="28">
        <v>0.3</v>
      </c>
      <c r="X685" s="31" t="b">
        <v>0</v>
      </c>
      <c r="Y685" s="28"/>
      <c r="Z685" s="28" t="s">
        <v>2061</v>
      </c>
      <c r="AA685" s="30">
        <v>18</v>
      </c>
      <c r="AB685" s="30">
        <v>6</v>
      </c>
      <c r="AC685" s="30">
        <v>0</v>
      </c>
      <c r="AD685" s="30">
        <v>16838</v>
      </c>
      <c r="AE685" s="30">
        <v>98</v>
      </c>
      <c r="AF685" s="30">
        <v>25677</v>
      </c>
      <c r="AG685" s="30">
        <v>116</v>
      </c>
      <c r="AH685" s="28">
        <v>0</v>
      </c>
      <c r="AI685" s="28">
        <v>0</v>
      </c>
      <c r="AJ685" s="28" t="s">
        <v>1872</v>
      </c>
      <c r="AK685" s="30">
        <v>0</v>
      </c>
      <c r="AL685" s="30">
        <v>0</v>
      </c>
      <c r="AM685" s="30">
        <v>0</v>
      </c>
      <c r="AN685" s="30">
        <v>0</v>
      </c>
      <c r="AO685" s="30">
        <v>0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0</v>
      </c>
      <c r="AX685" s="28">
        <v>0</v>
      </c>
      <c r="AY685" s="28">
        <v>0</v>
      </c>
      <c r="AZ685" s="28">
        <v>0</v>
      </c>
      <c r="BA685" s="28">
        <v>0</v>
      </c>
      <c r="BB685" s="30">
        <v>0</v>
      </c>
      <c r="BC685" s="28">
        <v>0</v>
      </c>
      <c r="BD685" s="28">
        <v>0</v>
      </c>
      <c r="BE685" s="28">
        <v>0</v>
      </c>
      <c r="BF685" s="28">
        <v>0</v>
      </c>
      <c r="BG685" s="30">
        <v>550</v>
      </c>
      <c r="BH685" s="30">
        <v>46</v>
      </c>
      <c r="BI685" s="30">
        <v>533</v>
      </c>
      <c r="BJ685" s="30">
        <v>29</v>
      </c>
      <c r="BK685" s="30">
        <v>498</v>
      </c>
      <c r="BL685" s="30">
        <v>19</v>
      </c>
      <c r="BM685" s="30">
        <v>552</v>
      </c>
      <c r="BN685" s="30">
        <v>46</v>
      </c>
      <c r="BO685" s="28"/>
      <c r="BP685" s="28"/>
      <c r="BQ685" s="28"/>
      <c r="BR685" s="28"/>
      <c r="BS685" s="28"/>
      <c r="BT685" s="28"/>
      <c r="BU685" s="30">
        <v>0</v>
      </c>
      <c r="BV685" s="30">
        <v>0</v>
      </c>
      <c r="BW685" s="30">
        <v>0</v>
      </c>
      <c r="BX685" s="30">
        <v>0</v>
      </c>
      <c r="BY685" s="30">
        <v>0</v>
      </c>
      <c r="BZ685" s="30">
        <v>0</v>
      </c>
      <c r="CA685" s="30">
        <v>729</v>
      </c>
      <c r="CB685" s="30">
        <v>70</v>
      </c>
      <c r="CC685" s="30">
        <v>420</v>
      </c>
      <c r="CD685" s="30">
        <v>38</v>
      </c>
      <c r="CE685" s="30">
        <v>560</v>
      </c>
      <c r="CF685" s="30">
        <v>46</v>
      </c>
      <c r="CG685" s="30">
        <v>330</v>
      </c>
      <c r="CH685" s="30">
        <v>45</v>
      </c>
      <c r="CI685" s="30">
        <v>0</v>
      </c>
      <c r="CJ685" s="30">
        <v>0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28"/>
      <c r="B686" s="28"/>
      <c r="C686" s="30">
        <v>496179</v>
      </c>
      <c r="D686" s="30">
        <v>0</v>
      </c>
      <c r="E686" s="30">
        <v>0</v>
      </c>
      <c r="F686" s="30">
        <v>-2</v>
      </c>
      <c r="G686" s="30">
        <v>2</v>
      </c>
      <c r="H686" s="30">
        <v>0</v>
      </c>
      <c r="I686" s="30">
        <v>3</v>
      </c>
      <c r="J686" s="28">
        <v>0</v>
      </c>
      <c r="K686" s="28">
        <v>-0.5</v>
      </c>
      <c r="L686" s="30">
        <v>0</v>
      </c>
      <c r="M686" s="28" t="s">
        <v>3625</v>
      </c>
      <c r="N686" s="28">
        <v>0</v>
      </c>
      <c r="O686" s="30">
        <v>452</v>
      </c>
      <c r="P686" s="31" t="b">
        <v>0</v>
      </c>
      <c r="Q686" s="28"/>
      <c r="R686" s="28"/>
      <c r="S686" s="30">
        <v>43</v>
      </c>
      <c r="T686" s="28" t="s">
        <v>3626</v>
      </c>
      <c r="U686" s="28">
        <v>0</v>
      </c>
      <c r="V686" s="28" t="s">
        <v>1875</v>
      </c>
      <c r="W686" s="28">
        <v>0.1</v>
      </c>
      <c r="X686" s="31" t="b">
        <v>0</v>
      </c>
      <c r="Y686" s="28"/>
      <c r="Z686" s="28" t="s">
        <v>2061</v>
      </c>
      <c r="AA686" s="30">
        <v>18</v>
      </c>
      <c r="AB686" s="30">
        <v>6</v>
      </c>
      <c r="AC686" s="30">
        <v>0</v>
      </c>
      <c r="AD686" s="30">
        <v>8619</v>
      </c>
      <c r="AE686" s="30">
        <v>43</v>
      </c>
      <c r="AF686" s="30">
        <v>13370</v>
      </c>
      <c r="AG686" s="30">
        <v>53</v>
      </c>
      <c r="AH686" s="28">
        <v>0</v>
      </c>
      <c r="AI686" s="28">
        <v>0</v>
      </c>
      <c r="AJ686" s="28" t="s">
        <v>1875</v>
      </c>
      <c r="AK686" s="30">
        <v>0</v>
      </c>
      <c r="AL686" s="30">
        <v>0</v>
      </c>
      <c r="AM686" s="30">
        <v>0</v>
      </c>
      <c r="AN686" s="30">
        <v>0</v>
      </c>
      <c r="AO686" s="30">
        <v>0</v>
      </c>
      <c r="AP686" s="30">
        <v>0</v>
      </c>
      <c r="AQ686" s="30">
        <v>0</v>
      </c>
      <c r="AR686" s="30">
        <v>0</v>
      </c>
      <c r="AS686" s="30">
        <v>0</v>
      </c>
      <c r="AT686" s="30">
        <v>0</v>
      </c>
      <c r="AU686" s="30">
        <v>0</v>
      </c>
      <c r="AV686" s="30">
        <v>0</v>
      </c>
      <c r="AW686" s="30">
        <v>0</v>
      </c>
      <c r="AX686" s="28">
        <v>0</v>
      </c>
      <c r="AY686" s="28">
        <v>0</v>
      </c>
      <c r="AZ686" s="28">
        <v>0</v>
      </c>
      <c r="BA686" s="28">
        <v>0</v>
      </c>
      <c r="BB686" s="30">
        <v>0</v>
      </c>
      <c r="BC686" s="28">
        <v>0</v>
      </c>
      <c r="BD686" s="28">
        <v>0</v>
      </c>
      <c r="BE686" s="28">
        <v>0</v>
      </c>
      <c r="BF686" s="28">
        <v>0</v>
      </c>
      <c r="BG686" s="30">
        <v>635</v>
      </c>
      <c r="BH686" s="30">
        <v>248</v>
      </c>
      <c r="BI686" s="30">
        <v>627</v>
      </c>
      <c r="BJ686" s="30">
        <v>251</v>
      </c>
      <c r="BK686" s="30">
        <v>606</v>
      </c>
      <c r="BL686" s="30">
        <v>239</v>
      </c>
      <c r="BM686" s="30">
        <v>639</v>
      </c>
      <c r="BN686" s="30">
        <v>250</v>
      </c>
      <c r="BO686" s="28"/>
      <c r="BP686" s="28"/>
      <c r="BQ686" s="28"/>
      <c r="BR686" s="28"/>
      <c r="BS686" s="28"/>
      <c r="BT686" s="28"/>
      <c r="BU686" s="30">
        <v>0</v>
      </c>
      <c r="BV686" s="30">
        <v>0</v>
      </c>
      <c r="BW686" s="30">
        <v>0</v>
      </c>
      <c r="BX686" s="30">
        <v>0</v>
      </c>
      <c r="BY686" s="30">
        <v>0</v>
      </c>
      <c r="BZ686" s="30">
        <v>0</v>
      </c>
      <c r="CA686" s="30">
        <v>574</v>
      </c>
      <c r="CB686" s="30">
        <v>304</v>
      </c>
      <c r="CC686" s="30">
        <v>552</v>
      </c>
      <c r="CD686" s="30">
        <v>202</v>
      </c>
      <c r="CE686" s="30">
        <v>645</v>
      </c>
      <c r="CF686" s="30">
        <v>255</v>
      </c>
      <c r="CG686" s="30">
        <v>455</v>
      </c>
      <c r="CH686" s="30">
        <v>167</v>
      </c>
      <c r="CI686" s="30">
        <v>0</v>
      </c>
      <c r="CJ686" s="30">
        <v>0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30">
        <v>0</v>
      </c>
      <c r="B687" s="30">
        <v>0</v>
      </c>
      <c r="C687" s="30">
        <v>447235</v>
      </c>
      <c r="D687" s="30">
        <v>0</v>
      </c>
      <c r="E687" s="30">
        <v>0</v>
      </c>
      <c r="F687" s="30">
        <v>0</v>
      </c>
      <c r="G687" s="30">
        <v>0</v>
      </c>
      <c r="H687" s="30">
        <v>0</v>
      </c>
      <c r="I687" s="30">
        <v>4</v>
      </c>
      <c r="J687" s="28">
        <v>0</v>
      </c>
      <c r="K687" s="28">
        <v>0</v>
      </c>
      <c r="L687" s="30">
        <v>0</v>
      </c>
      <c r="M687" s="28" t="s">
        <v>3627</v>
      </c>
      <c r="N687" s="28">
        <v>0</v>
      </c>
      <c r="O687" s="30">
        <v>453</v>
      </c>
      <c r="P687" s="31" t="b">
        <v>0</v>
      </c>
      <c r="Q687" s="28" t="s">
        <v>3628</v>
      </c>
      <c r="R687" s="28" t="s">
        <v>3629</v>
      </c>
      <c r="S687" s="30">
        <v>45</v>
      </c>
      <c r="T687" s="28" t="s">
        <v>3630</v>
      </c>
      <c r="U687" s="28">
        <v>0</v>
      </c>
      <c r="V687" s="28" t="s">
        <v>1879</v>
      </c>
      <c r="W687" s="28">
        <v>0.1</v>
      </c>
      <c r="X687" s="31" t="b">
        <v>0</v>
      </c>
      <c r="Y687" s="28"/>
      <c r="Z687" s="28" t="s">
        <v>2077</v>
      </c>
      <c r="AA687" s="30">
        <v>18</v>
      </c>
      <c r="AB687" s="30">
        <v>6</v>
      </c>
      <c r="AC687" s="30">
        <v>0</v>
      </c>
      <c r="AD687" s="30">
        <v>0</v>
      </c>
      <c r="AE687" s="30">
        <v>0</v>
      </c>
      <c r="AF687" s="30">
        <v>10687</v>
      </c>
      <c r="AG687" s="30">
        <v>7</v>
      </c>
      <c r="AH687" s="28">
        <v>0</v>
      </c>
      <c r="AI687" s="28">
        <v>0</v>
      </c>
      <c r="AJ687" s="28" t="s">
        <v>1879</v>
      </c>
      <c r="AK687" s="30">
        <v>0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28">
        <v>0</v>
      </c>
      <c r="AY687" s="28">
        <v>0</v>
      </c>
      <c r="AZ687" s="28">
        <v>0</v>
      </c>
      <c r="BA687" s="28">
        <v>0</v>
      </c>
      <c r="BB687" s="30">
        <v>0</v>
      </c>
      <c r="BC687" s="28">
        <v>0</v>
      </c>
      <c r="BD687" s="28">
        <v>0</v>
      </c>
      <c r="BE687" s="28">
        <v>0</v>
      </c>
      <c r="BF687" s="28">
        <v>0</v>
      </c>
      <c r="BG687" s="30">
        <v>680</v>
      </c>
      <c r="BH687" s="30">
        <v>72</v>
      </c>
      <c r="BI687" s="30">
        <v>677</v>
      </c>
      <c r="BJ687" s="30">
        <v>73</v>
      </c>
      <c r="BK687" s="30">
        <v>663</v>
      </c>
      <c r="BL687" s="30">
        <v>73</v>
      </c>
      <c r="BM687" s="30">
        <v>683</v>
      </c>
      <c r="BN687" s="30">
        <v>73</v>
      </c>
      <c r="BO687" s="28"/>
      <c r="BP687" s="28"/>
      <c r="BQ687" s="28"/>
      <c r="BR687" s="28"/>
      <c r="BS687" s="28"/>
      <c r="BT687" s="28"/>
      <c r="BU687" s="30">
        <v>0</v>
      </c>
      <c r="BV687" s="30">
        <v>0</v>
      </c>
      <c r="BW687" s="30">
        <v>0</v>
      </c>
      <c r="BX687" s="30">
        <v>0</v>
      </c>
      <c r="BY687" s="30">
        <v>0</v>
      </c>
      <c r="BZ687" s="30">
        <v>0</v>
      </c>
      <c r="CA687" s="30">
        <v>395</v>
      </c>
      <c r="CB687" s="30">
        <v>71</v>
      </c>
      <c r="CC687" s="30">
        <v>620</v>
      </c>
      <c r="CD687" s="30">
        <v>60</v>
      </c>
      <c r="CE687" s="30">
        <v>688</v>
      </c>
      <c r="CF687" s="30">
        <v>74</v>
      </c>
      <c r="CG687" s="30">
        <v>510</v>
      </c>
      <c r="CH687" s="30">
        <v>70</v>
      </c>
      <c r="CI687" s="30">
        <v>0</v>
      </c>
      <c r="CJ687" s="30">
        <v>0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30">
        <v>100</v>
      </c>
      <c r="B688" s="30">
        <v>100</v>
      </c>
      <c r="C688" s="30">
        <v>212319</v>
      </c>
      <c r="D688" s="30">
        <v>0</v>
      </c>
      <c r="E688" s="30">
        <v>0</v>
      </c>
      <c r="F688" s="30">
        <v>-1</v>
      </c>
      <c r="G688" s="30">
        <v>1</v>
      </c>
      <c r="H688" s="30">
        <v>0</v>
      </c>
      <c r="I688" s="30">
        <v>4</v>
      </c>
      <c r="J688" s="28">
        <v>1.6</v>
      </c>
      <c r="K688" s="28">
        <v>1.1000000000000001</v>
      </c>
      <c r="L688" s="30">
        <v>4</v>
      </c>
      <c r="M688" s="28" t="s">
        <v>897</v>
      </c>
      <c r="N688" s="28">
        <v>1.6</v>
      </c>
      <c r="O688" s="30">
        <v>454</v>
      </c>
      <c r="P688" s="31" t="b">
        <v>0</v>
      </c>
      <c r="Q688" s="28"/>
      <c r="R688" s="28" t="s">
        <v>4233</v>
      </c>
      <c r="S688" s="30">
        <v>84</v>
      </c>
      <c r="T688" s="28" t="s">
        <v>3631</v>
      </c>
      <c r="U688" s="28">
        <v>2.1</v>
      </c>
      <c r="V688" s="28" t="s">
        <v>3632</v>
      </c>
      <c r="W688" s="28">
        <v>0.7</v>
      </c>
      <c r="X688" s="31" t="b">
        <v>0</v>
      </c>
      <c r="Y688" s="28"/>
      <c r="Z688" s="28" t="s">
        <v>2061</v>
      </c>
      <c r="AA688" s="30">
        <v>18</v>
      </c>
      <c r="AB688" s="30">
        <v>6</v>
      </c>
      <c r="AC688" s="30">
        <v>48</v>
      </c>
      <c r="AD688" s="30">
        <v>217657</v>
      </c>
      <c r="AE688" s="30">
        <v>877</v>
      </c>
      <c r="AF688" s="30">
        <v>251053</v>
      </c>
      <c r="AG688" s="30">
        <v>549</v>
      </c>
      <c r="AH688" s="28">
        <v>0.2</v>
      </c>
      <c r="AI688" s="28">
        <v>5.7</v>
      </c>
      <c r="AJ688" s="28" t="s">
        <v>897</v>
      </c>
      <c r="AK688" s="30">
        <v>827</v>
      </c>
      <c r="AL688" s="30">
        <v>1</v>
      </c>
      <c r="AM688" s="30">
        <v>5</v>
      </c>
      <c r="AN688" s="30">
        <v>2</v>
      </c>
      <c r="AO688" s="30">
        <v>16</v>
      </c>
      <c r="AP688" s="30">
        <v>0</v>
      </c>
      <c r="AQ688" s="30">
        <v>0</v>
      </c>
      <c r="AR688" s="30">
        <v>0</v>
      </c>
      <c r="AS688" s="30">
        <v>3</v>
      </c>
      <c r="AT688" s="30">
        <v>0</v>
      </c>
      <c r="AU688" s="30">
        <v>0</v>
      </c>
      <c r="AV688" s="30">
        <v>2</v>
      </c>
      <c r="AW688" s="30">
        <v>151</v>
      </c>
      <c r="AX688" s="28">
        <v>188</v>
      </c>
      <c r="AY688" s="28">
        <v>196.9</v>
      </c>
      <c r="AZ688" s="28">
        <v>324</v>
      </c>
      <c r="BA688" s="28">
        <v>70.8</v>
      </c>
      <c r="BB688" s="30">
        <v>10</v>
      </c>
      <c r="BC688" s="28">
        <v>2.69</v>
      </c>
      <c r="BD688" s="28">
        <v>1.43</v>
      </c>
      <c r="BE688" s="28">
        <v>4.12</v>
      </c>
      <c r="BF688" s="28">
        <v>12.75</v>
      </c>
      <c r="BG688" s="30">
        <v>292</v>
      </c>
      <c r="BH688" s="30">
        <v>32</v>
      </c>
      <c r="BI688" s="30">
        <v>167</v>
      </c>
      <c r="BJ688" s="30">
        <v>23</v>
      </c>
      <c r="BK688" s="30">
        <v>101</v>
      </c>
      <c r="BL688" s="30">
        <v>30</v>
      </c>
      <c r="BM688" s="30">
        <v>187</v>
      </c>
      <c r="BN688" s="30">
        <v>28</v>
      </c>
      <c r="BO688" s="28"/>
      <c r="BP688" s="28"/>
      <c r="BQ688" s="28"/>
      <c r="BR688" s="28"/>
      <c r="BS688" s="28"/>
      <c r="BT688" s="28"/>
      <c r="BU688" s="30">
        <v>0.28999999999999998</v>
      </c>
      <c r="BV688" s="30">
        <v>0</v>
      </c>
      <c r="BW688" s="30">
        <v>0.16</v>
      </c>
      <c r="BX688" s="30">
        <v>0.45</v>
      </c>
      <c r="BY688" s="30">
        <v>1.39</v>
      </c>
      <c r="BZ688" s="30">
        <v>1.74</v>
      </c>
      <c r="CA688" s="30">
        <v>13</v>
      </c>
      <c r="CB688" s="30">
        <v>8</v>
      </c>
      <c r="CC688" s="30">
        <v>210</v>
      </c>
      <c r="CD688" s="30">
        <v>27</v>
      </c>
      <c r="CE688" s="30">
        <v>299</v>
      </c>
      <c r="CF688" s="30">
        <v>42</v>
      </c>
      <c r="CG688" s="30">
        <v>214</v>
      </c>
      <c r="CH688" s="30">
        <v>36</v>
      </c>
      <c r="CI688" s="30">
        <v>1.0900000000000001</v>
      </c>
      <c r="CJ688" s="30">
        <v>0.22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30">
        <v>100</v>
      </c>
      <c r="B689" s="30">
        <v>100</v>
      </c>
      <c r="C689" s="30">
        <v>171101</v>
      </c>
      <c r="D689" s="30">
        <v>0</v>
      </c>
      <c r="E689" s="30">
        <v>0</v>
      </c>
      <c r="F689" s="30">
        <v>-2</v>
      </c>
      <c r="G689" s="30">
        <v>2</v>
      </c>
      <c r="H689" s="30">
        <v>0</v>
      </c>
      <c r="I689" s="30">
        <v>2</v>
      </c>
      <c r="J689" s="28">
        <v>0.8</v>
      </c>
      <c r="K689" s="28">
        <v>0.3</v>
      </c>
      <c r="L689" s="30">
        <v>0</v>
      </c>
      <c r="M689" s="28" t="s">
        <v>3633</v>
      </c>
      <c r="N689" s="28">
        <v>0.8</v>
      </c>
      <c r="O689" s="30">
        <v>513</v>
      </c>
      <c r="P689" s="31" t="b">
        <v>0</v>
      </c>
      <c r="Q689" s="28"/>
      <c r="R689" s="28" t="s">
        <v>4353</v>
      </c>
      <c r="S689" s="30">
        <v>48</v>
      </c>
      <c r="T689" s="28" t="s">
        <v>3634</v>
      </c>
      <c r="U689" s="28">
        <v>2.5</v>
      </c>
      <c r="V689" s="28" t="s">
        <v>1558</v>
      </c>
      <c r="W689" s="28">
        <v>0.3</v>
      </c>
      <c r="X689" s="31" t="b">
        <v>0</v>
      </c>
      <c r="Y689" s="28"/>
      <c r="Z689" s="28" t="s">
        <v>2061</v>
      </c>
      <c r="AA689" s="30">
        <v>18</v>
      </c>
      <c r="AB689" s="30">
        <v>6</v>
      </c>
      <c r="AC689" s="30">
        <v>54</v>
      </c>
      <c r="AD689" s="30">
        <v>46582</v>
      </c>
      <c r="AE689" s="30">
        <v>162</v>
      </c>
      <c r="AF689" s="30">
        <v>73055</v>
      </c>
      <c r="AG689" s="30">
        <v>444</v>
      </c>
      <c r="AH689" s="28">
        <v>0.2</v>
      </c>
      <c r="AI689" s="28">
        <v>11.2</v>
      </c>
      <c r="AJ689" s="28" t="s">
        <v>1558</v>
      </c>
      <c r="AK689" s="30">
        <v>1661</v>
      </c>
      <c r="AL689" s="30">
        <v>0</v>
      </c>
      <c r="AM689" s="30">
        <v>2</v>
      </c>
      <c r="AN689" s="30">
        <v>4</v>
      </c>
      <c r="AO689" s="30">
        <v>29</v>
      </c>
      <c r="AP689" s="30">
        <v>0</v>
      </c>
      <c r="AQ689" s="30">
        <v>0</v>
      </c>
      <c r="AR689" s="30">
        <v>0</v>
      </c>
      <c r="AS689" s="30">
        <v>3</v>
      </c>
      <c r="AT689" s="30">
        <v>0</v>
      </c>
      <c r="AU689" s="30">
        <v>0</v>
      </c>
      <c r="AV689" s="30">
        <v>6</v>
      </c>
      <c r="AW689" s="30">
        <v>322</v>
      </c>
      <c r="AX689" s="28">
        <v>330.6</v>
      </c>
      <c r="AY689" s="28">
        <v>119.2</v>
      </c>
      <c r="AZ689" s="28">
        <v>118</v>
      </c>
      <c r="BA689" s="28">
        <v>56.8</v>
      </c>
      <c r="BB689" s="30">
        <v>20</v>
      </c>
      <c r="BC689" s="28">
        <v>0.86</v>
      </c>
      <c r="BD689" s="28">
        <v>0.74</v>
      </c>
      <c r="BE689" s="28">
        <v>1.6</v>
      </c>
      <c r="BF689" s="28">
        <v>24.23</v>
      </c>
      <c r="BG689" s="30">
        <v>193</v>
      </c>
      <c r="BH689" s="30">
        <v>77</v>
      </c>
      <c r="BI689" s="30">
        <v>241</v>
      </c>
      <c r="BJ689" s="30">
        <v>61</v>
      </c>
      <c r="BK689" s="30">
        <v>236</v>
      </c>
      <c r="BL689" s="30">
        <v>57</v>
      </c>
      <c r="BM689" s="30">
        <v>236</v>
      </c>
      <c r="BN689" s="30">
        <v>74</v>
      </c>
      <c r="BO689" s="28"/>
      <c r="BP689" s="28"/>
      <c r="BQ689" s="28"/>
      <c r="BR689" s="28"/>
      <c r="BS689" s="28"/>
      <c r="BT689" s="28"/>
      <c r="BU689" s="30">
        <v>0.05</v>
      </c>
      <c r="BV689" s="30">
        <v>0</v>
      </c>
      <c r="BW689" s="30">
        <v>0.04</v>
      </c>
      <c r="BX689" s="30">
        <v>0.09</v>
      </c>
      <c r="BY689" s="30">
        <v>1.31</v>
      </c>
      <c r="BZ689" s="30">
        <v>1.57</v>
      </c>
      <c r="CA689" s="30">
        <v>275</v>
      </c>
      <c r="CB689" s="30">
        <v>39</v>
      </c>
      <c r="CC689" s="30">
        <v>283</v>
      </c>
      <c r="CD689" s="30">
        <v>87</v>
      </c>
      <c r="CE689" s="30">
        <v>231</v>
      </c>
      <c r="CF689" s="30">
        <v>85</v>
      </c>
      <c r="CG689" s="30">
        <v>308</v>
      </c>
      <c r="CH689" s="30">
        <v>112</v>
      </c>
      <c r="CI689" s="30">
        <v>1.08</v>
      </c>
      <c r="CJ689" s="30">
        <v>0.22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30">
        <v>0</v>
      </c>
      <c r="B690" s="30">
        <v>0</v>
      </c>
      <c r="C690" s="30">
        <v>232859</v>
      </c>
      <c r="D690" s="30">
        <v>0</v>
      </c>
      <c r="E690" s="30">
        <v>0</v>
      </c>
      <c r="F690" s="30">
        <v>-4</v>
      </c>
      <c r="G690" s="30">
        <v>4</v>
      </c>
      <c r="H690" s="30">
        <v>0</v>
      </c>
      <c r="I690" s="30">
        <v>2</v>
      </c>
      <c r="J690" s="28">
        <v>0</v>
      </c>
      <c r="K690" s="28">
        <v>0</v>
      </c>
      <c r="L690" s="30">
        <v>0</v>
      </c>
      <c r="M690" s="28" t="s">
        <v>3635</v>
      </c>
      <c r="N690" s="28">
        <v>0</v>
      </c>
      <c r="O690" s="30">
        <v>522</v>
      </c>
      <c r="P690" s="31" t="b">
        <v>0</v>
      </c>
      <c r="Q690" s="28" t="s">
        <v>3946</v>
      </c>
      <c r="R690" s="28" t="s">
        <v>3947</v>
      </c>
      <c r="S690" s="30">
        <v>41</v>
      </c>
      <c r="T690" s="28" t="s">
        <v>3636</v>
      </c>
      <c r="U690" s="28">
        <v>1</v>
      </c>
      <c r="V690" s="28" t="s">
        <v>1870</v>
      </c>
      <c r="W690" s="28">
        <v>0.2</v>
      </c>
      <c r="X690" s="31" t="b">
        <v>0</v>
      </c>
      <c r="Y690" s="28"/>
      <c r="Z690" s="28" t="s">
        <v>2077</v>
      </c>
      <c r="AA690" s="30">
        <v>18</v>
      </c>
      <c r="AB690" s="30">
        <v>6</v>
      </c>
      <c r="AC690" s="30">
        <v>4</v>
      </c>
      <c r="AD690" s="30">
        <v>14538</v>
      </c>
      <c r="AE690" s="30">
        <v>0</v>
      </c>
      <c r="AF690" s="30">
        <v>61281</v>
      </c>
      <c r="AG690" s="30">
        <v>60</v>
      </c>
      <c r="AH690" s="28">
        <v>0</v>
      </c>
      <c r="AI690" s="28">
        <v>1</v>
      </c>
      <c r="AJ690" s="28" t="s">
        <v>1870</v>
      </c>
      <c r="AK690" s="30">
        <v>5</v>
      </c>
      <c r="AL690" s="30">
        <v>0</v>
      </c>
      <c r="AM690" s="30">
        <v>0</v>
      </c>
      <c r="AN690" s="30">
        <v>0</v>
      </c>
      <c r="AO690" s="30">
        <v>0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0</v>
      </c>
      <c r="AW690" s="30">
        <v>10</v>
      </c>
      <c r="AX690" s="28">
        <v>0.2</v>
      </c>
      <c r="AY690" s="28">
        <v>1.3</v>
      </c>
      <c r="AZ690" s="28">
        <v>20</v>
      </c>
      <c r="BA690" s="28">
        <v>2.2000000000000002</v>
      </c>
      <c r="BB690" s="30">
        <v>0</v>
      </c>
      <c r="BC690" s="28">
        <v>0.06</v>
      </c>
      <c r="BD690" s="28">
        <v>0</v>
      </c>
      <c r="BE690" s="28">
        <v>0.06</v>
      </c>
      <c r="BF690" s="28">
        <v>0.47</v>
      </c>
      <c r="BG690" s="30">
        <v>527</v>
      </c>
      <c r="BH690" s="30">
        <v>184</v>
      </c>
      <c r="BI690" s="30">
        <v>475</v>
      </c>
      <c r="BJ690" s="30">
        <v>172</v>
      </c>
      <c r="BK690" s="30">
        <v>413</v>
      </c>
      <c r="BL690" s="30">
        <v>151</v>
      </c>
      <c r="BM690" s="30">
        <v>491</v>
      </c>
      <c r="BN690" s="30">
        <v>172</v>
      </c>
      <c r="BO690" s="28"/>
      <c r="BP690" s="28"/>
      <c r="BQ690" s="28"/>
      <c r="BR690" s="28"/>
      <c r="BS690" s="28"/>
      <c r="BT690" s="28"/>
      <c r="BU690" s="30">
        <v>1.08</v>
      </c>
      <c r="BV690" s="30">
        <v>0</v>
      </c>
      <c r="BW690" s="30">
        <v>0</v>
      </c>
      <c r="BX690" s="30">
        <v>1.08</v>
      </c>
      <c r="BY690" s="30">
        <v>8.4600000000000009</v>
      </c>
      <c r="BZ690" s="30">
        <v>0</v>
      </c>
      <c r="CA690" s="30">
        <v>631</v>
      </c>
      <c r="CB690" s="30">
        <v>182</v>
      </c>
      <c r="CC690" s="30">
        <v>512</v>
      </c>
      <c r="CD690" s="30">
        <v>201</v>
      </c>
      <c r="CE690" s="30">
        <v>466</v>
      </c>
      <c r="CF690" s="30">
        <v>168</v>
      </c>
      <c r="CG690" s="30">
        <v>377</v>
      </c>
      <c r="CH690" s="30">
        <v>142</v>
      </c>
      <c r="CI690" s="30">
        <v>0</v>
      </c>
      <c r="CJ690" s="30">
        <v>0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30">
        <v>0</v>
      </c>
      <c r="B691" s="30">
        <v>0</v>
      </c>
      <c r="C691" s="30">
        <v>436234</v>
      </c>
      <c r="D691" s="30">
        <v>0</v>
      </c>
      <c r="E691" s="30">
        <v>0</v>
      </c>
      <c r="F691" s="30">
        <v>0</v>
      </c>
      <c r="G691" s="30">
        <v>0</v>
      </c>
      <c r="H691" s="30">
        <v>0</v>
      </c>
      <c r="I691" s="30">
        <v>3</v>
      </c>
      <c r="J691" s="28">
        <v>0</v>
      </c>
      <c r="K691" s="28">
        <v>0</v>
      </c>
      <c r="L691" s="30">
        <v>0</v>
      </c>
      <c r="M691" s="28" t="s">
        <v>257</v>
      </c>
      <c r="N691" s="28">
        <v>0</v>
      </c>
      <c r="O691" s="30">
        <v>554</v>
      </c>
      <c r="P691" s="31" t="b">
        <v>0</v>
      </c>
      <c r="Q691" s="28" t="s">
        <v>3948</v>
      </c>
      <c r="R691" s="28" t="s">
        <v>3949</v>
      </c>
      <c r="S691" s="30">
        <v>50</v>
      </c>
      <c r="T691" s="28" t="s">
        <v>3637</v>
      </c>
      <c r="U691" s="28">
        <v>2.2000000000000002</v>
      </c>
      <c r="V691" s="28" t="s">
        <v>3638</v>
      </c>
      <c r="W691" s="28">
        <v>0</v>
      </c>
      <c r="X691" s="31" t="b">
        <v>0</v>
      </c>
      <c r="Y691" s="28"/>
      <c r="Z691" s="28" t="s">
        <v>2077</v>
      </c>
      <c r="AA691" s="30">
        <v>18</v>
      </c>
      <c r="AB691" s="30">
        <v>6</v>
      </c>
      <c r="AC691" s="30">
        <v>9</v>
      </c>
      <c r="AD691" s="30">
        <v>8025</v>
      </c>
      <c r="AE691" s="30">
        <v>0</v>
      </c>
      <c r="AF691" s="30">
        <v>9863</v>
      </c>
      <c r="AG691" s="30">
        <v>13</v>
      </c>
      <c r="AH691" s="28">
        <v>0</v>
      </c>
      <c r="AI691" s="28">
        <v>1.8</v>
      </c>
      <c r="AJ691" s="28" t="s">
        <v>257</v>
      </c>
      <c r="AK691" s="30">
        <v>146</v>
      </c>
      <c r="AL691" s="30">
        <v>0</v>
      </c>
      <c r="AM691" s="30">
        <v>1</v>
      </c>
      <c r="AN691" s="30">
        <v>1</v>
      </c>
      <c r="AO691" s="30">
        <v>1</v>
      </c>
      <c r="AP691" s="30">
        <v>0</v>
      </c>
      <c r="AQ691" s="30">
        <v>0</v>
      </c>
      <c r="AR691" s="30">
        <v>0</v>
      </c>
      <c r="AS691" s="30">
        <v>1</v>
      </c>
      <c r="AT691" s="30">
        <v>0</v>
      </c>
      <c r="AU691" s="30">
        <v>0</v>
      </c>
      <c r="AV691" s="30">
        <v>0</v>
      </c>
      <c r="AW691" s="30">
        <v>22</v>
      </c>
      <c r="AX691" s="28">
        <v>30.4</v>
      </c>
      <c r="AY691" s="28">
        <v>27.5</v>
      </c>
      <c r="AZ691" s="28">
        <v>27</v>
      </c>
      <c r="BA691" s="28">
        <v>8.5</v>
      </c>
      <c r="BB691" s="30">
        <v>2</v>
      </c>
      <c r="BC691" s="28">
        <v>0.1</v>
      </c>
      <c r="BD691" s="28">
        <v>0.08</v>
      </c>
      <c r="BE691" s="28">
        <v>0.18</v>
      </c>
      <c r="BF691" s="28">
        <v>0.9</v>
      </c>
      <c r="BG691" s="30">
        <v>451</v>
      </c>
      <c r="BH691" s="30">
        <v>200</v>
      </c>
      <c r="BI691" s="30">
        <v>393</v>
      </c>
      <c r="BJ691" s="30">
        <v>200</v>
      </c>
      <c r="BK691" s="30">
        <v>397</v>
      </c>
      <c r="BL691" s="30">
        <v>193</v>
      </c>
      <c r="BM691" s="30">
        <v>447</v>
      </c>
      <c r="BN691" s="30">
        <v>204</v>
      </c>
      <c r="BO691" s="28"/>
      <c r="BP691" s="28"/>
      <c r="BQ691" s="28"/>
      <c r="BR691" s="28"/>
      <c r="BS691" s="28"/>
      <c r="BT691" s="28"/>
      <c r="BU691" s="30">
        <v>0.06</v>
      </c>
      <c r="BV691" s="30">
        <v>0</v>
      </c>
      <c r="BW691" s="30">
        <v>0.05</v>
      </c>
      <c r="BX691" s="30">
        <v>0.11</v>
      </c>
      <c r="BY691" s="30">
        <v>0.55000000000000004</v>
      </c>
      <c r="BZ691" s="30">
        <v>0.62</v>
      </c>
      <c r="CA691" s="30">
        <v>212</v>
      </c>
      <c r="CB691" s="30">
        <v>119</v>
      </c>
      <c r="CC691" s="30">
        <v>726</v>
      </c>
      <c r="CD691" s="30">
        <v>309</v>
      </c>
      <c r="CE691" s="30">
        <v>279</v>
      </c>
      <c r="CF691" s="30">
        <v>108</v>
      </c>
      <c r="CG691" s="30">
        <v>590</v>
      </c>
      <c r="CH691" s="30">
        <v>235</v>
      </c>
      <c r="CI691" s="30">
        <v>1.23</v>
      </c>
      <c r="CJ691" s="30">
        <v>0.62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28"/>
      <c r="B692" s="28"/>
      <c r="C692" s="30">
        <v>220307</v>
      </c>
      <c r="D692" s="30">
        <v>0</v>
      </c>
      <c r="E692" s="30">
        <v>0</v>
      </c>
      <c r="F692" s="30">
        <v>-4</v>
      </c>
      <c r="G692" s="30">
        <v>4</v>
      </c>
      <c r="H692" s="30">
        <v>0</v>
      </c>
      <c r="I692" s="30">
        <v>3</v>
      </c>
      <c r="J692" s="28">
        <v>2</v>
      </c>
      <c r="K692" s="28">
        <v>1.5</v>
      </c>
      <c r="L692" s="30">
        <v>1</v>
      </c>
      <c r="M692" s="28" t="s">
        <v>3950</v>
      </c>
      <c r="N692" s="28">
        <v>2</v>
      </c>
      <c r="O692" s="30">
        <v>713</v>
      </c>
      <c r="P692" s="31" t="b">
        <v>0</v>
      </c>
      <c r="Q692" s="28"/>
      <c r="R692" s="28"/>
      <c r="S692" s="30">
        <v>61</v>
      </c>
      <c r="T692" s="28" t="s">
        <v>3951</v>
      </c>
      <c r="U692" s="28">
        <v>1.8</v>
      </c>
      <c r="V692" s="28" t="s">
        <v>3952</v>
      </c>
      <c r="W692" s="28">
        <v>0</v>
      </c>
      <c r="X692" s="31" t="b">
        <v>0</v>
      </c>
      <c r="Y692" s="28"/>
      <c r="Z692" s="28" t="s">
        <v>2061</v>
      </c>
      <c r="AA692" s="30">
        <v>18</v>
      </c>
      <c r="AB692" s="30">
        <v>6</v>
      </c>
      <c r="AC692" s="30">
        <v>11</v>
      </c>
      <c r="AD692" s="30">
        <v>8454</v>
      </c>
      <c r="AE692" s="30">
        <v>121</v>
      </c>
      <c r="AF692" s="30">
        <v>6242</v>
      </c>
      <c r="AG692" s="30">
        <v>238</v>
      </c>
      <c r="AH692" s="28">
        <v>0.3</v>
      </c>
      <c r="AI692" s="28">
        <v>1.8</v>
      </c>
      <c r="AJ692" s="28" t="s">
        <v>3952</v>
      </c>
      <c r="AK692" s="30">
        <v>87</v>
      </c>
      <c r="AL692" s="30">
        <v>1</v>
      </c>
      <c r="AM692" s="30">
        <v>0</v>
      </c>
      <c r="AN692" s="30">
        <v>0</v>
      </c>
      <c r="AO692" s="30">
        <v>3</v>
      </c>
      <c r="AP692" s="30">
        <v>0</v>
      </c>
      <c r="AQ692" s="30">
        <v>0</v>
      </c>
      <c r="AR692" s="30">
        <v>0</v>
      </c>
      <c r="AS692" s="30">
        <v>0</v>
      </c>
      <c r="AT692" s="30">
        <v>0</v>
      </c>
      <c r="AU692" s="30">
        <v>0</v>
      </c>
      <c r="AV692" s="30">
        <v>0</v>
      </c>
      <c r="AW692" s="30">
        <v>38</v>
      </c>
      <c r="AX692" s="28">
        <v>52.4</v>
      </c>
      <c r="AY692" s="28">
        <v>21.5</v>
      </c>
      <c r="AZ692" s="28">
        <v>58</v>
      </c>
      <c r="BA692" s="28">
        <v>13.2</v>
      </c>
      <c r="BB692" s="30">
        <v>0</v>
      </c>
      <c r="BC692" s="28">
        <v>0.57999999999999996</v>
      </c>
      <c r="BD692" s="28">
        <v>0.05</v>
      </c>
      <c r="BE692" s="28">
        <v>0.63</v>
      </c>
      <c r="BF692" s="28">
        <v>1.65</v>
      </c>
      <c r="BG692" s="30">
        <v>423</v>
      </c>
      <c r="BH692" s="30">
        <v>183</v>
      </c>
      <c r="BI692" s="30">
        <v>410</v>
      </c>
      <c r="BJ692" s="30">
        <v>207</v>
      </c>
      <c r="BK692" s="30">
        <v>320</v>
      </c>
      <c r="BL692" s="30">
        <v>159</v>
      </c>
      <c r="BM692" s="30">
        <v>424</v>
      </c>
      <c r="BN692" s="30">
        <v>191</v>
      </c>
      <c r="BO692" s="28"/>
      <c r="BP692" s="28"/>
      <c r="BQ692" s="28"/>
      <c r="BR692" s="28"/>
      <c r="BS692" s="28"/>
      <c r="BT692" s="28"/>
      <c r="BU692" s="30">
        <v>0.6</v>
      </c>
      <c r="BV692" s="30">
        <v>0</v>
      </c>
      <c r="BW692" s="30">
        <v>0.05</v>
      </c>
      <c r="BX692" s="30">
        <v>0.65</v>
      </c>
      <c r="BY692" s="30">
        <v>1.71</v>
      </c>
      <c r="BZ692" s="30">
        <v>3.1</v>
      </c>
      <c r="CA692" s="30">
        <v>67</v>
      </c>
      <c r="CB692" s="30">
        <v>35</v>
      </c>
      <c r="CC692" s="30">
        <v>166</v>
      </c>
      <c r="CD692" s="30">
        <v>79</v>
      </c>
      <c r="CE692" s="30">
        <v>365</v>
      </c>
      <c r="CF692" s="30">
        <v>155</v>
      </c>
      <c r="CG692" s="30">
        <v>563</v>
      </c>
      <c r="CH692" s="30">
        <v>223</v>
      </c>
      <c r="CI692" s="30">
        <v>0</v>
      </c>
      <c r="CJ692" s="30">
        <v>0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28"/>
      <c r="B693" s="28"/>
      <c r="C693" s="30">
        <v>441164</v>
      </c>
      <c r="D693" s="30">
        <v>0</v>
      </c>
      <c r="E693" s="30">
        <v>0</v>
      </c>
      <c r="F693" s="30">
        <v>-2</v>
      </c>
      <c r="G693" s="30">
        <v>2</v>
      </c>
      <c r="H693" s="30">
        <v>1</v>
      </c>
      <c r="I693" s="30">
        <v>2</v>
      </c>
      <c r="J693" s="28">
        <v>2</v>
      </c>
      <c r="K693" s="28">
        <v>1.5</v>
      </c>
      <c r="L693" s="30">
        <v>1</v>
      </c>
      <c r="M693" s="28" t="s">
        <v>3726</v>
      </c>
      <c r="N693" s="28">
        <v>2</v>
      </c>
      <c r="O693" s="30">
        <v>733</v>
      </c>
      <c r="P693" s="31" t="b">
        <v>0</v>
      </c>
      <c r="Q693" s="28"/>
      <c r="R693" s="28"/>
      <c r="S693" s="30">
        <v>48</v>
      </c>
      <c r="T693" s="28" t="s">
        <v>3953</v>
      </c>
      <c r="U693" s="28">
        <v>2.9</v>
      </c>
      <c r="V693" s="28" t="s">
        <v>3954</v>
      </c>
      <c r="W693" s="28">
        <v>0.8</v>
      </c>
      <c r="X693" s="31" t="b">
        <v>0</v>
      </c>
      <c r="Y693" s="28"/>
      <c r="Z693" s="28" t="s">
        <v>2061</v>
      </c>
      <c r="AA693" s="30">
        <v>18</v>
      </c>
      <c r="AB693" s="30">
        <v>6</v>
      </c>
      <c r="AC693" s="30">
        <v>32</v>
      </c>
      <c r="AD693" s="30">
        <v>169511</v>
      </c>
      <c r="AE693" s="30">
        <v>5577</v>
      </c>
      <c r="AF693" s="30">
        <v>85522</v>
      </c>
      <c r="AG693" s="30">
        <v>2751</v>
      </c>
      <c r="AH693" s="28">
        <v>0.4</v>
      </c>
      <c r="AI693" s="28">
        <v>6.7</v>
      </c>
      <c r="AJ693" s="28" t="s">
        <v>3955</v>
      </c>
      <c r="AK693" s="30">
        <v>857</v>
      </c>
      <c r="AL693" s="30">
        <v>2</v>
      </c>
      <c r="AM693" s="30">
        <v>1</v>
      </c>
      <c r="AN693" s="30">
        <v>1</v>
      </c>
      <c r="AO693" s="30">
        <v>22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153</v>
      </c>
      <c r="AX693" s="28">
        <v>216</v>
      </c>
      <c r="AY693" s="28">
        <v>255.7</v>
      </c>
      <c r="AZ693" s="28">
        <v>124</v>
      </c>
      <c r="BA693" s="28">
        <v>59.6</v>
      </c>
      <c r="BB693" s="30">
        <v>10</v>
      </c>
      <c r="BC693" s="28">
        <v>1.35</v>
      </c>
      <c r="BD693" s="28">
        <v>1.3</v>
      </c>
      <c r="BE693" s="28">
        <v>2.65</v>
      </c>
      <c r="BF693" s="28">
        <v>15.69</v>
      </c>
      <c r="BG693" s="30">
        <v>267</v>
      </c>
      <c r="BH693" s="30">
        <v>104</v>
      </c>
      <c r="BI693" s="30">
        <v>127</v>
      </c>
      <c r="BJ693" s="30">
        <v>24</v>
      </c>
      <c r="BK693" s="30">
        <v>231</v>
      </c>
      <c r="BL693" s="30">
        <v>54</v>
      </c>
      <c r="BM693" s="30">
        <v>228</v>
      </c>
      <c r="BN693" s="30">
        <v>69</v>
      </c>
      <c r="BO693" s="30">
        <v>4</v>
      </c>
      <c r="BP693" s="28"/>
      <c r="BQ693" s="30">
        <v>4</v>
      </c>
      <c r="BR693" s="28"/>
      <c r="BS693" s="28"/>
      <c r="BT693" s="28"/>
      <c r="BU693" s="30">
        <v>0.14000000000000001</v>
      </c>
      <c r="BV693" s="30">
        <v>0</v>
      </c>
      <c r="BW693" s="30">
        <v>0.14000000000000001</v>
      </c>
      <c r="BX693" s="30">
        <v>0.28000000000000003</v>
      </c>
      <c r="BY693" s="30">
        <v>1.65</v>
      </c>
      <c r="BZ693" s="30">
        <v>2.31</v>
      </c>
      <c r="CA693" s="30">
        <v>290</v>
      </c>
      <c r="CB693" s="30">
        <v>43</v>
      </c>
      <c r="CC693" s="30">
        <v>160</v>
      </c>
      <c r="CD693" s="30">
        <v>47</v>
      </c>
      <c r="CE693" s="30">
        <v>166</v>
      </c>
      <c r="CF693" s="30">
        <v>56</v>
      </c>
      <c r="CG693" s="30">
        <v>206</v>
      </c>
      <c r="CH693" s="30">
        <v>75</v>
      </c>
      <c r="CI693" s="30">
        <v>1.05</v>
      </c>
      <c r="CJ693" s="30">
        <v>0.11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28"/>
      <c r="B694" s="28"/>
      <c r="C694" s="30">
        <v>461199</v>
      </c>
      <c r="D694" s="30">
        <v>0</v>
      </c>
      <c r="E694" s="30">
        <v>0</v>
      </c>
      <c r="F694" s="30">
        <v>0</v>
      </c>
      <c r="G694" s="30">
        <v>0</v>
      </c>
      <c r="H694" s="30">
        <v>0</v>
      </c>
      <c r="I694" s="30">
        <v>3</v>
      </c>
      <c r="J694" s="28">
        <v>0</v>
      </c>
      <c r="K694" s="28">
        <v>-0.5</v>
      </c>
      <c r="L694" s="30">
        <v>0</v>
      </c>
      <c r="M694" s="28" t="s">
        <v>4204</v>
      </c>
      <c r="N694" s="28">
        <v>0</v>
      </c>
      <c r="O694" s="30">
        <v>748</v>
      </c>
      <c r="P694" s="31" t="b">
        <v>0</v>
      </c>
      <c r="Q694" s="28"/>
      <c r="R694" s="28"/>
      <c r="S694" s="30">
        <v>45</v>
      </c>
      <c r="T694" s="28" t="s">
        <v>4205</v>
      </c>
      <c r="U694" s="28">
        <v>0</v>
      </c>
      <c r="V694" s="28" t="s">
        <v>4206</v>
      </c>
      <c r="W694" s="28">
        <v>0</v>
      </c>
      <c r="X694" s="31" t="b">
        <v>0</v>
      </c>
      <c r="Y694" s="28"/>
      <c r="Z694" s="28" t="s">
        <v>2061</v>
      </c>
      <c r="AA694" s="30">
        <v>18</v>
      </c>
      <c r="AB694" s="30">
        <v>6</v>
      </c>
      <c r="AC694" s="30">
        <v>0</v>
      </c>
      <c r="AD694" s="30">
        <v>130</v>
      </c>
      <c r="AE694" s="30">
        <v>10</v>
      </c>
      <c r="AF694" s="30">
        <v>74</v>
      </c>
      <c r="AG694" s="30">
        <v>5</v>
      </c>
      <c r="AH694" s="28">
        <v>0</v>
      </c>
      <c r="AI694" s="28">
        <v>0</v>
      </c>
      <c r="AJ694" s="28" t="s">
        <v>4206</v>
      </c>
      <c r="AK694" s="30">
        <v>0</v>
      </c>
      <c r="AL694" s="30">
        <v>0</v>
      </c>
      <c r="AM694" s="30">
        <v>0</v>
      </c>
      <c r="AN694" s="30">
        <v>0</v>
      </c>
      <c r="AO694" s="30">
        <v>0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0</v>
      </c>
      <c r="AW694" s="30">
        <v>0</v>
      </c>
      <c r="AX694" s="28">
        <v>0</v>
      </c>
      <c r="AY694" s="28">
        <v>0</v>
      </c>
      <c r="AZ694" s="28">
        <v>0</v>
      </c>
      <c r="BA694" s="28">
        <v>0</v>
      </c>
      <c r="BB694" s="30">
        <v>0</v>
      </c>
      <c r="BC694" s="28">
        <v>0</v>
      </c>
      <c r="BD694" s="28">
        <v>0</v>
      </c>
      <c r="BE694" s="28">
        <v>0</v>
      </c>
      <c r="BF694" s="28">
        <v>0</v>
      </c>
      <c r="BG694" s="30">
        <v>689</v>
      </c>
      <c r="BH694" s="30">
        <v>277</v>
      </c>
      <c r="BI694" s="30">
        <v>686</v>
      </c>
      <c r="BJ694" s="30">
        <v>280</v>
      </c>
      <c r="BK694" s="30">
        <v>672</v>
      </c>
      <c r="BL694" s="30">
        <v>273</v>
      </c>
      <c r="BM694" s="30">
        <v>692</v>
      </c>
      <c r="BN694" s="30">
        <v>279</v>
      </c>
      <c r="BO694" s="28"/>
      <c r="BP694" s="28"/>
      <c r="BQ694" s="28"/>
      <c r="BR694" s="28"/>
      <c r="BS694" s="28"/>
      <c r="BT694" s="28"/>
      <c r="BU694" s="30">
        <v>0</v>
      </c>
      <c r="BV694" s="30">
        <v>0</v>
      </c>
      <c r="BW694" s="30">
        <v>0</v>
      </c>
      <c r="BX694" s="30">
        <v>0</v>
      </c>
      <c r="BY694" s="30">
        <v>0</v>
      </c>
      <c r="BZ694" s="30">
        <v>0</v>
      </c>
      <c r="CA694" s="30">
        <v>405</v>
      </c>
      <c r="CB694" s="30">
        <v>226</v>
      </c>
      <c r="CC694" s="30">
        <v>629</v>
      </c>
      <c r="CD694" s="30">
        <v>242</v>
      </c>
      <c r="CE694" s="30">
        <v>697</v>
      </c>
      <c r="CF694" s="30">
        <v>283</v>
      </c>
      <c r="CG694" s="30">
        <v>751</v>
      </c>
      <c r="CH694" s="30">
        <v>319</v>
      </c>
      <c r="CI694" s="30">
        <v>0</v>
      </c>
      <c r="CJ694" s="30">
        <v>0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28"/>
      <c r="B695" s="28"/>
      <c r="C695" s="30">
        <v>519327</v>
      </c>
      <c r="D695" s="30">
        <v>0</v>
      </c>
      <c r="E695" s="30">
        <v>0</v>
      </c>
      <c r="F695" s="30">
        <v>0</v>
      </c>
      <c r="G695" s="30">
        <v>0</v>
      </c>
      <c r="H695" s="30">
        <v>0</v>
      </c>
      <c r="I695" s="30">
        <v>3</v>
      </c>
      <c r="J695" s="28">
        <v>0</v>
      </c>
      <c r="K695" s="28">
        <v>-0.5</v>
      </c>
      <c r="L695" s="30">
        <v>0</v>
      </c>
      <c r="M695" s="28" t="s">
        <v>4164</v>
      </c>
      <c r="N695" s="28">
        <v>0</v>
      </c>
      <c r="O695" s="30">
        <v>758</v>
      </c>
      <c r="P695" s="31" t="b">
        <v>0</v>
      </c>
      <c r="Q695" s="28"/>
      <c r="R695" s="28"/>
      <c r="S695" s="30">
        <v>45</v>
      </c>
      <c r="T695" s="28" t="s">
        <v>4354</v>
      </c>
      <c r="U695" s="28">
        <v>0</v>
      </c>
      <c r="V695" s="28" t="s">
        <v>4355</v>
      </c>
      <c r="W695" s="28">
        <v>0</v>
      </c>
      <c r="X695" s="31" t="b">
        <v>0</v>
      </c>
      <c r="Y695" s="28"/>
      <c r="Z695" s="28" t="s">
        <v>2061</v>
      </c>
      <c r="AA695" s="30">
        <v>18</v>
      </c>
      <c r="AB695" s="30">
        <v>6</v>
      </c>
      <c r="AC695" s="30">
        <v>0</v>
      </c>
      <c r="AD695" s="30">
        <v>129</v>
      </c>
      <c r="AE695" s="30">
        <v>39</v>
      </c>
      <c r="AF695" s="30">
        <v>43</v>
      </c>
      <c r="AG695" s="30">
        <v>13</v>
      </c>
      <c r="AH695" s="28">
        <v>0</v>
      </c>
      <c r="AI695" s="28">
        <v>0</v>
      </c>
      <c r="AJ695" s="28" t="s">
        <v>4355</v>
      </c>
      <c r="AK695" s="30">
        <v>0</v>
      </c>
      <c r="AL695" s="30">
        <v>0</v>
      </c>
      <c r="AM695" s="30">
        <v>0</v>
      </c>
      <c r="AN695" s="30">
        <v>0</v>
      </c>
      <c r="AO695" s="30">
        <v>0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28">
        <v>0</v>
      </c>
      <c r="AY695" s="28">
        <v>0</v>
      </c>
      <c r="AZ695" s="28">
        <v>0</v>
      </c>
      <c r="BA695" s="28">
        <v>0</v>
      </c>
      <c r="BB695" s="30">
        <v>0</v>
      </c>
      <c r="BC695" s="28">
        <v>0</v>
      </c>
      <c r="BD695" s="28">
        <v>0</v>
      </c>
      <c r="BE695" s="28">
        <v>0</v>
      </c>
      <c r="BF695" s="28">
        <v>0</v>
      </c>
      <c r="BG695" s="30">
        <v>715</v>
      </c>
      <c r="BH695" s="30">
        <v>296</v>
      </c>
      <c r="BI695" s="30">
        <v>711</v>
      </c>
      <c r="BJ695" s="30">
        <v>298</v>
      </c>
      <c r="BK695" s="30">
        <v>699</v>
      </c>
      <c r="BL695" s="30">
        <v>292</v>
      </c>
      <c r="BM695" s="30">
        <v>717</v>
      </c>
      <c r="BN695" s="30">
        <v>297</v>
      </c>
      <c r="BO695" s="28"/>
      <c r="BP695" s="28"/>
      <c r="BQ695" s="28"/>
      <c r="BR695" s="28"/>
      <c r="BS695" s="28"/>
      <c r="BT695" s="28"/>
      <c r="BU695" s="30">
        <v>0</v>
      </c>
      <c r="BV695" s="30">
        <v>0</v>
      </c>
      <c r="BW695" s="30">
        <v>0</v>
      </c>
      <c r="BX695" s="30">
        <v>0</v>
      </c>
      <c r="BY695" s="30">
        <v>0</v>
      </c>
      <c r="BZ695" s="30">
        <v>0</v>
      </c>
      <c r="CA695" s="30">
        <v>443</v>
      </c>
      <c r="CB695" s="30">
        <v>252</v>
      </c>
      <c r="CC695" s="30">
        <v>661</v>
      </c>
      <c r="CD695" s="30">
        <v>265</v>
      </c>
      <c r="CE695" s="30">
        <v>720</v>
      </c>
      <c r="CF695" s="30">
        <v>300</v>
      </c>
      <c r="CG695" s="30">
        <v>752</v>
      </c>
      <c r="CH695" s="30">
        <v>320</v>
      </c>
      <c r="CI695" s="30">
        <v>0</v>
      </c>
      <c r="CJ695" s="30">
        <v>0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30">
        <v>100</v>
      </c>
      <c r="B696" s="30">
        <v>100</v>
      </c>
      <c r="C696" s="30">
        <v>84939</v>
      </c>
      <c r="D696" s="30">
        <v>0</v>
      </c>
      <c r="E696" s="30">
        <v>0</v>
      </c>
      <c r="F696" s="30">
        <v>-6</v>
      </c>
      <c r="G696" s="30">
        <v>6</v>
      </c>
      <c r="H696" s="30">
        <v>3</v>
      </c>
      <c r="I696" s="30">
        <v>4</v>
      </c>
      <c r="J696" s="28">
        <v>1</v>
      </c>
      <c r="K696" s="28">
        <v>1</v>
      </c>
      <c r="L696" s="30">
        <v>2</v>
      </c>
      <c r="M696" s="28" t="s">
        <v>2438</v>
      </c>
      <c r="N696" s="28">
        <v>1</v>
      </c>
      <c r="O696" s="30">
        <v>30</v>
      </c>
      <c r="P696" s="31" t="b">
        <v>0</v>
      </c>
      <c r="Q696" s="28"/>
      <c r="R696" s="28" t="s">
        <v>3956</v>
      </c>
      <c r="S696" s="30">
        <v>64</v>
      </c>
      <c r="T696" s="28" t="s">
        <v>3639</v>
      </c>
      <c r="U696" s="28">
        <v>2.7</v>
      </c>
      <c r="V696" s="28" t="s">
        <v>1744</v>
      </c>
      <c r="W696" s="28">
        <v>1.5</v>
      </c>
      <c r="X696" s="31" t="b">
        <v>0</v>
      </c>
      <c r="Y696" s="28"/>
      <c r="Z696" s="28" t="s">
        <v>2061</v>
      </c>
      <c r="AA696" s="30">
        <v>19</v>
      </c>
      <c r="AB696" s="30">
        <v>21</v>
      </c>
      <c r="AC696" s="30">
        <v>87</v>
      </c>
      <c r="AD696" s="30">
        <v>565720</v>
      </c>
      <c r="AE696" s="30">
        <v>654</v>
      </c>
      <c r="AF696" s="30">
        <v>650964</v>
      </c>
      <c r="AG696" s="30">
        <v>7335</v>
      </c>
      <c r="AH696" s="28">
        <v>0.2</v>
      </c>
      <c r="AI696" s="28">
        <v>13.6</v>
      </c>
      <c r="AJ696" s="28" t="s">
        <v>1744</v>
      </c>
      <c r="AK696" s="30">
        <v>1379</v>
      </c>
      <c r="AL696" s="30">
        <v>8</v>
      </c>
      <c r="AM696" s="30">
        <v>0</v>
      </c>
      <c r="AN696" s="30">
        <v>5</v>
      </c>
      <c r="AO696" s="30">
        <v>23</v>
      </c>
      <c r="AP696" s="30">
        <v>0</v>
      </c>
      <c r="AQ696" s="30">
        <v>0</v>
      </c>
      <c r="AR696" s="30">
        <v>0</v>
      </c>
      <c r="AS696" s="30">
        <v>3</v>
      </c>
      <c r="AT696" s="30">
        <v>0</v>
      </c>
      <c r="AU696" s="30">
        <v>0</v>
      </c>
      <c r="AV696" s="30">
        <v>13</v>
      </c>
      <c r="AW696" s="30">
        <v>284</v>
      </c>
      <c r="AX696" s="28">
        <v>370.2</v>
      </c>
      <c r="AY696" s="28">
        <v>157.69999999999999</v>
      </c>
      <c r="AZ696" s="28">
        <v>561</v>
      </c>
      <c r="BA696" s="28">
        <v>108.6</v>
      </c>
      <c r="BB696" s="30">
        <v>13</v>
      </c>
      <c r="BC696" s="28">
        <v>7.62</v>
      </c>
      <c r="BD696" s="28">
        <v>0.59</v>
      </c>
      <c r="BE696" s="28">
        <v>8.2100000000000009</v>
      </c>
      <c r="BF696" s="28">
        <v>21.75</v>
      </c>
      <c r="BG696" s="30">
        <v>167</v>
      </c>
      <c r="BH696" s="30">
        <v>16</v>
      </c>
      <c r="BI696" s="30">
        <v>195</v>
      </c>
      <c r="BJ696" s="30">
        <v>28</v>
      </c>
      <c r="BK696" s="30">
        <v>43</v>
      </c>
      <c r="BL696" s="30">
        <v>17</v>
      </c>
      <c r="BM696" s="30">
        <v>98</v>
      </c>
      <c r="BN696" s="30">
        <v>17</v>
      </c>
      <c r="BO696" s="28"/>
      <c r="BP696" s="28"/>
      <c r="BQ696" s="28"/>
      <c r="BR696" s="28"/>
      <c r="BS696" s="28"/>
      <c r="BT696" s="28"/>
      <c r="BU696" s="30">
        <v>0.5</v>
      </c>
      <c r="BV696" s="30">
        <v>0</v>
      </c>
      <c r="BW696" s="30">
        <v>0.04</v>
      </c>
      <c r="BX696" s="30">
        <v>0.54</v>
      </c>
      <c r="BY696" s="30">
        <v>1.42</v>
      </c>
      <c r="BZ696" s="30">
        <v>1.5</v>
      </c>
      <c r="CA696" s="30">
        <v>58</v>
      </c>
      <c r="CB696" s="30">
        <v>25</v>
      </c>
      <c r="CC696" s="30">
        <v>273</v>
      </c>
      <c r="CD696" s="30">
        <v>34</v>
      </c>
      <c r="CE696" s="30">
        <v>202</v>
      </c>
      <c r="CF696" s="30">
        <v>25</v>
      </c>
      <c r="CG696" s="30">
        <v>150</v>
      </c>
      <c r="CH696" s="30">
        <v>25</v>
      </c>
      <c r="CI696" s="30">
        <v>0.85</v>
      </c>
      <c r="CJ696" s="30">
        <v>0.33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30">
        <v>100</v>
      </c>
      <c r="B697" s="30">
        <v>100</v>
      </c>
      <c r="C697" s="30">
        <v>37096</v>
      </c>
      <c r="D697" s="30">
        <v>0</v>
      </c>
      <c r="E697" s="30">
        <v>0</v>
      </c>
      <c r="F697" s="30">
        <v>-1</v>
      </c>
      <c r="G697" s="30">
        <v>1</v>
      </c>
      <c r="H697" s="30">
        <v>0</v>
      </c>
      <c r="I697" s="30">
        <v>1</v>
      </c>
      <c r="J697" s="28">
        <v>2.7</v>
      </c>
      <c r="K697" s="28">
        <v>4.4000000000000004</v>
      </c>
      <c r="L697" s="30">
        <v>2</v>
      </c>
      <c r="M697" s="28" t="s">
        <v>3640</v>
      </c>
      <c r="N697" s="28">
        <v>2.7</v>
      </c>
      <c r="O697" s="30">
        <v>455</v>
      </c>
      <c r="P697" s="31" t="b">
        <v>0</v>
      </c>
      <c r="Q697" s="28"/>
      <c r="R697" s="28" t="s">
        <v>4151</v>
      </c>
      <c r="S697" s="30">
        <v>49</v>
      </c>
      <c r="T697" s="28" t="s">
        <v>3641</v>
      </c>
      <c r="U697" s="28">
        <v>3.5</v>
      </c>
      <c r="V697" s="28" t="s">
        <v>1478</v>
      </c>
      <c r="W697" s="28">
        <v>1.2</v>
      </c>
      <c r="X697" s="31" t="b">
        <v>0</v>
      </c>
      <c r="Y697" s="28"/>
      <c r="Z697" s="28" t="s">
        <v>2061</v>
      </c>
      <c r="AA697" s="30">
        <v>19</v>
      </c>
      <c r="AB697" s="30">
        <v>21</v>
      </c>
      <c r="AC697" s="30">
        <v>113</v>
      </c>
      <c r="AD697" s="30">
        <v>224567</v>
      </c>
      <c r="AE697" s="30">
        <v>560</v>
      </c>
      <c r="AF697" s="30">
        <v>244622</v>
      </c>
      <c r="AG697" s="30">
        <v>3402</v>
      </c>
      <c r="AH697" s="28">
        <v>0.6</v>
      </c>
      <c r="AI697" s="28">
        <v>23.1</v>
      </c>
      <c r="AJ697" s="28" t="s">
        <v>1478</v>
      </c>
      <c r="AK697" s="30">
        <v>2751</v>
      </c>
      <c r="AL697" s="30">
        <v>0</v>
      </c>
      <c r="AM697" s="30">
        <v>0</v>
      </c>
      <c r="AN697" s="30">
        <v>8</v>
      </c>
      <c r="AO697" s="30">
        <v>43</v>
      </c>
      <c r="AP697" s="30">
        <v>0</v>
      </c>
      <c r="AQ697" s="30">
        <v>1</v>
      </c>
      <c r="AR697" s="30">
        <v>0</v>
      </c>
      <c r="AS697" s="30">
        <v>1</v>
      </c>
      <c r="AT697" s="30">
        <v>0</v>
      </c>
      <c r="AU697" s="30">
        <v>94</v>
      </c>
      <c r="AV697" s="30">
        <v>9</v>
      </c>
      <c r="AW697" s="30">
        <v>547</v>
      </c>
      <c r="AX697" s="28">
        <v>653.4</v>
      </c>
      <c r="AY697" s="28">
        <v>0</v>
      </c>
      <c r="AZ697" s="28">
        <v>0</v>
      </c>
      <c r="BA697" s="28">
        <v>65.2</v>
      </c>
      <c r="BB697" s="30">
        <v>32</v>
      </c>
      <c r="BC697" s="28">
        <v>0</v>
      </c>
      <c r="BD697" s="28">
        <v>0</v>
      </c>
      <c r="BE697" s="28">
        <v>0</v>
      </c>
      <c r="BF697" s="28">
        <v>38.4</v>
      </c>
      <c r="BG697" s="30">
        <v>40</v>
      </c>
      <c r="BH697" s="30">
        <v>12</v>
      </c>
      <c r="BI697" s="30">
        <v>736</v>
      </c>
      <c r="BJ697" s="30">
        <v>80</v>
      </c>
      <c r="BK697" s="30">
        <v>729</v>
      </c>
      <c r="BL697" s="30">
        <v>75</v>
      </c>
      <c r="BM697" s="30">
        <v>207</v>
      </c>
      <c r="BN697" s="30">
        <v>12</v>
      </c>
      <c r="BO697" s="28"/>
      <c r="BP697" s="28"/>
      <c r="BQ697" s="28"/>
      <c r="BR697" s="28"/>
      <c r="BS697" s="28"/>
      <c r="BT697" s="28"/>
      <c r="BU697" s="30">
        <v>0</v>
      </c>
      <c r="BV697" s="30">
        <v>3.08</v>
      </c>
      <c r="BW697" s="30">
        <v>0</v>
      </c>
      <c r="BX697" s="30">
        <v>0</v>
      </c>
      <c r="BY697" s="30">
        <v>1.26</v>
      </c>
      <c r="BZ697" s="30">
        <v>1.41</v>
      </c>
      <c r="CA697" s="30">
        <v>223</v>
      </c>
      <c r="CB697" s="30">
        <v>9</v>
      </c>
      <c r="CC697" s="30">
        <v>113</v>
      </c>
      <c r="CD697" s="30">
        <v>12</v>
      </c>
      <c r="CE697" s="30">
        <v>98</v>
      </c>
      <c r="CF697" s="30">
        <v>22</v>
      </c>
      <c r="CG697" s="30">
        <v>172</v>
      </c>
      <c r="CH697" s="30">
        <v>27</v>
      </c>
      <c r="CI697" s="30">
        <v>1.05</v>
      </c>
      <c r="CJ697" s="30">
        <v>0.26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30">
        <v>100</v>
      </c>
      <c r="B698" s="30">
        <v>100</v>
      </c>
      <c r="C698" s="30">
        <v>40669</v>
      </c>
      <c r="D698" s="30">
        <v>0</v>
      </c>
      <c r="E698" s="30">
        <v>0</v>
      </c>
      <c r="F698" s="30">
        <v>-1</v>
      </c>
      <c r="G698" s="30">
        <v>1</v>
      </c>
      <c r="H698" s="30">
        <v>1</v>
      </c>
      <c r="I698" s="30">
        <v>2</v>
      </c>
      <c r="J698" s="28">
        <v>1.6</v>
      </c>
      <c r="K698" s="28">
        <v>2.2000000000000002</v>
      </c>
      <c r="L698" s="30">
        <v>2</v>
      </c>
      <c r="M698" s="28" t="s">
        <v>3642</v>
      </c>
      <c r="N698" s="28">
        <v>1.6</v>
      </c>
      <c r="O698" s="30">
        <v>456</v>
      </c>
      <c r="P698" s="31" t="b">
        <v>0</v>
      </c>
      <c r="Q698" s="28"/>
      <c r="R698" s="28" t="s">
        <v>4356</v>
      </c>
      <c r="S698" s="30">
        <v>44</v>
      </c>
      <c r="T698" s="28" t="s">
        <v>3643</v>
      </c>
      <c r="U698" s="28">
        <v>2.7</v>
      </c>
      <c r="V698" s="28" t="s">
        <v>1490</v>
      </c>
      <c r="W698" s="28">
        <v>0.1</v>
      </c>
      <c r="X698" s="31" t="b">
        <v>0</v>
      </c>
      <c r="Y698" s="28"/>
      <c r="Z698" s="28" t="s">
        <v>2061</v>
      </c>
      <c r="AA698" s="30">
        <v>19</v>
      </c>
      <c r="AB698" s="30">
        <v>21</v>
      </c>
      <c r="AC698" s="30">
        <v>35</v>
      </c>
      <c r="AD698" s="30">
        <v>10487</v>
      </c>
      <c r="AE698" s="30">
        <v>152</v>
      </c>
      <c r="AF698" s="30">
        <v>15588</v>
      </c>
      <c r="AG698" s="30">
        <v>87</v>
      </c>
      <c r="AH698" s="28">
        <v>0.4</v>
      </c>
      <c r="AI698" s="28">
        <v>8</v>
      </c>
      <c r="AJ698" s="28" t="s">
        <v>1490</v>
      </c>
      <c r="AK698" s="30">
        <v>964</v>
      </c>
      <c r="AL698" s="30">
        <v>0</v>
      </c>
      <c r="AM698" s="30">
        <v>0</v>
      </c>
      <c r="AN698" s="30">
        <v>3</v>
      </c>
      <c r="AO698" s="30">
        <v>16</v>
      </c>
      <c r="AP698" s="30">
        <v>0</v>
      </c>
      <c r="AQ698" s="30">
        <v>0</v>
      </c>
      <c r="AR698" s="30">
        <v>0</v>
      </c>
      <c r="AS698" s="30">
        <v>0</v>
      </c>
      <c r="AT698" s="30">
        <v>0</v>
      </c>
      <c r="AU698" s="30">
        <v>0</v>
      </c>
      <c r="AV698" s="30">
        <v>4</v>
      </c>
      <c r="AW698" s="30">
        <v>163</v>
      </c>
      <c r="AX698" s="28">
        <v>155</v>
      </c>
      <c r="AY698" s="28">
        <v>23.7</v>
      </c>
      <c r="AZ698" s="28">
        <v>24</v>
      </c>
      <c r="BA698" s="28">
        <v>20.399999999999999</v>
      </c>
      <c r="BB698" s="30">
        <v>10</v>
      </c>
      <c r="BC698" s="28">
        <v>0.26</v>
      </c>
      <c r="BD698" s="28">
        <v>7.0000000000000007E-2</v>
      </c>
      <c r="BE698" s="28">
        <v>0.33</v>
      </c>
      <c r="BF698" s="28">
        <v>14.71</v>
      </c>
      <c r="BG698" s="30">
        <v>317</v>
      </c>
      <c r="BH698" s="30">
        <v>126</v>
      </c>
      <c r="BI698" s="30">
        <v>404</v>
      </c>
      <c r="BJ698" s="30">
        <v>144</v>
      </c>
      <c r="BK698" s="30">
        <v>404</v>
      </c>
      <c r="BL698" s="30">
        <v>147</v>
      </c>
      <c r="BM698" s="30">
        <v>396</v>
      </c>
      <c r="BN698" s="30">
        <v>145</v>
      </c>
      <c r="BO698" s="28"/>
      <c r="BP698" s="28"/>
      <c r="BQ698" s="28"/>
      <c r="BR698" s="28"/>
      <c r="BS698" s="28"/>
      <c r="BT698" s="28"/>
      <c r="BU698" s="30">
        <v>0.02</v>
      </c>
      <c r="BV698" s="30">
        <v>0</v>
      </c>
      <c r="BW698" s="30">
        <v>0.01</v>
      </c>
      <c r="BX698" s="30">
        <v>0.03</v>
      </c>
      <c r="BY698" s="30">
        <v>1.37</v>
      </c>
      <c r="BZ698" s="30">
        <v>1.49</v>
      </c>
      <c r="CA698" s="30">
        <v>464</v>
      </c>
      <c r="CB698" s="30">
        <v>90</v>
      </c>
      <c r="CC698" s="30">
        <v>192</v>
      </c>
      <c r="CD698" s="30">
        <v>62</v>
      </c>
      <c r="CE698" s="30">
        <v>193</v>
      </c>
      <c r="CF698" s="30">
        <v>67</v>
      </c>
      <c r="CG698" s="30">
        <v>458</v>
      </c>
      <c r="CH698" s="30">
        <v>171</v>
      </c>
      <c r="CI698" s="30">
        <v>0.93</v>
      </c>
      <c r="CJ698" s="30">
        <v>0.28000000000000003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100</v>
      </c>
      <c r="B699" s="30">
        <v>100</v>
      </c>
      <c r="C699" s="30">
        <v>55459</v>
      </c>
      <c r="D699" s="30">
        <v>0</v>
      </c>
      <c r="E699" s="30">
        <v>0</v>
      </c>
      <c r="F699" s="30">
        <v>-3</v>
      </c>
      <c r="G699" s="30">
        <v>3</v>
      </c>
      <c r="H699" s="30">
        <v>1</v>
      </c>
      <c r="I699" s="30">
        <v>2</v>
      </c>
      <c r="J699" s="28">
        <v>3.3</v>
      </c>
      <c r="K699" s="28">
        <v>5.6</v>
      </c>
      <c r="L699" s="30">
        <v>2</v>
      </c>
      <c r="M699" s="28" t="s">
        <v>2089</v>
      </c>
      <c r="N699" s="28">
        <v>3.3</v>
      </c>
      <c r="O699" s="30">
        <v>457</v>
      </c>
      <c r="P699" s="31" t="b">
        <v>0</v>
      </c>
      <c r="Q699" s="28"/>
      <c r="R699" s="28" t="s">
        <v>4098</v>
      </c>
      <c r="S699" s="30">
        <v>47</v>
      </c>
      <c r="T699" s="28" t="s">
        <v>3644</v>
      </c>
      <c r="U699" s="28">
        <v>2.6</v>
      </c>
      <c r="V699" s="28" t="s">
        <v>1578</v>
      </c>
      <c r="W699" s="28">
        <v>1.6</v>
      </c>
      <c r="X699" s="31" t="b">
        <v>0</v>
      </c>
      <c r="Y699" s="28"/>
      <c r="Z699" s="28" t="s">
        <v>2061</v>
      </c>
      <c r="AA699" s="30">
        <v>19</v>
      </c>
      <c r="AB699" s="30">
        <v>21</v>
      </c>
      <c r="AC699" s="30">
        <v>67</v>
      </c>
      <c r="AD699" s="30">
        <v>422432</v>
      </c>
      <c r="AE699" s="30">
        <v>1037</v>
      </c>
      <c r="AF699" s="30">
        <v>573044</v>
      </c>
      <c r="AG699" s="30">
        <v>4374</v>
      </c>
      <c r="AH699" s="28">
        <v>0.7</v>
      </c>
      <c r="AI699" s="28">
        <v>14.3</v>
      </c>
      <c r="AJ699" s="28" t="s">
        <v>1578</v>
      </c>
      <c r="AK699" s="30">
        <v>2075</v>
      </c>
      <c r="AL699" s="30">
        <v>0</v>
      </c>
      <c r="AM699" s="30">
        <v>1</v>
      </c>
      <c r="AN699" s="30">
        <v>5</v>
      </c>
      <c r="AO699" s="30">
        <v>30</v>
      </c>
      <c r="AP699" s="30">
        <v>0</v>
      </c>
      <c r="AQ699" s="30">
        <v>0</v>
      </c>
      <c r="AR699" s="30">
        <v>0</v>
      </c>
      <c r="AS699" s="30">
        <v>3</v>
      </c>
      <c r="AT699" s="30">
        <v>0</v>
      </c>
      <c r="AU699" s="30">
        <v>0</v>
      </c>
      <c r="AV699" s="30">
        <v>8</v>
      </c>
      <c r="AW699" s="30">
        <v>404</v>
      </c>
      <c r="AX699" s="28">
        <v>401</v>
      </c>
      <c r="AY699" s="28">
        <v>617.20000000000005</v>
      </c>
      <c r="AZ699" s="28">
        <v>81</v>
      </c>
      <c r="BA699" s="28">
        <v>110.4</v>
      </c>
      <c r="BB699" s="30">
        <v>22</v>
      </c>
      <c r="BC699" s="28">
        <v>0.36</v>
      </c>
      <c r="BD699" s="28">
        <v>2.83</v>
      </c>
      <c r="BE699" s="28">
        <v>3.19</v>
      </c>
      <c r="BF699" s="28">
        <v>30.24</v>
      </c>
      <c r="BG699" s="30">
        <v>142</v>
      </c>
      <c r="BH699" s="30">
        <v>47</v>
      </c>
      <c r="BI699" s="30">
        <v>31</v>
      </c>
      <c r="BJ699" s="30">
        <v>5</v>
      </c>
      <c r="BK699" s="30">
        <v>288</v>
      </c>
      <c r="BL699" s="30">
        <v>87</v>
      </c>
      <c r="BM699" s="30">
        <v>97</v>
      </c>
      <c r="BN699" s="30">
        <v>14</v>
      </c>
      <c r="BO699" s="30">
        <v>3</v>
      </c>
      <c r="BP699" s="28"/>
      <c r="BQ699" s="30">
        <v>1</v>
      </c>
      <c r="BR699" s="28"/>
      <c r="BS699" s="28"/>
      <c r="BT699" s="28"/>
      <c r="BU699" s="30">
        <v>0.02</v>
      </c>
      <c r="BV699" s="30">
        <v>0</v>
      </c>
      <c r="BW699" s="30">
        <v>0.12</v>
      </c>
      <c r="BX699" s="30">
        <v>0.14000000000000001</v>
      </c>
      <c r="BY699" s="30">
        <v>1.31</v>
      </c>
      <c r="BZ699" s="30">
        <v>1.3</v>
      </c>
      <c r="CA699" s="30">
        <v>295</v>
      </c>
      <c r="CB699" s="30">
        <v>45</v>
      </c>
      <c r="CC699" s="30">
        <v>77</v>
      </c>
      <c r="CD699" s="30">
        <v>16</v>
      </c>
      <c r="CE699" s="30">
        <v>209</v>
      </c>
      <c r="CF699" s="30">
        <v>73</v>
      </c>
      <c r="CG699" s="30">
        <v>148</v>
      </c>
      <c r="CH699" s="30">
        <v>53</v>
      </c>
      <c r="CI699" s="30">
        <v>0.95</v>
      </c>
      <c r="CJ699" s="30">
        <v>0.22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30">
        <v>100</v>
      </c>
      <c r="B700" s="30">
        <v>100</v>
      </c>
      <c r="C700" s="30">
        <v>57531</v>
      </c>
      <c r="D700" s="30">
        <v>0</v>
      </c>
      <c r="E700" s="30">
        <v>0</v>
      </c>
      <c r="F700" s="30">
        <v>-5</v>
      </c>
      <c r="G700" s="30">
        <v>5</v>
      </c>
      <c r="H700" s="30">
        <v>0</v>
      </c>
      <c r="I700" s="30">
        <v>4</v>
      </c>
      <c r="J700" s="28">
        <v>3.7</v>
      </c>
      <c r="K700" s="28">
        <v>6.4</v>
      </c>
      <c r="L700" s="30">
        <v>9</v>
      </c>
      <c r="M700" s="28" t="s">
        <v>3645</v>
      </c>
      <c r="N700" s="28">
        <v>3.7</v>
      </c>
      <c r="O700" s="30">
        <v>458</v>
      </c>
      <c r="P700" s="31" t="b">
        <v>0</v>
      </c>
      <c r="Q700" s="28"/>
      <c r="R700" s="28" t="s">
        <v>4207</v>
      </c>
      <c r="S700" s="30">
        <v>70</v>
      </c>
      <c r="T700" s="28" t="s">
        <v>3646</v>
      </c>
      <c r="U700" s="28">
        <v>2.6</v>
      </c>
      <c r="V700" s="28" t="s">
        <v>1589</v>
      </c>
      <c r="W700" s="28">
        <v>2</v>
      </c>
      <c r="X700" s="31" t="b">
        <v>0</v>
      </c>
      <c r="Y700" s="28"/>
      <c r="Z700" s="28" t="s">
        <v>2061</v>
      </c>
      <c r="AA700" s="30">
        <v>19</v>
      </c>
      <c r="AB700" s="30">
        <v>21</v>
      </c>
      <c r="AC700" s="30">
        <v>80</v>
      </c>
      <c r="AD700" s="30">
        <v>315446</v>
      </c>
      <c r="AE700" s="30">
        <v>2098</v>
      </c>
      <c r="AF700" s="30">
        <v>577702</v>
      </c>
      <c r="AG700" s="30">
        <v>9133</v>
      </c>
      <c r="AH700" s="28">
        <v>0.5</v>
      </c>
      <c r="AI700" s="28">
        <v>11.4</v>
      </c>
      <c r="AJ700" s="28" t="s">
        <v>1589</v>
      </c>
      <c r="AK700" s="30">
        <v>1671</v>
      </c>
      <c r="AL700" s="30">
        <v>5</v>
      </c>
      <c r="AM700" s="30">
        <v>3</v>
      </c>
      <c r="AN700" s="30">
        <v>4</v>
      </c>
      <c r="AO700" s="30">
        <v>27</v>
      </c>
      <c r="AP700" s="30">
        <v>0</v>
      </c>
      <c r="AQ700" s="30">
        <v>0</v>
      </c>
      <c r="AR700" s="30">
        <v>0</v>
      </c>
      <c r="AS700" s="30">
        <v>2</v>
      </c>
      <c r="AT700" s="30">
        <v>0</v>
      </c>
      <c r="AU700" s="30">
        <v>0</v>
      </c>
      <c r="AV700" s="30">
        <v>4</v>
      </c>
      <c r="AW700" s="30">
        <v>223</v>
      </c>
      <c r="AX700" s="28">
        <v>305.8</v>
      </c>
      <c r="AY700" s="28">
        <v>194.7</v>
      </c>
      <c r="AZ700" s="28">
        <v>536</v>
      </c>
      <c r="BA700" s="28">
        <v>103.4</v>
      </c>
      <c r="BB700" s="30">
        <v>19</v>
      </c>
      <c r="BC700" s="28">
        <v>5.87</v>
      </c>
      <c r="BD700" s="28">
        <v>0.56000000000000005</v>
      </c>
      <c r="BE700" s="28">
        <v>6.43</v>
      </c>
      <c r="BF700" s="28">
        <v>27.34</v>
      </c>
      <c r="BG700" s="30">
        <v>206</v>
      </c>
      <c r="BH700" s="30">
        <v>21</v>
      </c>
      <c r="BI700" s="30">
        <v>169</v>
      </c>
      <c r="BJ700" s="30">
        <v>25</v>
      </c>
      <c r="BK700" s="30">
        <v>46</v>
      </c>
      <c r="BL700" s="30">
        <v>19</v>
      </c>
      <c r="BM700" s="30">
        <v>106</v>
      </c>
      <c r="BN700" s="30">
        <v>19</v>
      </c>
      <c r="BO700" s="28"/>
      <c r="BP700" s="28"/>
      <c r="BQ700" s="28"/>
      <c r="BR700" s="28"/>
      <c r="BS700" s="28"/>
      <c r="BT700" s="28"/>
      <c r="BU700" s="30">
        <v>0.32</v>
      </c>
      <c r="BV700" s="30">
        <v>0</v>
      </c>
      <c r="BW700" s="30">
        <v>0.03</v>
      </c>
      <c r="BX700" s="30">
        <v>0.35</v>
      </c>
      <c r="BY700" s="30">
        <v>1.47</v>
      </c>
      <c r="BZ700" s="30">
        <v>1.45</v>
      </c>
      <c r="CA700" s="30">
        <v>40</v>
      </c>
      <c r="CB700" s="30">
        <v>18</v>
      </c>
      <c r="CC700" s="30">
        <v>67</v>
      </c>
      <c r="CD700" s="30">
        <v>14</v>
      </c>
      <c r="CE700" s="30">
        <v>218</v>
      </c>
      <c r="CF700" s="30">
        <v>28</v>
      </c>
      <c r="CG700" s="30">
        <v>134</v>
      </c>
      <c r="CH700" s="30">
        <v>20</v>
      </c>
      <c r="CI700" s="30">
        <v>1.02</v>
      </c>
      <c r="CJ700" s="30">
        <v>0.22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30">
        <v>100</v>
      </c>
      <c r="B701" s="30">
        <v>100</v>
      </c>
      <c r="C701" s="30">
        <v>86934</v>
      </c>
      <c r="D701" s="30">
        <v>0</v>
      </c>
      <c r="E701" s="30">
        <v>0</v>
      </c>
      <c r="F701" s="30">
        <v>-5</v>
      </c>
      <c r="G701" s="30">
        <v>5</v>
      </c>
      <c r="H701" s="30">
        <v>0</v>
      </c>
      <c r="I701" s="30">
        <v>3</v>
      </c>
      <c r="J701" s="28">
        <v>0</v>
      </c>
      <c r="K701" s="28">
        <v>-1</v>
      </c>
      <c r="L701" s="30">
        <v>0</v>
      </c>
      <c r="M701" s="28" t="s">
        <v>3215</v>
      </c>
      <c r="N701" s="28">
        <v>0</v>
      </c>
      <c r="O701" s="30">
        <v>460</v>
      </c>
      <c r="P701" s="31" t="b">
        <v>0</v>
      </c>
      <c r="Q701" s="28"/>
      <c r="R701" s="28" t="s">
        <v>3647</v>
      </c>
      <c r="S701" s="30">
        <v>50</v>
      </c>
      <c r="T701" s="28" t="s">
        <v>3648</v>
      </c>
      <c r="U701" s="28">
        <v>1</v>
      </c>
      <c r="V701" s="28" t="s">
        <v>1814</v>
      </c>
      <c r="W701" s="28">
        <v>0.1</v>
      </c>
      <c r="X701" s="31" t="b">
        <v>0</v>
      </c>
      <c r="Y701" s="28"/>
      <c r="Z701" s="28" t="s">
        <v>2061</v>
      </c>
      <c r="AA701" s="30">
        <v>19</v>
      </c>
      <c r="AB701" s="30">
        <v>21</v>
      </c>
      <c r="AC701" s="30">
        <v>7</v>
      </c>
      <c r="AD701" s="30">
        <v>14640</v>
      </c>
      <c r="AE701" s="30">
        <v>37</v>
      </c>
      <c r="AF701" s="30">
        <v>35637</v>
      </c>
      <c r="AG701" s="30">
        <v>58</v>
      </c>
      <c r="AH701" s="28">
        <v>0</v>
      </c>
      <c r="AI701" s="28">
        <v>1.4</v>
      </c>
      <c r="AJ701" s="28" t="s">
        <v>1814</v>
      </c>
      <c r="AK701" s="30">
        <v>143</v>
      </c>
      <c r="AL701" s="30">
        <v>0</v>
      </c>
      <c r="AM701" s="30">
        <v>0</v>
      </c>
      <c r="AN701" s="30">
        <v>0</v>
      </c>
      <c r="AO701" s="30">
        <v>3</v>
      </c>
      <c r="AP701" s="30">
        <v>0</v>
      </c>
      <c r="AQ701" s="30">
        <v>0</v>
      </c>
      <c r="AR701" s="30">
        <v>0</v>
      </c>
      <c r="AS701" s="30">
        <v>0</v>
      </c>
      <c r="AT701" s="30">
        <v>0</v>
      </c>
      <c r="AU701" s="30">
        <v>0</v>
      </c>
      <c r="AV701" s="30">
        <v>0</v>
      </c>
      <c r="AW701" s="30">
        <v>20</v>
      </c>
      <c r="AX701" s="28">
        <v>7</v>
      </c>
      <c r="AY701" s="28">
        <v>7.6</v>
      </c>
      <c r="AZ701" s="28">
        <v>16</v>
      </c>
      <c r="BA701" s="28">
        <v>2.9</v>
      </c>
      <c r="BB701" s="30">
        <v>1</v>
      </c>
      <c r="BC701" s="28">
        <v>0.06</v>
      </c>
      <c r="BD701" s="28">
        <v>0.08</v>
      </c>
      <c r="BE701" s="28">
        <v>0.14000000000000001</v>
      </c>
      <c r="BF701" s="28">
        <v>1.91</v>
      </c>
      <c r="BG701" s="30">
        <v>487</v>
      </c>
      <c r="BH701" s="30">
        <v>218</v>
      </c>
      <c r="BI701" s="30">
        <v>448</v>
      </c>
      <c r="BJ701" s="30">
        <v>217</v>
      </c>
      <c r="BK701" s="30">
        <v>425</v>
      </c>
      <c r="BL701" s="30">
        <v>208</v>
      </c>
      <c r="BM701" s="30">
        <v>481</v>
      </c>
      <c r="BN701" s="30">
        <v>217</v>
      </c>
      <c r="BO701" s="28"/>
      <c r="BP701" s="28"/>
      <c r="BQ701" s="28"/>
      <c r="BR701" s="28"/>
      <c r="BS701" s="30">
        <v>1</v>
      </c>
      <c r="BT701" s="28"/>
      <c r="BU701" s="30">
        <v>0.04</v>
      </c>
      <c r="BV701" s="30">
        <v>0</v>
      </c>
      <c r="BW701" s="30">
        <v>0.05</v>
      </c>
      <c r="BX701" s="30">
        <v>0.09</v>
      </c>
      <c r="BY701" s="30">
        <v>1.2</v>
      </c>
      <c r="BZ701" s="30">
        <v>1.89</v>
      </c>
      <c r="CA701" s="30">
        <v>188</v>
      </c>
      <c r="CB701" s="30">
        <v>107</v>
      </c>
      <c r="CC701" s="30">
        <v>717</v>
      </c>
      <c r="CD701" s="30">
        <v>303</v>
      </c>
      <c r="CE701" s="30">
        <v>514</v>
      </c>
      <c r="CF701" s="30">
        <v>235</v>
      </c>
      <c r="CG701" s="30">
        <v>421</v>
      </c>
      <c r="CH701" s="30">
        <v>149</v>
      </c>
      <c r="CI701" s="30">
        <v>0.63</v>
      </c>
      <c r="CJ701" s="30">
        <v>0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30">
        <v>25</v>
      </c>
      <c r="B702" s="30">
        <v>100</v>
      </c>
      <c r="C702" s="30">
        <v>103192</v>
      </c>
      <c r="D702" s="30">
        <v>0</v>
      </c>
      <c r="E702" s="30">
        <v>0</v>
      </c>
      <c r="F702" s="30">
        <v>-1</v>
      </c>
      <c r="G702" s="30">
        <v>1</v>
      </c>
      <c r="H702" s="30">
        <v>3</v>
      </c>
      <c r="I702" s="30">
        <v>2</v>
      </c>
      <c r="J702" s="28">
        <v>0.8</v>
      </c>
      <c r="K702" s="28">
        <v>5</v>
      </c>
      <c r="L702" s="30">
        <v>1</v>
      </c>
      <c r="M702" s="28" t="s">
        <v>3649</v>
      </c>
      <c r="N702" s="28">
        <v>3</v>
      </c>
      <c r="O702" s="30">
        <v>461</v>
      </c>
      <c r="P702" s="31" t="b">
        <v>0</v>
      </c>
      <c r="Q702" s="28" t="s">
        <v>4194</v>
      </c>
      <c r="R702" s="28" t="s">
        <v>4544</v>
      </c>
      <c r="S702" s="30">
        <v>44</v>
      </c>
      <c r="T702" s="28" t="s">
        <v>3650</v>
      </c>
      <c r="U702" s="28">
        <v>3.6</v>
      </c>
      <c r="V702" s="28" t="s">
        <v>1459</v>
      </c>
      <c r="W702" s="28">
        <v>1.7</v>
      </c>
      <c r="X702" s="31" t="b">
        <v>0</v>
      </c>
      <c r="Y702" s="28"/>
      <c r="Z702" s="28" t="s">
        <v>2176</v>
      </c>
      <c r="AA702" s="30">
        <v>19</v>
      </c>
      <c r="AB702" s="30">
        <v>21</v>
      </c>
      <c r="AC702" s="30">
        <v>87</v>
      </c>
      <c r="AD702" s="30">
        <v>418823</v>
      </c>
      <c r="AE702" s="30">
        <v>893</v>
      </c>
      <c r="AF702" s="30">
        <v>406882</v>
      </c>
      <c r="AG702" s="30">
        <v>13739</v>
      </c>
      <c r="AH702" s="28">
        <v>0.7</v>
      </c>
      <c r="AI702" s="28">
        <v>19.8</v>
      </c>
      <c r="AJ702" s="28" t="s">
        <v>1459</v>
      </c>
      <c r="AK702" s="30">
        <v>1943</v>
      </c>
      <c r="AL702" s="30">
        <v>2</v>
      </c>
      <c r="AM702" s="30">
        <v>1</v>
      </c>
      <c r="AN702" s="30">
        <v>7</v>
      </c>
      <c r="AO702" s="30">
        <v>28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8</v>
      </c>
      <c r="AW702" s="30">
        <v>384</v>
      </c>
      <c r="AX702" s="28">
        <v>415</v>
      </c>
      <c r="AY702" s="28">
        <v>18.7</v>
      </c>
      <c r="AZ702" s="28">
        <v>235</v>
      </c>
      <c r="BA702" s="28">
        <v>67.099999999999994</v>
      </c>
      <c r="BB702" s="30">
        <v>23</v>
      </c>
      <c r="BC702" s="28">
        <v>1.96</v>
      </c>
      <c r="BD702" s="28">
        <v>0.11</v>
      </c>
      <c r="BE702" s="28">
        <v>2.0699999999999998</v>
      </c>
      <c r="BF702" s="28">
        <v>27.53</v>
      </c>
      <c r="BG702" s="30">
        <v>140</v>
      </c>
      <c r="BH702" s="30">
        <v>45</v>
      </c>
      <c r="BI702" s="30">
        <v>416</v>
      </c>
      <c r="BJ702" s="30">
        <v>147</v>
      </c>
      <c r="BK702" s="30">
        <v>142</v>
      </c>
      <c r="BL702" s="30">
        <v>16</v>
      </c>
      <c r="BM702" s="30">
        <v>201</v>
      </c>
      <c r="BN702" s="30">
        <v>59</v>
      </c>
      <c r="BO702" s="28"/>
      <c r="BP702" s="28"/>
      <c r="BQ702" s="28"/>
      <c r="BR702" s="28"/>
      <c r="BS702" s="28"/>
      <c r="BT702" s="28"/>
      <c r="BU702" s="30">
        <v>0.09</v>
      </c>
      <c r="BV702" s="30">
        <v>0</v>
      </c>
      <c r="BW702" s="30">
        <v>0.01</v>
      </c>
      <c r="BX702" s="30">
        <v>0.1</v>
      </c>
      <c r="BY702" s="30">
        <v>1.28</v>
      </c>
      <c r="BZ702" s="30">
        <v>1.3</v>
      </c>
      <c r="CA702" s="30">
        <v>475</v>
      </c>
      <c r="CB702" s="30">
        <v>96</v>
      </c>
      <c r="CC702" s="30">
        <v>92</v>
      </c>
      <c r="CD702" s="30">
        <v>21</v>
      </c>
      <c r="CE702" s="30">
        <v>81</v>
      </c>
      <c r="CF702" s="30">
        <v>19</v>
      </c>
      <c r="CG702" s="30">
        <v>146</v>
      </c>
      <c r="CH702" s="30">
        <v>52</v>
      </c>
      <c r="CI702" s="30">
        <v>1.07</v>
      </c>
      <c r="CJ702" s="30">
        <v>0.32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0</v>
      </c>
      <c r="B703" s="30">
        <v>0</v>
      </c>
      <c r="C703" s="30">
        <v>105717</v>
      </c>
      <c r="D703" s="30">
        <v>0</v>
      </c>
      <c r="E703" s="30">
        <v>0</v>
      </c>
      <c r="F703" s="30">
        <v>0</v>
      </c>
      <c r="G703" s="30">
        <v>0</v>
      </c>
      <c r="H703" s="30">
        <v>0</v>
      </c>
      <c r="I703" s="30">
        <v>2</v>
      </c>
      <c r="J703" s="28">
        <v>0</v>
      </c>
      <c r="K703" s="28">
        <v>0</v>
      </c>
      <c r="L703" s="30">
        <v>0</v>
      </c>
      <c r="M703" s="28" t="s">
        <v>3144</v>
      </c>
      <c r="N703" s="28">
        <v>0</v>
      </c>
      <c r="O703" s="30">
        <v>462</v>
      </c>
      <c r="P703" s="31" t="b">
        <v>0</v>
      </c>
      <c r="Q703" s="28" t="s">
        <v>3651</v>
      </c>
      <c r="R703" s="28" t="s">
        <v>3652</v>
      </c>
      <c r="S703" s="30">
        <v>45</v>
      </c>
      <c r="T703" s="28" t="s">
        <v>3653</v>
      </c>
      <c r="U703" s="28">
        <v>0</v>
      </c>
      <c r="V703" s="28" t="s">
        <v>1818</v>
      </c>
      <c r="W703" s="28">
        <v>0</v>
      </c>
      <c r="X703" s="31" t="b">
        <v>0</v>
      </c>
      <c r="Y703" s="28"/>
      <c r="Z703" s="28" t="s">
        <v>2077</v>
      </c>
      <c r="AA703" s="30">
        <v>19</v>
      </c>
      <c r="AB703" s="30">
        <v>21</v>
      </c>
      <c r="AC703" s="30">
        <v>0</v>
      </c>
      <c r="AD703" s="30">
        <v>0</v>
      </c>
      <c r="AE703" s="30">
        <v>0</v>
      </c>
      <c r="AF703" s="30">
        <v>2257</v>
      </c>
      <c r="AG703" s="30">
        <v>1</v>
      </c>
      <c r="AH703" s="28">
        <v>0</v>
      </c>
      <c r="AI703" s="28">
        <v>0</v>
      </c>
      <c r="AJ703" s="28" t="s">
        <v>1818</v>
      </c>
      <c r="AK703" s="30">
        <v>0</v>
      </c>
      <c r="AL703" s="30">
        <v>0</v>
      </c>
      <c r="AM703" s="30">
        <v>0</v>
      </c>
      <c r="AN703" s="30">
        <v>0</v>
      </c>
      <c r="AO703" s="30">
        <v>0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0</v>
      </c>
      <c r="AW703" s="30">
        <v>0</v>
      </c>
      <c r="AX703" s="28">
        <v>0</v>
      </c>
      <c r="AY703" s="28">
        <v>0</v>
      </c>
      <c r="AZ703" s="28">
        <v>0</v>
      </c>
      <c r="BA703" s="28">
        <v>0</v>
      </c>
      <c r="BB703" s="30">
        <v>0</v>
      </c>
      <c r="BC703" s="28">
        <v>0</v>
      </c>
      <c r="BD703" s="28">
        <v>0</v>
      </c>
      <c r="BE703" s="28">
        <v>0</v>
      </c>
      <c r="BF703" s="28">
        <v>0</v>
      </c>
      <c r="BG703" s="30">
        <v>663</v>
      </c>
      <c r="BH703" s="30">
        <v>251</v>
      </c>
      <c r="BI703" s="30">
        <v>659</v>
      </c>
      <c r="BJ703" s="30">
        <v>250</v>
      </c>
      <c r="BK703" s="30">
        <v>645</v>
      </c>
      <c r="BL703" s="30">
        <v>249</v>
      </c>
      <c r="BM703" s="30">
        <v>667</v>
      </c>
      <c r="BN703" s="30">
        <v>251</v>
      </c>
      <c r="BO703" s="28"/>
      <c r="BP703" s="28"/>
      <c r="BQ703" s="28"/>
      <c r="BR703" s="28"/>
      <c r="BS703" s="28"/>
      <c r="BT703" s="28"/>
      <c r="BU703" s="30">
        <v>0</v>
      </c>
      <c r="BV703" s="30">
        <v>0</v>
      </c>
      <c r="BW703" s="30">
        <v>0</v>
      </c>
      <c r="BX703" s="30">
        <v>0</v>
      </c>
      <c r="BY703" s="30">
        <v>0</v>
      </c>
      <c r="BZ703" s="30">
        <v>0</v>
      </c>
      <c r="CA703" s="30">
        <v>354</v>
      </c>
      <c r="CB703" s="30">
        <v>66</v>
      </c>
      <c r="CC703" s="30">
        <v>597</v>
      </c>
      <c r="CD703" s="30">
        <v>236</v>
      </c>
      <c r="CE703" s="30">
        <v>672</v>
      </c>
      <c r="CF703" s="30">
        <v>251</v>
      </c>
      <c r="CG703" s="30">
        <v>695</v>
      </c>
      <c r="CH703" s="30">
        <v>250</v>
      </c>
      <c r="CI703" s="30">
        <v>0</v>
      </c>
      <c r="CJ703" s="30">
        <v>0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30">
        <v>75</v>
      </c>
      <c r="B704" s="30">
        <v>100</v>
      </c>
      <c r="C704" s="30">
        <v>164555</v>
      </c>
      <c r="D704" s="30">
        <v>0</v>
      </c>
      <c r="E704" s="30">
        <v>0</v>
      </c>
      <c r="F704" s="30">
        <v>-5</v>
      </c>
      <c r="G704" s="30">
        <v>5</v>
      </c>
      <c r="H704" s="30">
        <v>1</v>
      </c>
      <c r="I704" s="30">
        <v>2</v>
      </c>
      <c r="J704" s="28">
        <v>2.2000000000000002</v>
      </c>
      <c r="K704" s="28">
        <v>4.8</v>
      </c>
      <c r="L704" s="30">
        <v>1</v>
      </c>
      <c r="M704" s="28" t="s">
        <v>3654</v>
      </c>
      <c r="N704" s="28">
        <v>2.9</v>
      </c>
      <c r="O704" s="30">
        <v>463</v>
      </c>
      <c r="P704" s="31" t="b">
        <v>0</v>
      </c>
      <c r="Q704" s="28" t="s">
        <v>4180</v>
      </c>
      <c r="R704" s="28" t="s">
        <v>4545</v>
      </c>
      <c r="S704" s="30">
        <v>40</v>
      </c>
      <c r="T704" s="28" t="s">
        <v>3655</v>
      </c>
      <c r="U704" s="28">
        <v>2.2000000000000002</v>
      </c>
      <c r="V704" s="28" t="s">
        <v>1585</v>
      </c>
      <c r="W704" s="28">
        <v>1.3</v>
      </c>
      <c r="X704" s="31" t="b">
        <v>0</v>
      </c>
      <c r="Y704" s="28"/>
      <c r="Z704" s="28" t="s">
        <v>2176</v>
      </c>
      <c r="AA704" s="30">
        <v>19</v>
      </c>
      <c r="AB704" s="30">
        <v>21</v>
      </c>
      <c r="AC704" s="30">
        <v>55</v>
      </c>
      <c r="AD704" s="30">
        <v>358891</v>
      </c>
      <c r="AE704" s="30">
        <v>5012</v>
      </c>
      <c r="AF704" s="30">
        <v>316346</v>
      </c>
      <c r="AG704" s="30">
        <v>5819</v>
      </c>
      <c r="AH704" s="28">
        <v>0.7</v>
      </c>
      <c r="AI704" s="28">
        <v>13.8</v>
      </c>
      <c r="AJ704" s="28" t="s">
        <v>1585</v>
      </c>
      <c r="AK704" s="30">
        <v>1955</v>
      </c>
      <c r="AL704" s="30">
        <v>0</v>
      </c>
      <c r="AM704" s="30">
        <v>2</v>
      </c>
      <c r="AN704" s="30">
        <v>4</v>
      </c>
      <c r="AO704" s="30">
        <v>32</v>
      </c>
      <c r="AP704" s="30">
        <v>0</v>
      </c>
      <c r="AQ704" s="30">
        <v>0</v>
      </c>
      <c r="AR704" s="30">
        <v>0</v>
      </c>
      <c r="AS704" s="30">
        <v>5</v>
      </c>
      <c r="AT704" s="30">
        <v>0</v>
      </c>
      <c r="AU704" s="30">
        <v>0</v>
      </c>
      <c r="AV704" s="30">
        <v>2</v>
      </c>
      <c r="AW704" s="30">
        <v>301</v>
      </c>
      <c r="AX704" s="28">
        <v>343.4</v>
      </c>
      <c r="AY704" s="28">
        <v>318.2</v>
      </c>
      <c r="AZ704" s="28">
        <v>48</v>
      </c>
      <c r="BA704" s="28">
        <v>71.2</v>
      </c>
      <c r="BB704" s="30">
        <v>22</v>
      </c>
      <c r="BC704" s="28">
        <v>0.28000000000000003</v>
      </c>
      <c r="BD704" s="28">
        <v>1.64</v>
      </c>
      <c r="BE704" s="28">
        <v>1.92</v>
      </c>
      <c r="BF704" s="28">
        <v>28.12</v>
      </c>
      <c r="BG704" s="30">
        <v>183</v>
      </c>
      <c r="BH704" s="30">
        <v>73</v>
      </c>
      <c r="BI704" s="30">
        <v>106</v>
      </c>
      <c r="BJ704" s="30">
        <v>17</v>
      </c>
      <c r="BK704" s="30">
        <v>353</v>
      </c>
      <c r="BL704" s="30">
        <v>120</v>
      </c>
      <c r="BM704" s="30">
        <v>185</v>
      </c>
      <c r="BN704" s="30">
        <v>52</v>
      </c>
      <c r="BO704" s="28"/>
      <c r="BP704" s="28"/>
      <c r="BQ704" s="28"/>
      <c r="BR704" s="28"/>
      <c r="BS704" s="28"/>
      <c r="BT704" s="28"/>
      <c r="BU704" s="30">
        <v>0.01</v>
      </c>
      <c r="BV704" s="30">
        <v>0</v>
      </c>
      <c r="BW704" s="30">
        <v>0.08</v>
      </c>
      <c r="BX704" s="30">
        <v>0.09</v>
      </c>
      <c r="BY704" s="30">
        <v>1.29</v>
      </c>
      <c r="BZ704" s="30">
        <v>1.47</v>
      </c>
      <c r="CA704" s="30">
        <v>646</v>
      </c>
      <c r="CB704" s="30">
        <v>187</v>
      </c>
      <c r="CC704" s="30">
        <v>97</v>
      </c>
      <c r="CD704" s="30">
        <v>24</v>
      </c>
      <c r="CE704" s="30">
        <v>266</v>
      </c>
      <c r="CF704" s="30">
        <v>98</v>
      </c>
      <c r="CG704" s="30">
        <v>162</v>
      </c>
      <c r="CH704" s="30">
        <v>57</v>
      </c>
      <c r="CI704" s="30">
        <v>1.01</v>
      </c>
      <c r="CJ704" s="30">
        <v>0.18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28"/>
      <c r="B705" s="28"/>
      <c r="C705" s="30">
        <v>172841</v>
      </c>
      <c r="D705" s="30">
        <v>0</v>
      </c>
      <c r="E705" s="30">
        <v>0</v>
      </c>
      <c r="F705" s="30">
        <v>-5</v>
      </c>
      <c r="G705" s="30">
        <v>5</v>
      </c>
      <c r="H705" s="30">
        <v>0</v>
      </c>
      <c r="I705" s="30">
        <v>3</v>
      </c>
      <c r="J705" s="28">
        <v>2.4</v>
      </c>
      <c r="K705" s="28">
        <v>3.8</v>
      </c>
      <c r="L705" s="30">
        <v>2</v>
      </c>
      <c r="M705" s="28" t="s">
        <v>3656</v>
      </c>
      <c r="N705" s="28">
        <v>2.4</v>
      </c>
      <c r="O705" s="30">
        <v>464</v>
      </c>
      <c r="P705" s="31" t="b">
        <v>0</v>
      </c>
      <c r="Q705" s="28"/>
      <c r="R705" s="28"/>
      <c r="S705" s="30">
        <v>55</v>
      </c>
      <c r="T705" s="28" t="s">
        <v>3657</v>
      </c>
      <c r="U705" s="28">
        <v>2.9</v>
      </c>
      <c r="V705" s="28" t="s">
        <v>1522</v>
      </c>
      <c r="W705" s="28">
        <v>1.1000000000000001</v>
      </c>
      <c r="X705" s="31" t="b">
        <v>0</v>
      </c>
      <c r="Y705" s="28"/>
      <c r="Z705" s="28" t="s">
        <v>2061</v>
      </c>
      <c r="AA705" s="30">
        <v>19</v>
      </c>
      <c r="AB705" s="30">
        <v>21</v>
      </c>
      <c r="AC705" s="30">
        <v>92</v>
      </c>
      <c r="AD705" s="30">
        <v>271837</v>
      </c>
      <c r="AE705" s="30">
        <v>691</v>
      </c>
      <c r="AF705" s="30">
        <v>381925</v>
      </c>
      <c r="AG705" s="30">
        <v>6118</v>
      </c>
      <c r="AH705" s="28">
        <v>0.4</v>
      </c>
      <c r="AI705" s="28">
        <v>16.7</v>
      </c>
      <c r="AJ705" s="28" t="s">
        <v>1522</v>
      </c>
      <c r="AK705" s="30">
        <v>1881</v>
      </c>
      <c r="AL705" s="30">
        <v>5</v>
      </c>
      <c r="AM705" s="30">
        <v>3</v>
      </c>
      <c r="AN705" s="30">
        <v>5</v>
      </c>
      <c r="AO705" s="30">
        <v>30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0</v>
      </c>
      <c r="AV705" s="30">
        <v>2</v>
      </c>
      <c r="AW705" s="30">
        <v>304</v>
      </c>
      <c r="AX705" s="28">
        <v>450.2</v>
      </c>
      <c r="AY705" s="28">
        <v>569.79999999999995</v>
      </c>
      <c r="AZ705" s="28">
        <v>592</v>
      </c>
      <c r="BA705" s="28">
        <v>161.19999999999999</v>
      </c>
      <c r="BB705" s="30">
        <v>20</v>
      </c>
      <c r="BC705" s="28">
        <v>6.69</v>
      </c>
      <c r="BD705" s="28">
        <v>2.79</v>
      </c>
      <c r="BE705" s="28">
        <v>9.48</v>
      </c>
      <c r="BF705" s="28">
        <v>29.84</v>
      </c>
      <c r="BG705" s="30">
        <v>123</v>
      </c>
      <c r="BH705" s="30">
        <v>52</v>
      </c>
      <c r="BI705" s="30">
        <v>36</v>
      </c>
      <c r="BJ705" s="30">
        <v>28</v>
      </c>
      <c r="BK705" s="30">
        <v>38</v>
      </c>
      <c r="BL705" s="30">
        <v>23</v>
      </c>
      <c r="BM705" s="30">
        <v>44</v>
      </c>
      <c r="BN705" s="30">
        <v>30</v>
      </c>
      <c r="BO705" s="28"/>
      <c r="BP705" s="28"/>
      <c r="BQ705" s="30">
        <v>2</v>
      </c>
      <c r="BR705" s="28"/>
      <c r="BS705" s="30">
        <v>2</v>
      </c>
      <c r="BT705" s="28"/>
      <c r="BU705" s="30">
        <v>0.32</v>
      </c>
      <c r="BV705" s="30">
        <v>0</v>
      </c>
      <c r="BW705" s="30">
        <v>0.13</v>
      </c>
      <c r="BX705" s="30">
        <v>0.45</v>
      </c>
      <c r="BY705" s="30">
        <v>1.43</v>
      </c>
      <c r="BZ705" s="30">
        <v>1.44</v>
      </c>
      <c r="CA705" s="30">
        <v>106</v>
      </c>
      <c r="CB705" s="30">
        <v>55</v>
      </c>
      <c r="CC705" s="30">
        <v>134</v>
      </c>
      <c r="CD705" s="30">
        <v>62</v>
      </c>
      <c r="CE705" s="30">
        <v>171</v>
      </c>
      <c r="CF705" s="30">
        <v>68</v>
      </c>
      <c r="CG705" s="30">
        <v>179</v>
      </c>
      <c r="CH705" s="30">
        <v>60</v>
      </c>
      <c r="CI705" s="30">
        <v>0.96</v>
      </c>
      <c r="CJ705" s="30">
        <v>0.24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30">
        <v>100</v>
      </c>
      <c r="B706" s="30">
        <v>100</v>
      </c>
      <c r="C706" s="30">
        <v>178186</v>
      </c>
      <c r="D706" s="30">
        <v>0</v>
      </c>
      <c r="E706" s="30">
        <v>0</v>
      </c>
      <c r="F706" s="30">
        <v>-5</v>
      </c>
      <c r="G706" s="30">
        <v>5</v>
      </c>
      <c r="H706" s="30">
        <v>2</v>
      </c>
      <c r="I706" s="30">
        <v>3</v>
      </c>
      <c r="J706" s="28">
        <v>4.3</v>
      </c>
      <c r="K706" s="28">
        <v>7.6</v>
      </c>
      <c r="L706" s="30">
        <v>4</v>
      </c>
      <c r="M706" s="28" t="s">
        <v>3658</v>
      </c>
      <c r="N706" s="28">
        <v>4.3</v>
      </c>
      <c r="O706" s="30">
        <v>465</v>
      </c>
      <c r="P706" s="31" t="b">
        <v>0</v>
      </c>
      <c r="Q706" s="28"/>
      <c r="R706" s="28" t="s">
        <v>3659</v>
      </c>
      <c r="S706" s="30">
        <v>80</v>
      </c>
      <c r="T706" s="28" t="s">
        <v>3660</v>
      </c>
      <c r="U706" s="28">
        <v>3.7</v>
      </c>
      <c r="V706" s="28" t="s">
        <v>1427</v>
      </c>
      <c r="W706" s="28">
        <v>3.5</v>
      </c>
      <c r="X706" s="31" t="b">
        <v>0</v>
      </c>
      <c r="Y706" s="28"/>
      <c r="Z706" s="28" t="s">
        <v>2061</v>
      </c>
      <c r="AA706" s="30">
        <v>19</v>
      </c>
      <c r="AB706" s="30">
        <v>21</v>
      </c>
      <c r="AC706" s="30">
        <v>127</v>
      </c>
      <c r="AD706" s="30">
        <v>1231953</v>
      </c>
      <c r="AE706" s="30">
        <v>2827</v>
      </c>
      <c r="AF706" s="30">
        <v>1514800</v>
      </c>
      <c r="AG706" s="30">
        <v>21918</v>
      </c>
      <c r="AH706" s="28">
        <v>0.5</v>
      </c>
      <c r="AI706" s="28">
        <v>15.9</v>
      </c>
      <c r="AJ706" s="28" t="s">
        <v>1427</v>
      </c>
      <c r="AK706" s="30">
        <v>3024</v>
      </c>
      <c r="AL706" s="30">
        <v>5</v>
      </c>
      <c r="AM706" s="30">
        <v>8</v>
      </c>
      <c r="AN706" s="30">
        <v>8</v>
      </c>
      <c r="AO706" s="30">
        <v>49</v>
      </c>
      <c r="AP706" s="30">
        <v>0</v>
      </c>
      <c r="AQ706" s="30">
        <v>0</v>
      </c>
      <c r="AR706" s="30">
        <v>1</v>
      </c>
      <c r="AS706" s="30">
        <v>2</v>
      </c>
      <c r="AT706" s="30">
        <v>0</v>
      </c>
      <c r="AU706" s="30">
        <v>0</v>
      </c>
      <c r="AV706" s="30">
        <v>6</v>
      </c>
      <c r="AW706" s="30">
        <v>371</v>
      </c>
      <c r="AX706" s="28">
        <v>544.4</v>
      </c>
      <c r="AY706" s="28">
        <v>605.29999999999995</v>
      </c>
      <c r="AZ706" s="28">
        <v>993</v>
      </c>
      <c r="BA706" s="28">
        <v>214.5</v>
      </c>
      <c r="BB706" s="30">
        <v>34</v>
      </c>
      <c r="BC706" s="28">
        <v>8.67</v>
      </c>
      <c r="BD706" s="28">
        <v>5.17</v>
      </c>
      <c r="BE706" s="28">
        <v>13.84</v>
      </c>
      <c r="BF706" s="28">
        <v>45.51</v>
      </c>
      <c r="BG706" s="30">
        <v>77</v>
      </c>
      <c r="BH706" s="30">
        <v>32</v>
      </c>
      <c r="BI706" s="30">
        <v>33</v>
      </c>
      <c r="BJ706" s="30">
        <v>25</v>
      </c>
      <c r="BK706" s="30">
        <v>12</v>
      </c>
      <c r="BL706" s="30">
        <v>5</v>
      </c>
      <c r="BM706" s="30">
        <v>17</v>
      </c>
      <c r="BN706" s="30">
        <v>12</v>
      </c>
      <c r="BO706" s="30">
        <v>1</v>
      </c>
      <c r="BP706" s="28"/>
      <c r="BQ706" s="30">
        <v>4</v>
      </c>
      <c r="BR706" s="28"/>
      <c r="BS706" s="30">
        <v>4</v>
      </c>
      <c r="BT706" s="28"/>
      <c r="BU706" s="30">
        <v>0.26</v>
      </c>
      <c r="BV706" s="30">
        <v>0</v>
      </c>
      <c r="BW706" s="30">
        <v>0.15</v>
      </c>
      <c r="BX706" s="30">
        <v>0.41</v>
      </c>
      <c r="BY706" s="30">
        <v>1.35</v>
      </c>
      <c r="BZ706" s="30">
        <v>1.46</v>
      </c>
      <c r="CA706" s="30">
        <v>17</v>
      </c>
      <c r="CB706" s="30">
        <v>7</v>
      </c>
      <c r="CC706" s="30">
        <v>47</v>
      </c>
      <c r="CD706" s="30">
        <v>21</v>
      </c>
      <c r="CE706" s="30">
        <v>80</v>
      </c>
      <c r="CF706" s="30">
        <v>36</v>
      </c>
      <c r="CG706" s="30">
        <v>94</v>
      </c>
      <c r="CH706" s="30">
        <v>29</v>
      </c>
      <c r="CI706" s="30">
        <v>1.01</v>
      </c>
      <c r="CJ706" s="30">
        <v>0.24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30">
        <v>0</v>
      </c>
      <c r="B707" s="30">
        <v>0</v>
      </c>
      <c r="C707" s="30">
        <v>180151</v>
      </c>
      <c r="D707" s="30">
        <v>0</v>
      </c>
      <c r="E707" s="30">
        <v>0</v>
      </c>
      <c r="F707" s="30">
        <v>0</v>
      </c>
      <c r="G707" s="30">
        <v>0</v>
      </c>
      <c r="H707" s="30">
        <v>0</v>
      </c>
      <c r="I707" s="30">
        <v>3</v>
      </c>
      <c r="J707" s="28">
        <v>0</v>
      </c>
      <c r="K707" s="28">
        <v>0</v>
      </c>
      <c r="L707" s="30">
        <v>0</v>
      </c>
      <c r="M707" s="28" t="s">
        <v>3661</v>
      </c>
      <c r="N707" s="28">
        <v>0</v>
      </c>
      <c r="O707" s="30">
        <v>466</v>
      </c>
      <c r="P707" s="31" t="b">
        <v>0</v>
      </c>
      <c r="Q707" s="28" t="s">
        <v>3662</v>
      </c>
      <c r="R707" s="28" t="s">
        <v>3663</v>
      </c>
      <c r="S707" s="30">
        <v>50</v>
      </c>
      <c r="T707" s="28" t="s">
        <v>3664</v>
      </c>
      <c r="U707" s="28">
        <v>0</v>
      </c>
      <c r="V707" s="28" t="s">
        <v>1819</v>
      </c>
      <c r="W707" s="28">
        <v>0</v>
      </c>
      <c r="X707" s="31" t="b">
        <v>0</v>
      </c>
      <c r="Y707" s="28"/>
      <c r="Z707" s="28" t="s">
        <v>2077</v>
      </c>
      <c r="AA707" s="30">
        <v>19</v>
      </c>
      <c r="AB707" s="30">
        <v>21</v>
      </c>
      <c r="AC707" s="30">
        <v>0</v>
      </c>
      <c r="AD707" s="30">
        <v>221</v>
      </c>
      <c r="AE707" s="30">
        <v>0</v>
      </c>
      <c r="AF707" s="30">
        <v>3497</v>
      </c>
      <c r="AG707" s="30">
        <v>0</v>
      </c>
      <c r="AH707" s="28">
        <v>0</v>
      </c>
      <c r="AI707" s="28">
        <v>0</v>
      </c>
      <c r="AJ707" s="28" t="s">
        <v>1819</v>
      </c>
      <c r="AK707" s="30">
        <v>0</v>
      </c>
      <c r="AL707" s="30">
        <v>0</v>
      </c>
      <c r="AM707" s="30">
        <v>0</v>
      </c>
      <c r="AN707" s="30">
        <v>0</v>
      </c>
      <c r="AO707" s="30">
        <v>0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0</v>
      </c>
      <c r="AW707" s="30">
        <v>0</v>
      </c>
      <c r="AX707" s="28">
        <v>0</v>
      </c>
      <c r="AY707" s="28">
        <v>0</v>
      </c>
      <c r="AZ707" s="28">
        <v>0</v>
      </c>
      <c r="BA707" s="28">
        <v>0</v>
      </c>
      <c r="BB707" s="30">
        <v>0</v>
      </c>
      <c r="BC707" s="28">
        <v>0</v>
      </c>
      <c r="BD707" s="28">
        <v>0</v>
      </c>
      <c r="BE707" s="28">
        <v>0</v>
      </c>
      <c r="BF707" s="28">
        <v>0</v>
      </c>
      <c r="BG707" s="30">
        <v>745</v>
      </c>
      <c r="BH707" s="30">
        <v>319</v>
      </c>
      <c r="BI707" s="30">
        <v>744</v>
      </c>
      <c r="BJ707" s="30">
        <v>319</v>
      </c>
      <c r="BK707" s="30">
        <v>740</v>
      </c>
      <c r="BL707" s="30">
        <v>317</v>
      </c>
      <c r="BM707" s="30">
        <v>746</v>
      </c>
      <c r="BN707" s="30">
        <v>319</v>
      </c>
      <c r="BO707" s="28"/>
      <c r="BP707" s="28"/>
      <c r="BQ707" s="28"/>
      <c r="BR707" s="28"/>
      <c r="BS707" s="28"/>
      <c r="BT707" s="28"/>
      <c r="BU707" s="30">
        <v>0</v>
      </c>
      <c r="BV707" s="30">
        <v>0</v>
      </c>
      <c r="BW707" s="30">
        <v>0</v>
      </c>
      <c r="BX707" s="30">
        <v>0</v>
      </c>
      <c r="BY707" s="30">
        <v>0</v>
      </c>
      <c r="BZ707" s="30">
        <v>0</v>
      </c>
      <c r="CA707" s="30">
        <v>198</v>
      </c>
      <c r="CB707" s="30">
        <v>111</v>
      </c>
      <c r="CC707" s="30">
        <v>722</v>
      </c>
      <c r="CD707" s="30">
        <v>306</v>
      </c>
      <c r="CE707" s="30">
        <v>747</v>
      </c>
      <c r="CF707" s="30">
        <v>320</v>
      </c>
      <c r="CG707" s="30">
        <v>680</v>
      </c>
      <c r="CH707" s="30">
        <v>272</v>
      </c>
      <c r="CI707" s="30">
        <v>0</v>
      </c>
      <c r="CJ707" s="30">
        <v>0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30">
        <v>75</v>
      </c>
      <c r="B708" s="28"/>
      <c r="C708" s="30">
        <v>204480</v>
      </c>
      <c r="D708" s="30">
        <v>0</v>
      </c>
      <c r="E708" s="30">
        <v>0</v>
      </c>
      <c r="F708" s="30">
        <v>-3</v>
      </c>
      <c r="G708" s="30">
        <v>3</v>
      </c>
      <c r="H708" s="30">
        <v>1</v>
      </c>
      <c r="I708" s="30">
        <v>3</v>
      </c>
      <c r="J708" s="28">
        <v>2</v>
      </c>
      <c r="K708" s="28">
        <v>4.4000000000000004</v>
      </c>
      <c r="L708" s="30">
        <v>2</v>
      </c>
      <c r="M708" s="28" t="s">
        <v>3665</v>
      </c>
      <c r="N708" s="28">
        <v>2.7</v>
      </c>
      <c r="O708" s="30">
        <v>467</v>
      </c>
      <c r="P708" s="31" t="b">
        <v>0</v>
      </c>
      <c r="Q708" s="28" t="s">
        <v>4370</v>
      </c>
      <c r="R708" s="28" t="s">
        <v>4546</v>
      </c>
      <c r="S708" s="30">
        <v>47</v>
      </c>
      <c r="T708" s="28" t="s">
        <v>3666</v>
      </c>
      <c r="U708" s="28">
        <v>3.1</v>
      </c>
      <c r="V708" s="28" t="s">
        <v>1616</v>
      </c>
      <c r="W708" s="28">
        <v>3.2</v>
      </c>
      <c r="X708" s="31" t="b">
        <v>0</v>
      </c>
      <c r="Y708" s="28"/>
      <c r="Z708" s="28" t="s">
        <v>2176</v>
      </c>
      <c r="AA708" s="30">
        <v>19</v>
      </c>
      <c r="AB708" s="30">
        <v>21</v>
      </c>
      <c r="AC708" s="30">
        <v>101</v>
      </c>
      <c r="AD708" s="30">
        <v>420012</v>
      </c>
      <c r="AE708" s="30">
        <v>2228</v>
      </c>
      <c r="AF708" s="30">
        <v>723581</v>
      </c>
      <c r="AG708" s="30">
        <v>5963</v>
      </c>
      <c r="AH708" s="28">
        <v>0.6</v>
      </c>
      <c r="AI708" s="28">
        <v>21.5</v>
      </c>
      <c r="AJ708" s="28" t="s">
        <v>1616</v>
      </c>
      <c r="AK708" s="30">
        <v>2970</v>
      </c>
      <c r="AL708" s="30">
        <v>3</v>
      </c>
      <c r="AM708" s="30">
        <v>3</v>
      </c>
      <c r="AN708" s="30">
        <v>8</v>
      </c>
      <c r="AO708" s="30">
        <v>47</v>
      </c>
      <c r="AP708" s="30">
        <v>0</v>
      </c>
      <c r="AQ708" s="30">
        <v>0</v>
      </c>
      <c r="AR708" s="30">
        <v>1</v>
      </c>
      <c r="AS708" s="30">
        <v>5</v>
      </c>
      <c r="AT708" s="30">
        <v>0</v>
      </c>
      <c r="AU708" s="30">
        <v>0</v>
      </c>
      <c r="AV708" s="30">
        <v>10</v>
      </c>
      <c r="AW708" s="30">
        <v>555</v>
      </c>
      <c r="AX708" s="28">
        <v>712.8</v>
      </c>
      <c r="AY708" s="28">
        <v>509.1</v>
      </c>
      <c r="AZ708" s="28">
        <v>176</v>
      </c>
      <c r="BA708" s="28">
        <v>139.80000000000001</v>
      </c>
      <c r="BB708" s="30">
        <v>33</v>
      </c>
      <c r="BC708" s="28">
        <v>2.1</v>
      </c>
      <c r="BD708" s="28">
        <v>1.75</v>
      </c>
      <c r="BE708" s="28">
        <v>3.85</v>
      </c>
      <c r="BF708" s="28">
        <v>43.71</v>
      </c>
      <c r="BG708" s="30">
        <v>26</v>
      </c>
      <c r="BH708" s="30">
        <v>13</v>
      </c>
      <c r="BI708" s="30">
        <v>47</v>
      </c>
      <c r="BJ708" s="30">
        <v>39</v>
      </c>
      <c r="BK708" s="30">
        <v>182</v>
      </c>
      <c r="BL708" s="30">
        <v>106</v>
      </c>
      <c r="BM708" s="30">
        <v>65</v>
      </c>
      <c r="BN708" s="30">
        <v>46</v>
      </c>
      <c r="BO708" s="30">
        <v>4</v>
      </c>
      <c r="BP708" s="28"/>
      <c r="BQ708" s="28"/>
      <c r="BR708" s="28"/>
      <c r="BS708" s="28"/>
      <c r="BT708" s="28"/>
      <c r="BU708" s="30">
        <v>0.06</v>
      </c>
      <c r="BV708" s="30">
        <v>0</v>
      </c>
      <c r="BW708" s="30">
        <v>0.05</v>
      </c>
      <c r="BX708" s="30">
        <v>0.11</v>
      </c>
      <c r="BY708" s="30">
        <v>1.32</v>
      </c>
      <c r="BZ708" s="30">
        <v>1.42</v>
      </c>
      <c r="CA708" s="30">
        <v>317</v>
      </c>
      <c r="CB708" s="30">
        <v>192</v>
      </c>
      <c r="CC708" s="30">
        <v>112</v>
      </c>
      <c r="CD708" s="30">
        <v>52</v>
      </c>
      <c r="CE708" s="30">
        <v>145</v>
      </c>
      <c r="CF708" s="30">
        <v>59</v>
      </c>
      <c r="CG708" s="30">
        <v>102</v>
      </c>
      <c r="CH708" s="30">
        <v>33</v>
      </c>
      <c r="CI708" s="30">
        <v>1</v>
      </c>
      <c r="CJ708" s="30">
        <v>0.24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30">
        <v>75</v>
      </c>
      <c r="B709" s="28"/>
      <c r="C709" s="30">
        <v>215439</v>
      </c>
      <c r="D709" s="30">
        <v>0</v>
      </c>
      <c r="E709" s="30">
        <v>0</v>
      </c>
      <c r="F709" s="30">
        <v>-5</v>
      </c>
      <c r="G709" s="30">
        <v>5</v>
      </c>
      <c r="H709" s="30">
        <v>2</v>
      </c>
      <c r="I709" s="30">
        <v>3</v>
      </c>
      <c r="J709" s="28">
        <v>3.2</v>
      </c>
      <c r="K709" s="28">
        <v>7.6</v>
      </c>
      <c r="L709" s="30">
        <v>15</v>
      </c>
      <c r="M709" s="28" t="s">
        <v>3667</v>
      </c>
      <c r="N709" s="28">
        <v>4.3</v>
      </c>
      <c r="O709" s="30">
        <v>468</v>
      </c>
      <c r="P709" s="31" t="b">
        <v>0</v>
      </c>
      <c r="Q709" s="28" t="s">
        <v>4370</v>
      </c>
      <c r="R709" s="28" t="s">
        <v>4547</v>
      </c>
      <c r="S709" s="30">
        <v>50</v>
      </c>
      <c r="T709" s="28" t="s">
        <v>3668</v>
      </c>
      <c r="U709" s="28">
        <v>2.8</v>
      </c>
      <c r="V709" s="28" t="s">
        <v>1634</v>
      </c>
      <c r="W709" s="28">
        <v>0.6</v>
      </c>
      <c r="X709" s="31" t="b">
        <v>0</v>
      </c>
      <c r="Y709" s="28"/>
      <c r="Z709" s="28" t="s">
        <v>2176</v>
      </c>
      <c r="AA709" s="30">
        <v>19</v>
      </c>
      <c r="AB709" s="30">
        <v>21</v>
      </c>
      <c r="AC709" s="30">
        <v>94</v>
      </c>
      <c r="AD709" s="30">
        <v>110722</v>
      </c>
      <c r="AE709" s="30">
        <v>1844</v>
      </c>
      <c r="AF709" s="30">
        <v>220644</v>
      </c>
      <c r="AG709" s="30">
        <v>702</v>
      </c>
      <c r="AH709" s="28">
        <v>0.9</v>
      </c>
      <c r="AI709" s="28">
        <v>18.8</v>
      </c>
      <c r="AJ709" s="28" t="s">
        <v>1634</v>
      </c>
      <c r="AK709" s="30">
        <v>2574</v>
      </c>
      <c r="AL709" s="30">
        <v>2</v>
      </c>
      <c r="AM709" s="30">
        <v>4</v>
      </c>
      <c r="AN709" s="30">
        <v>7</v>
      </c>
      <c r="AO709" s="30">
        <v>39</v>
      </c>
      <c r="AP709" s="30">
        <v>0</v>
      </c>
      <c r="AQ709" s="30">
        <v>0</v>
      </c>
      <c r="AR709" s="30">
        <v>0</v>
      </c>
      <c r="AS709" s="30">
        <v>3</v>
      </c>
      <c r="AT709" s="30">
        <v>0</v>
      </c>
      <c r="AU709" s="30">
        <v>0</v>
      </c>
      <c r="AV709" s="30">
        <v>6</v>
      </c>
      <c r="AW709" s="30">
        <v>339</v>
      </c>
      <c r="AX709" s="28">
        <v>535.4</v>
      </c>
      <c r="AY709" s="28">
        <v>220.4</v>
      </c>
      <c r="AZ709" s="28">
        <v>395</v>
      </c>
      <c r="BA709" s="28">
        <v>115.3</v>
      </c>
      <c r="BB709" s="30">
        <v>29</v>
      </c>
      <c r="BC709" s="28">
        <v>3.56</v>
      </c>
      <c r="BD709" s="28">
        <v>0.99</v>
      </c>
      <c r="BE709" s="28">
        <v>4.55</v>
      </c>
      <c r="BF709" s="28">
        <v>38.369999999999997</v>
      </c>
      <c r="BG709" s="30">
        <v>81</v>
      </c>
      <c r="BH709" s="30">
        <v>33</v>
      </c>
      <c r="BI709" s="30">
        <v>147</v>
      </c>
      <c r="BJ709" s="30">
        <v>99</v>
      </c>
      <c r="BK709" s="30">
        <v>76</v>
      </c>
      <c r="BL709" s="30">
        <v>49</v>
      </c>
      <c r="BM709" s="30">
        <v>89</v>
      </c>
      <c r="BN709" s="30">
        <v>62</v>
      </c>
      <c r="BO709" s="28"/>
      <c r="BP709" s="28"/>
      <c r="BQ709" s="28"/>
      <c r="BR709" s="28"/>
      <c r="BS709" s="28"/>
      <c r="BT709" s="28"/>
      <c r="BU709" s="30">
        <v>0.12</v>
      </c>
      <c r="BV709" s="30">
        <v>0</v>
      </c>
      <c r="BW709" s="30">
        <v>0.03</v>
      </c>
      <c r="BX709" s="30">
        <v>0.15</v>
      </c>
      <c r="BY709" s="30">
        <v>1.34</v>
      </c>
      <c r="BZ709" s="30">
        <v>1.36</v>
      </c>
      <c r="CA709" s="30">
        <v>208</v>
      </c>
      <c r="CB709" s="30">
        <v>116</v>
      </c>
      <c r="CC709" s="30">
        <v>45</v>
      </c>
      <c r="CD709" s="30">
        <v>20</v>
      </c>
      <c r="CE709" s="30">
        <v>184</v>
      </c>
      <c r="CF709" s="30">
        <v>75</v>
      </c>
      <c r="CG709" s="30">
        <v>240</v>
      </c>
      <c r="CH709" s="30">
        <v>76</v>
      </c>
      <c r="CI709" s="30">
        <v>1.01</v>
      </c>
      <c r="CJ709" s="30">
        <v>0.24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28"/>
      <c r="B710" s="28"/>
      <c r="C710" s="30">
        <v>217593</v>
      </c>
      <c r="D710" s="30">
        <v>0</v>
      </c>
      <c r="E710" s="30">
        <v>0</v>
      </c>
      <c r="F710" s="30">
        <v>-6</v>
      </c>
      <c r="G710" s="30">
        <v>6</v>
      </c>
      <c r="H710" s="30">
        <v>1</v>
      </c>
      <c r="I710" s="30">
        <v>3</v>
      </c>
      <c r="J710" s="28">
        <v>1.6</v>
      </c>
      <c r="K710" s="28">
        <v>2.2000000000000002</v>
      </c>
      <c r="L710" s="30">
        <v>3</v>
      </c>
      <c r="M710" s="28" t="s">
        <v>2104</v>
      </c>
      <c r="N710" s="28">
        <v>1.6</v>
      </c>
      <c r="O710" s="30">
        <v>469</v>
      </c>
      <c r="P710" s="31" t="b">
        <v>0</v>
      </c>
      <c r="Q710" s="28"/>
      <c r="R710" s="28"/>
      <c r="S710" s="30">
        <v>49</v>
      </c>
      <c r="T710" s="28" t="s">
        <v>3669</v>
      </c>
      <c r="U710" s="28">
        <v>2</v>
      </c>
      <c r="V710" s="28" t="s">
        <v>3670</v>
      </c>
      <c r="W710" s="28">
        <v>0.3</v>
      </c>
      <c r="X710" s="31" t="b">
        <v>0</v>
      </c>
      <c r="Y710" s="28"/>
      <c r="Z710" s="28" t="s">
        <v>2061</v>
      </c>
      <c r="AA710" s="30">
        <v>19</v>
      </c>
      <c r="AB710" s="30">
        <v>21</v>
      </c>
      <c r="AC710" s="30">
        <v>57</v>
      </c>
      <c r="AD710" s="30">
        <v>78821</v>
      </c>
      <c r="AE710" s="30">
        <v>65</v>
      </c>
      <c r="AF710" s="30">
        <v>181234</v>
      </c>
      <c r="AG710" s="30">
        <v>151</v>
      </c>
      <c r="AH710" s="28">
        <v>0.3</v>
      </c>
      <c r="AI710" s="28">
        <v>11.6</v>
      </c>
      <c r="AJ710" s="28" t="s">
        <v>1632</v>
      </c>
      <c r="AK710" s="30">
        <v>1253</v>
      </c>
      <c r="AL710" s="30">
        <v>2</v>
      </c>
      <c r="AM710" s="30">
        <v>1</v>
      </c>
      <c r="AN710" s="30">
        <v>1</v>
      </c>
      <c r="AO710" s="30">
        <v>23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0</v>
      </c>
      <c r="AV710" s="30">
        <v>3</v>
      </c>
      <c r="AW710" s="30">
        <v>230</v>
      </c>
      <c r="AX710" s="28">
        <v>214.4</v>
      </c>
      <c r="AY710" s="28">
        <v>237</v>
      </c>
      <c r="AZ710" s="28">
        <v>170</v>
      </c>
      <c r="BA710" s="28">
        <v>61.9</v>
      </c>
      <c r="BB710" s="30">
        <v>14</v>
      </c>
      <c r="BC710" s="28">
        <v>1.83</v>
      </c>
      <c r="BD710" s="28">
        <v>1.77</v>
      </c>
      <c r="BE710" s="28">
        <v>3.6</v>
      </c>
      <c r="BF710" s="28">
        <v>19.78</v>
      </c>
      <c r="BG710" s="30">
        <v>270</v>
      </c>
      <c r="BH710" s="30">
        <v>115</v>
      </c>
      <c r="BI710" s="30">
        <v>134</v>
      </c>
      <c r="BJ710" s="30">
        <v>92</v>
      </c>
      <c r="BK710" s="30">
        <v>186</v>
      </c>
      <c r="BL710" s="30">
        <v>110</v>
      </c>
      <c r="BM710" s="30">
        <v>222</v>
      </c>
      <c r="BN710" s="30">
        <v>108</v>
      </c>
      <c r="BO710" s="30">
        <v>5</v>
      </c>
      <c r="BP710" s="28"/>
      <c r="BQ710" s="28"/>
      <c r="BR710" s="28"/>
      <c r="BS710" s="28"/>
      <c r="BT710" s="28"/>
      <c r="BU710" s="30">
        <v>0.13</v>
      </c>
      <c r="BV710" s="30">
        <v>0</v>
      </c>
      <c r="BW710" s="30">
        <v>0.13</v>
      </c>
      <c r="BX710" s="30">
        <v>0.26</v>
      </c>
      <c r="BY710" s="30">
        <v>1.42</v>
      </c>
      <c r="BZ710" s="30">
        <v>1.65</v>
      </c>
      <c r="CA710" s="30">
        <v>248</v>
      </c>
      <c r="CB710" s="30">
        <v>145</v>
      </c>
      <c r="CC710" s="30">
        <v>202</v>
      </c>
      <c r="CD710" s="30">
        <v>96</v>
      </c>
      <c r="CE710" s="30">
        <v>317</v>
      </c>
      <c r="CF710" s="30">
        <v>124</v>
      </c>
      <c r="CG710" s="30">
        <v>300</v>
      </c>
      <c r="CH710" s="30">
        <v>99</v>
      </c>
      <c r="CI710" s="30">
        <v>1.01</v>
      </c>
      <c r="CJ710" s="30">
        <v>7.0000000000000007E-2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30">
        <v>100</v>
      </c>
      <c r="B711" s="30">
        <v>100</v>
      </c>
      <c r="C711" s="30">
        <v>222018</v>
      </c>
      <c r="D711" s="30">
        <v>0</v>
      </c>
      <c r="E711" s="30">
        <v>0</v>
      </c>
      <c r="F711" s="30">
        <v>-1</v>
      </c>
      <c r="G711" s="30">
        <v>1</v>
      </c>
      <c r="H711" s="30">
        <v>0</v>
      </c>
      <c r="I711" s="30">
        <v>2</v>
      </c>
      <c r="J711" s="28">
        <v>0</v>
      </c>
      <c r="K711" s="28">
        <v>-1</v>
      </c>
      <c r="L711" s="30">
        <v>0</v>
      </c>
      <c r="M711" s="28" t="s">
        <v>2286</v>
      </c>
      <c r="N711" s="28">
        <v>0</v>
      </c>
      <c r="O711" s="30">
        <v>471</v>
      </c>
      <c r="P711" s="31" t="b">
        <v>0</v>
      </c>
      <c r="Q711" s="28"/>
      <c r="R711" s="28" t="s">
        <v>3671</v>
      </c>
      <c r="S711" s="30">
        <v>44</v>
      </c>
      <c r="T711" s="28" t="s">
        <v>3672</v>
      </c>
      <c r="U711" s="28">
        <v>1.9</v>
      </c>
      <c r="V711" s="28" t="s">
        <v>1494</v>
      </c>
      <c r="W711" s="28">
        <v>0.1</v>
      </c>
      <c r="X711" s="31" t="b">
        <v>0</v>
      </c>
      <c r="Y711" s="28"/>
      <c r="Z711" s="28" t="s">
        <v>2061</v>
      </c>
      <c r="AA711" s="30">
        <v>19</v>
      </c>
      <c r="AB711" s="30">
        <v>21</v>
      </c>
      <c r="AC711" s="30">
        <v>26</v>
      </c>
      <c r="AD711" s="30">
        <v>7372</v>
      </c>
      <c r="AE711" s="30">
        <v>39</v>
      </c>
      <c r="AF711" s="30">
        <v>14440</v>
      </c>
      <c r="AG711" s="30">
        <v>51</v>
      </c>
      <c r="AH711" s="28">
        <v>0</v>
      </c>
      <c r="AI711" s="28">
        <v>5.9</v>
      </c>
      <c r="AJ711" s="28" t="s">
        <v>1494</v>
      </c>
      <c r="AK711" s="30">
        <v>768</v>
      </c>
      <c r="AL711" s="30">
        <v>0</v>
      </c>
      <c r="AM711" s="30">
        <v>0</v>
      </c>
      <c r="AN711" s="30">
        <v>2</v>
      </c>
      <c r="AO711" s="30">
        <v>11</v>
      </c>
      <c r="AP711" s="30">
        <v>0</v>
      </c>
      <c r="AQ711" s="30">
        <v>0</v>
      </c>
      <c r="AR711" s="30">
        <v>0</v>
      </c>
      <c r="AS711" s="30">
        <v>0</v>
      </c>
      <c r="AT711" s="30">
        <v>0</v>
      </c>
      <c r="AU711" s="30">
        <v>0</v>
      </c>
      <c r="AV711" s="30">
        <v>1</v>
      </c>
      <c r="AW711" s="30">
        <v>146</v>
      </c>
      <c r="AX711" s="28">
        <v>148.80000000000001</v>
      </c>
      <c r="AY711" s="28">
        <v>71.099999999999994</v>
      </c>
      <c r="AZ711" s="28">
        <v>3</v>
      </c>
      <c r="BA711" s="28">
        <v>22.4</v>
      </c>
      <c r="BB711" s="30">
        <v>8</v>
      </c>
      <c r="BC711" s="28">
        <v>0.03</v>
      </c>
      <c r="BD711" s="28">
        <v>0.39</v>
      </c>
      <c r="BE711" s="28">
        <v>0.42</v>
      </c>
      <c r="BF711" s="28">
        <v>11.86</v>
      </c>
      <c r="BG711" s="30">
        <v>325</v>
      </c>
      <c r="BH711" s="30">
        <v>131</v>
      </c>
      <c r="BI711" s="30">
        <v>318</v>
      </c>
      <c r="BJ711" s="30">
        <v>102</v>
      </c>
      <c r="BK711" s="30">
        <v>460</v>
      </c>
      <c r="BL711" s="30">
        <v>168</v>
      </c>
      <c r="BM711" s="30">
        <v>380</v>
      </c>
      <c r="BN711" s="30">
        <v>137</v>
      </c>
      <c r="BO711" s="28"/>
      <c r="BP711" s="28"/>
      <c r="BQ711" s="28"/>
      <c r="BR711" s="28"/>
      <c r="BS711" s="28"/>
      <c r="BT711" s="28"/>
      <c r="BU711" s="30">
        <v>0</v>
      </c>
      <c r="BV711" s="30">
        <v>0</v>
      </c>
      <c r="BW711" s="30">
        <v>0.05</v>
      </c>
      <c r="BX711" s="30">
        <v>0.05</v>
      </c>
      <c r="BY711" s="30">
        <v>1.39</v>
      </c>
      <c r="BZ711" s="30">
        <v>1.29</v>
      </c>
      <c r="CA711" s="30">
        <v>501</v>
      </c>
      <c r="CB711" s="30">
        <v>115</v>
      </c>
      <c r="CC711" s="30">
        <v>574</v>
      </c>
      <c r="CD711" s="30">
        <v>231</v>
      </c>
      <c r="CE711" s="30">
        <v>332</v>
      </c>
      <c r="CF711" s="30">
        <v>123</v>
      </c>
      <c r="CG711" s="30">
        <v>479</v>
      </c>
      <c r="CH711" s="30">
        <v>179</v>
      </c>
      <c r="CI711" s="30">
        <v>0.94</v>
      </c>
      <c r="CJ711" s="30">
        <v>0.23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75</v>
      </c>
      <c r="B712" s="30">
        <v>100</v>
      </c>
      <c r="C712" s="30">
        <v>210494</v>
      </c>
      <c r="D712" s="30">
        <v>0</v>
      </c>
      <c r="E712" s="30">
        <v>0</v>
      </c>
      <c r="F712" s="30">
        <v>-2</v>
      </c>
      <c r="G712" s="30">
        <v>2</v>
      </c>
      <c r="H712" s="30">
        <v>1</v>
      </c>
      <c r="I712" s="30">
        <v>2</v>
      </c>
      <c r="J712" s="28">
        <v>1.3</v>
      </c>
      <c r="K712" s="28">
        <v>2.4</v>
      </c>
      <c r="L712" s="30">
        <v>6</v>
      </c>
      <c r="M712" s="28" t="s">
        <v>3673</v>
      </c>
      <c r="N712" s="28">
        <v>1.7</v>
      </c>
      <c r="O712" s="30">
        <v>472</v>
      </c>
      <c r="P712" s="31" t="b">
        <v>0</v>
      </c>
      <c r="Q712" s="28" t="s">
        <v>4370</v>
      </c>
      <c r="R712" s="28" t="s">
        <v>4548</v>
      </c>
      <c r="S712" s="30">
        <v>48</v>
      </c>
      <c r="T712" s="28" t="s">
        <v>3674</v>
      </c>
      <c r="U712" s="28">
        <v>3.2</v>
      </c>
      <c r="V712" s="28" t="s">
        <v>1615</v>
      </c>
      <c r="W712" s="28">
        <v>0.4</v>
      </c>
      <c r="X712" s="31" t="b">
        <v>0</v>
      </c>
      <c r="Y712" s="28"/>
      <c r="Z712" s="28" t="s">
        <v>2176</v>
      </c>
      <c r="AA712" s="30">
        <v>19</v>
      </c>
      <c r="AB712" s="30">
        <v>21</v>
      </c>
      <c r="AC712" s="30">
        <v>48</v>
      </c>
      <c r="AD712" s="30">
        <v>79780</v>
      </c>
      <c r="AE712" s="30">
        <v>2097</v>
      </c>
      <c r="AF712" s="30">
        <v>50326</v>
      </c>
      <c r="AG712" s="30">
        <v>3005</v>
      </c>
      <c r="AH712" s="28">
        <v>0.4</v>
      </c>
      <c r="AI712" s="28">
        <v>10</v>
      </c>
      <c r="AJ712" s="28" t="s">
        <v>1615</v>
      </c>
      <c r="AK712" s="30">
        <v>1324</v>
      </c>
      <c r="AL712" s="30">
        <v>2</v>
      </c>
      <c r="AM712" s="30">
        <v>0</v>
      </c>
      <c r="AN712" s="30">
        <v>4</v>
      </c>
      <c r="AO712" s="30">
        <v>24</v>
      </c>
      <c r="AP712" s="30">
        <v>0</v>
      </c>
      <c r="AQ712" s="30">
        <v>0</v>
      </c>
      <c r="AR712" s="30">
        <v>0</v>
      </c>
      <c r="AS712" s="30">
        <v>4</v>
      </c>
      <c r="AT712" s="30">
        <v>0</v>
      </c>
      <c r="AU712" s="30">
        <v>0</v>
      </c>
      <c r="AV712" s="30">
        <v>3</v>
      </c>
      <c r="AW712" s="30">
        <v>260</v>
      </c>
      <c r="AX712" s="28">
        <v>349.6</v>
      </c>
      <c r="AY712" s="28">
        <v>46.6</v>
      </c>
      <c r="AZ712" s="28">
        <v>97</v>
      </c>
      <c r="BA712" s="28">
        <v>49.3</v>
      </c>
      <c r="BB712" s="30">
        <v>14</v>
      </c>
      <c r="BC712" s="28">
        <v>2.12</v>
      </c>
      <c r="BD712" s="28">
        <v>0.21</v>
      </c>
      <c r="BE712" s="28">
        <v>2.33</v>
      </c>
      <c r="BF712" s="28">
        <v>22.17</v>
      </c>
      <c r="BG712" s="30">
        <v>178</v>
      </c>
      <c r="BH712" s="30">
        <v>69</v>
      </c>
      <c r="BI712" s="30">
        <v>363</v>
      </c>
      <c r="BJ712" s="30">
        <v>124</v>
      </c>
      <c r="BK712" s="30">
        <v>262</v>
      </c>
      <c r="BL712" s="30">
        <v>72</v>
      </c>
      <c r="BM712" s="30">
        <v>263</v>
      </c>
      <c r="BN712" s="30">
        <v>89</v>
      </c>
      <c r="BO712" s="28"/>
      <c r="BP712" s="28"/>
      <c r="BQ712" s="28"/>
      <c r="BR712" s="28"/>
      <c r="BS712" s="28"/>
      <c r="BT712" s="28"/>
      <c r="BU712" s="30">
        <v>0.14000000000000001</v>
      </c>
      <c r="BV712" s="30">
        <v>0</v>
      </c>
      <c r="BW712" s="30">
        <v>0.01</v>
      </c>
      <c r="BX712" s="30">
        <v>0.15</v>
      </c>
      <c r="BY712" s="30">
        <v>1.51</v>
      </c>
      <c r="BZ712" s="30">
        <v>1.63</v>
      </c>
      <c r="CA712" s="30">
        <v>282</v>
      </c>
      <c r="CB712" s="30">
        <v>41</v>
      </c>
      <c r="CC712" s="30">
        <v>188</v>
      </c>
      <c r="CD712" s="30">
        <v>59</v>
      </c>
      <c r="CE712" s="30">
        <v>135</v>
      </c>
      <c r="CF712" s="30">
        <v>39</v>
      </c>
      <c r="CG712" s="30">
        <v>281</v>
      </c>
      <c r="CH712" s="30">
        <v>104</v>
      </c>
      <c r="CI712" s="30">
        <v>0.95</v>
      </c>
      <c r="CJ712" s="30">
        <v>0.27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30">
        <v>100</v>
      </c>
      <c r="B713" s="30">
        <v>100</v>
      </c>
      <c r="C713" s="30">
        <v>84182</v>
      </c>
      <c r="D713" s="30">
        <v>0</v>
      </c>
      <c r="E713" s="30">
        <v>0</v>
      </c>
      <c r="F713" s="30">
        <v>-2</v>
      </c>
      <c r="G713" s="30">
        <v>2</v>
      </c>
      <c r="H713" s="30">
        <v>0</v>
      </c>
      <c r="I713" s="30">
        <v>1</v>
      </c>
      <c r="J713" s="28">
        <v>0</v>
      </c>
      <c r="K713" s="28">
        <v>-1</v>
      </c>
      <c r="L713" s="30">
        <v>0</v>
      </c>
      <c r="M713" s="28" t="s">
        <v>3675</v>
      </c>
      <c r="N713" s="28">
        <v>0</v>
      </c>
      <c r="O713" s="30">
        <v>473</v>
      </c>
      <c r="P713" s="31" t="b">
        <v>0</v>
      </c>
      <c r="Q713" s="28"/>
      <c r="R713" s="28" t="s">
        <v>3957</v>
      </c>
      <c r="S713" s="30">
        <v>43</v>
      </c>
      <c r="T713" s="28" t="s">
        <v>3676</v>
      </c>
      <c r="U713" s="28">
        <v>1.4</v>
      </c>
      <c r="V713" s="28" t="s">
        <v>1816</v>
      </c>
      <c r="W713" s="28">
        <v>0.9</v>
      </c>
      <c r="X713" s="31" t="b">
        <v>0</v>
      </c>
      <c r="Y713" s="28"/>
      <c r="Z713" s="28" t="s">
        <v>2061</v>
      </c>
      <c r="AA713" s="30">
        <v>19</v>
      </c>
      <c r="AB713" s="30">
        <v>21</v>
      </c>
      <c r="AC713" s="30">
        <v>7</v>
      </c>
      <c r="AD713" s="30">
        <v>75461</v>
      </c>
      <c r="AE713" s="30">
        <v>214</v>
      </c>
      <c r="AF713" s="30">
        <v>141156</v>
      </c>
      <c r="AG713" s="30">
        <v>506</v>
      </c>
      <c r="AH713" s="28">
        <v>0</v>
      </c>
      <c r="AI713" s="28">
        <v>1.6</v>
      </c>
      <c r="AJ713" s="28" t="s">
        <v>1816</v>
      </c>
      <c r="AK713" s="30">
        <v>307</v>
      </c>
      <c r="AL713" s="30">
        <v>0</v>
      </c>
      <c r="AM713" s="30">
        <v>0</v>
      </c>
      <c r="AN713" s="30">
        <v>0</v>
      </c>
      <c r="AO713" s="30">
        <v>7</v>
      </c>
      <c r="AP713" s="30">
        <v>0</v>
      </c>
      <c r="AQ713" s="30">
        <v>0</v>
      </c>
      <c r="AR713" s="30">
        <v>0</v>
      </c>
      <c r="AS713" s="30">
        <v>0</v>
      </c>
      <c r="AT713" s="30">
        <v>0</v>
      </c>
      <c r="AU713" s="30">
        <v>9</v>
      </c>
      <c r="AV713" s="30">
        <v>0</v>
      </c>
      <c r="AW713" s="30">
        <v>42</v>
      </c>
      <c r="AX713" s="28">
        <v>69.400000000000006</v>
      </c>
      <c r="AY713" s="28">
        <v>0</v>
      </c>
      <c r="AZ713" s="28">
        <v>0</v>
      </c>
      <c r="BA713" s="28">
        <v>6.8</v>
      </c>
      <c r="BB713" s="30">
        <v>2</v>
      </c>
      <c r="BC713" s="28">
        <v>0</v>
      </c>
      <c r="BD713" s="28">
        <v>0</v>
      </c>
      <c r="BE713" s="28">
        <v>0</v>
      </c>
      <c r="BF713" s="28">
        <v>7.63</v>
      </c>
      <c r="BG713" s="30">
        <v>405</v>
      </c>
      <c r="BH713" s="30">
        <v>29</v>
      </c>
      <c r="BI713" s="30">
        <v>621</v>
      </c>
      <c r="BJ713" s="30">
        <v>67</v>
      </c>
      <c r="BK713" s="30">
        <v>595</v>
      </c>
      <c r="BL713" s="30">
        <v>58</v>
      </c>
      <c r="BM713" s="30">
        <v>453</v>
      </c>
      <c r="BN713" s="30">
        <v>29</v>
      </c>
      <c r="BO713" s="28"/>
      <c r="BP713" s="28"/>
      <c r="BQ713" s="28"/>
      <c r="BR713" s="28"/>
      <c r="BS713" s="28"/>
      <c r="BT713" s="28"/>
      <c r="BU713" s="30">
        <v>0</v>
      </c>
      <c r="BV713" s="30">
        <v>2.64</v>
      </c>
      <c r="BW713" s="30">
        <v>0</v>
      </c>
      <c r="BX713" s="30">
        <v>0</v>
      </c>
      <c r="BY713" s="30">
        <v>2.2400000000000002</v>
      </c>
      <c r="BZ713" s="30">
        <v>2.0499999999999998</v>
      </c>
      <c r="CA713" s="30">
        <v>531</v>
      </c>
      <c r="CB713" s="30">
        <v>27</v>
      </c>
      <c r="CC713" s="30">
        <v>532</v>
      </c>
      <c r="CD713" s="30">
        <v>75</v>
      </c>
      <c r="CE713" s="30">
        <v>417</v>
      </c>
      <c r="CF713" s="30">
        <v>36</v>
      </c>
      <c r="CG713" s="30">
        <v>190</v>
      </c>
      <c r="CH713" s="30">
        <v>31</v>
      </c>
      <c r="CI713" s="30">
        <v>0.59</v>
      </c>
      <c r="CJ713" s="30">
        <v>0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28"/>
      <c r="B714" s="28"/>
      <c r="C714" s="30">
        <v>220585</v>
      </c>
      <c r="D714" s="30">
        <v>0</v>
      </c>
      <c r="E714" s="30">
        <v>0</v>
      </c>
      <c r="F714" s="30">
        <v>-3</v>
      </c>
      <c r="G714" s="30">
        <v>3</v>
      </c>
      <c r="H714" s="30">
        <v>0</v>
      </c>
      <c r="I714" s="30">
        <v>3</v>
      </c>
      <c r="J714" s="28">
        <v>0.6</v>
      </c>
      <c r="K714" s="28">
        <v>0.2</v>
      </c>
      <c r="L714" s="30">
        <v>1</v>
      </c>
      <c r="M714" s="28" t="s">
        <v>3677</v>
      </c>
      <c r="N714" s="28">
        <v>0.6</v>
      </c>
      <c r="O714" s="30">
        <v>509</v>
      </c>
      <c r="P714" s="31" t="b">
        <v>0</v>
      </c>
      <c r="Q714" s="28"/>
      <c r="R714" s="28"/>
      <c r="S714" s="30">
        <v>42</v>
      </c>
      <c r="T714" s="28" t="s">
        <v>3678</v>
      </c>
      <c r="U714" s="28">
        <v>1.2</v>
      </c>
      <c r="V714" s="28" t="s">
        <v>1670</v>
      </c>
      <c r="W714" s="28">
        <v>0.3</v>
      </c>
      <c r="X714" s="31" t="b">
        <v>0</v>
      </c>
      <c r="Y714" s="28"/>
      <c r="Z714" s="28" t="s">
        <v>2061</v>
      </c>
      <c r="AA714" s="30">
        <v>19</v>
      </c>
      <c r="AB714" s="30">
        <v>21</v>
      </c>
      <c r="AC714" s="30">
        <v>22</v>
      </c>
      <c r="AD714" s="30">
        <v>56323</v>
      </c>
      <c r="AE714" s="30">
        <v>146</v>
      </c>
      <c r="AF714" s="30">
        <v>69737</v>
      </c>
      <c r="AG714" s="30">
        <v>200</v>
      </c>
      <c r="AH714" s="28">
        <v>0.1</v>
      </c>
      <c r="AI714" s="28">
        <v>5.2</v>
      </c>
      <c r="AJ714" s="28" t="s">
        <v>1670</v>
      </c>
      <c r="AK714" s="30">
        <v>576</v>
      </c>
      <c r="AL714" s="30">
        <v>0</v>
      </c>
      <c r="AM714" s="30">
        <v>0</v>
      </c>
      <c r="AN714" s="30">
        <v>1</v>
      </c>
      <c r="AO714" s="30">
        <v>10</v>
      </c>
      <c r="AP714" s="30">
        <v>0</v>
      </c>
      <c r="AQ714" s="30">
        <v>0</v>
      </c>
      <c r="AR714" s="30">
        <v>0</v>
      </c>
      <c r="AS714" s="30">
        <v>2</v>
      </c>
      <c r="AT714" s="30">
        <v>0</v>
      </c>
      <c r="AU714" s="30">
        <v>0</v>
      </c>
      <c r="AV714" s="30">
        <v>0</v>
      </c>
      <c r="AW714" s="30">
        <v>73</v>
      </c>
      <c r="AX714" s="28">
        <v>44.4</v>
      </c>
      <c r="AY714" s="28">
        <v>24.8</v>
      </c>
      <c r="AZ714" s="28">
        <v>51</v>
      </c>
      <c r="BA714" s="28">
        <v>11.8</v>
      </c>
      <c r="BB714" s="30">
        <v>5</v>
      </c>
      <c r="BC714" s="28">
        <v>0.43</v>
      </c>
      <c r="BD714" s="28">
        <v>7.0000000000000007E-2</v>
      </c>
      <c r="BE714" s="28">
        <v>0.5</v>
      </c>
      <c r="BF714" s="28">
        <v>8.32</v>
      </c>
      <c r="BG714" s="30">
        <v>434</v>
      </c>
      <c r="BH714" s="30">
        <v>192</v>
      </c>
      <c r="BI714" s="30">
        <v>400</v>
      </c>
      <c r="BJ714" s="30">
        <v>202</v>
      </c>
      <c r="BK714" s="30">
        <v>344</v>
      </c>
      <c r="BL714" s="30">
        <v>172</v>
      </c>
      <c r="BM714" s="30">
        <v>432</v>
      </c>
      <c r="BN714" s="30">
        <v>195</v>
      </c>
      <c r="BO714" s="28"/>
      <c r="BP714" s="28"/>
      <c r="BQ714" s="28"/>
      <c r="BR714" s="28"/>
      <c r="BS714" s="28"/>
      <c r="BT714" s="28"/>
      <c r="BU714" s="30">
        <v>7.0000000000000007E-2</v>
      </c>
      <c r="BV714" s="30">
        <v>0</v>
      </c>
      <c r="BW714" s="30">
        <v>0.01</v>
      </c>
      <c r="BX714" s="30">
        <v>0.08</v>
      </c>
      <c r="BY714" s="30">
        <v>1.3</v>
      </c>
      <c r="BZ714" s="30">
        <v>1.56</v>
      </c>
      <c r="CA714" s="30">
        <v>600</v>
      </c>
      <c r="CB714" s="30">
        <v>312</v>
      </c>
      <c r="CC714" s="30">
        <v>307</v>
      </c>
      <c r="CD714" s="30">
        <v>149</v>
      </c>
      <c r="CE714" s="30">
        <v>441</v>
      </c>
      <c r="CF714" s="30">
        <v>193</v>
      </c>
      <c r="CG714" s="30">
        <v>327</v>
      </c>
      <c r="CH714" s="30">
        <v>110</v>
      </c>
      <c r="CI714" s="30">
        <v>0.78</v>
      </c>
      <c r="CJ714" s="30">
        <v>0.16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30">
        <v>0</v>
      </c>
      <c r="B715" s="30">
        <v>0</v>
      </c>
      <c r="C715" s="30">
        <v>195899</v>
      </c>
      <c r="D715" s="30">
        <v>0</v>
      </c>
      <c r="E715" s="30">
        <v>0</v>
      </c>
      <c r="F715" s="30">
        <v>-4</v>
      </c>
      <c r="G715" s="30">
        <v>4</v>
      </c>
      <c r="H715" s="30">
        <v>1</v>
      </c>
      <c r="I715" s="30">
        <v>4</v>
      </c>
      <c r="J715" s="28">
        <v>0</v>
      </c>
      <c r="K715" s="28">
        <v>0</v>
      </c>
      <c r="L715" s="30">
        <v>0</v>
      </c>
      <c r="M715" s="28" t="s">
        <v>3679</v>
      </c>
      <c r="N715" s="28">
        <v>0</v>
      </c>
      <c r="O715" s="30">
        <v>529</v>
      </c>
      <c r="P715" s="31" t="b">
        <v>0</v>
      </c>
      <c r="Q715" s="28" t="s">
        <v>2130</v>
      </c>
      <c r="R715" s="28" t="s">
        <v>4292</v>
      </c>
      <c r="S715" s="30">
        <v>66</v>
      </c>
      <c r="T715" s="28" t="s">
        <v>3680</v>
      </c>
      <c r="U715" s="28">
        <v>2.6</v>
      </c>
      <c r="V715" s="28" t="s">
        <v>1595</v>
      </c>
      <c r="W715" s="28">
        <v>0.6</v>
      </c>
      <c r="X715" s="31" t="b">
        <v>0</v>
      </c>
      <c r="Y715" s="28"/>
      <c r="Z715" s="28" t="s">
        <v>2117</v>
      </c>
      <c r="AA715" s="30">
        <v>19</v>
      </c>
      <c r="AB715" s="30">
        <v>21</v>
      </c>
      <c r="AC715" s="30">
        <v>41</v>
      </c>
      <c r="AD715" s="30">
        <v>423188</v>
      </c>
      <c r="AE715" s="30">
        <v>61</v>
      </c>
      <c r="AF715" s="30">
        <v>489750</v>
      </c>
      <c r="AG715" s="30">
        <v>276</v>
      </c>
      <c r="AH715" s="28">
        <v>0</v>
      </c>
      <c r="AI715" s="28">
        <v>6.2</v>
      </c>
      <c r="AJ715" s="28" t="s">
        <v>1595</v>
      </c>
      <c r="AK715" s="30">
        <v>921</v>
      </c>
      <c r="AL715" s="30">
        <v>3</v>
      </c>
      <c r="AM715" s="30">
        <v>0</v>
      </c>
      <c r="AN715" s="30">
        <v>3</v>
      </c>
      <c r="AO715" s="30">
        <v>12</v>
      </c>
      <c r="AP715" s="30">
        <v>0</v>
      </c>
      <c r="AQ715" s="30">
        <v>0</v>
      </c>
      <c r="AR715" s="30">
        <v>0</v>
      </c>
      <c r="AS715" s="30">
        <v>3</v>
      </c>
      <c r="AT715" s="30">
        <v>0</v>
      </c>
      <c r="AU715" s="30">
        <v>0</v>
      </c>
      <c r="AV715" s="30">
        <v>7</v>
      </c>
      <c r="AW715" s="30">
        <v>110</v>
      </c>
      <c r="AX715" s="28">
        <v>151.80000000000001</v>
      </c>
      <c r="AY715" s="28">
        <v>160.69999999999999</v>
      </c>
      <c r="AZ715" s="28">
        <v>312</v>
      </c>
      <c r="BA715" s="28">
        <v>62</v>
      </c>
      <c r="BB715" s="30">
        <v>11</v>
      </c>
      <c r="BC715" s="28">
        <v>2.42</v>
      </c>
      <c r="BD715" s="28">
        <v>0.51</v>
      </c>
      <c r="BE715" s="28">
        <v>2.93</v>
      </c>
      <c r="BF715" s="28">
        <v>11.41</v>
      </c>
      <c r="BG715" s="30">
        <v>321</v>
      </c>
      <c r="BH715" s="30">
        <v>36</v>
      </c>
      <c r="BI715" s="30">
        <v>193</v>
      </c>
      <c r="BJ715" s="30">
        <v>27</v>
      </c>
      <c r="BK715" s="30">
        <v>106</v>
      </c>
      <c r="BL715" s="30">
        <v>31</v>
      </c>
      <c r="BM715" s="30">
        <v>221</v>
      </c>
      <c r="BN715" s="30">
        <v>31</v>
      </c>
      <c r="BO715" s="28"/>
      <c r="BP715" s="28"/>
      <c r="BQ715" s="28"/>
      <c r="BR715" s="28"/>
      <c r="BS715" s="28"/>
      <c r="BT715" s="28"/>
      <c r="BU715" s="30">
        <v>0.24</v>
      </c>
      <c r="BV715" s="30">
        <v>0</v>
      </c>
      <c r="BW715" s="30">
        <v>0.05</v>
      </c>
      <c r="BX715" s="30">
        <v>0.28999999999999998</v>
      </c>
      <c r="BY715" s="30">
        <v>1.1100000000000001</v>
      </c>
      <c r="BZ715" s="30">
        <v>1.17</v>
      </c>
      <c r="CA715" s="30">
        <v>53</v>
      </c>
      <c r="CB715" s="30">
        <v>22</v>
      </c>
      <c r="CC715" s="30">
        <v>757</v>
      </c>
      <c r="CD715" s="30">
        <v>90</v>
      </c>
      <c r="CE715" s="30">
        <v>217</v>
      </c>
      <c r="CF715" s="30">
        <v>27</v>
      </c>
      <c r="CG715" s="30">
        <v>239</v>
      </c>
      <c r="CH715" s="30">
        <v>41</v>
      </c>
      <c r="CI715" s="30">
        <v>1.07</v>
      </c>
      <c r="CJ715" s="30">
        <v>0.28999999999999998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30">
        <v>100</v>
      </c>
      <c r="B716" s="30">
        <v>100</v>
      </c>
      <c r="C716" s="30">
        <v>109533</v>
      </c>
      <c r="D716" s="30">
        <v>0</v>
      </c>
      <c r="E716" s="30">
        <v>0</v>
      </c>
      <c r="F716" s="30">
        <v>0</v>
      </c>
      <c r="G716" s="30">
        <v>0</v>
      </c>
      <c r="H716" s="30">
        <v>1</v>
      </c>
      <c r="I716" s="30">
        <v>2</v>
      </c>
      <c r="J716" s="28">
        <v>0</v>
      </c>
      <c r="K716" s="28">
        <v>-1</v>
      </c>
      <c r="L716" s="30">
        <v>1</v>
      </c>
      <c r="M716" s="28" t="s">
        <v>428</v>
      </c>
      <c r="N716" s="28">
        <v>0</v>
      </c>
      <c r="O716" s="30">
        <v>545</v>
      </c>
      <c r="P716" s="31" t="b">
        <v>0</v>
      </c>
      <c r="Q716" s="28"/>
      <c r="R716" s="28" t="s">
        <v>4293</v>
      </c>
      <c r="S716" s="30">
        <v>40</v>
      </c>
      <c r="T716" s="28" t="s">
        <v>3681</v>
      </c>
      <c r="U716" s="28">
        <v>1.9</v>
      </c>
      <c r="V716" s="28" t="s">
        <v>3682</v>
      </c>
      <c r="W716" s="28">
        <v>1.3</v>
      </c>
      <c r="X716" s="31" t="b">
        <v>0</v>
      </c>
      <c r="Y716" s="28"/>
      <c r="Z716" s="28" t="s">
        <v>2061</v>
      </c>
      <c r="AA716" s="30">
        <v>19</v>
      </c>
      <c r="AB716" s="30">
        <v>21</v>
      </c>
      <c r="AC716" s="30">
        <v>34</v>
      </c>
      <c r="AD716" s="30">
        <v>527980</v>
      </c>
      <c r="AE716" s="30">
        <v>1178</v>
      </c>
      <c r="AF716" s="30">
        <v>452158</v>
      </c>
      <c r="AG716" s="30">
        <v>2061</v>
      </c>
      <c r="AH716" s="28">
        <v>0</v>
      </c>
      <c r="AI716" s="28">
        <v>8.5</v>
      </c>
      <c r="AJ716" s="28" t="s">
        <v>428</v>
      </c>
      <c r="AK716" s="30">
        <v>1117</v>
      </c>
      <c r="AL716" s="30">
        <v>1</v>
      </c>
      <c r="AM716" s="30">
        <v>0</v>
      </c>
      <c r="AN716" s="30">
        <v>2</v>
      </c>
      <c r="AO716" s="30">
        <v>25</v>
      </c>
      <c r="AP716" s="30">
        <v>0</v>
      </c>
      <c r="AQ716" s="30">
        <v>0</v>
      </c>
      <c r="AR716" s="30">
        <v>0</v>
      </c>
      <c r="AS716" s="30">
        <v>2</v>
      </c>
      <c r="AT716" s="30">
        <v>0</v>
      </c>
      <c r="AU716" s="30">
        <v>0</v>
      </c>
      <c r="AV716" s="30">
        <v>2</v>
      </c>
      <c r="AW716" s="30">
        <v>180</v>
      </c>
      <c r="AX716" s="28">
        <v>189.2</v>
      </c>
      <c r="AY716" s="28">
        <v>172.1</v>
      </c>
      <c r="AZ716" s="28">
        <v>150</v>
      </c>
      <c r="BA716" s="28">
        <v>51.3</v>
      </c>
      <c r="BB716" s="30">
        <v>14</v>
      </c>
      <c r="BC716" s="28">
        <v>0.7</v>
      </c>
      <c r="BD716" s="28">
        <v>0.65</v>
      </c>
      <c r="BE716" s="28">
        <v>1.35</v>
      </c>
      <c r="BF716" s="28">
        <v>18.68</v>
      </c>
      <c r="BG716" s="30">
        <v>290</v>
      </c>
      <c r="BH716" s="30">
        <v>113</v>
      </c>
      <c r="BI716" s="30">
        <v>186</v>
      </c>
      <c r="BJ716" s="30">
        <v>43</v>
      </c>
      <c r="BK716" s="30">
        <v>205</v>
      </c>
      <c r="BL716" s="30">
        <v>38</v>
      </c>
      <c r="BM716" s="30">
        <v>257</v>
      </c>
      <c r="BN716" s="30">
        <v>86</v>
      </c>
      <c r="BO716" s="30">
        <v>2</v>
      </c>
      <c r="BP716" s="28"/>
      <c r="BQ716" s="28"/>
      <c r="BR716" s="28"/>
      <c r="BS716" s="28"/>
      <c r="BT716" s="28"/>
      <c r="BU716" s="30">
        <v>0.06</v>
      </c>
      <c r="BV716" s="30">
        <v>0</v>
      </c>
      <c r="BW716" s="30">
        <v>0.05</v>
      </c>
      <c r="BX716" s="30">
        <v>0.11</v>
      </c>
      <c r="BY716" s="30">
        <v>1.51</v>
      </c>
      <c r="BZ716" s="30">
        <v>2.0099999999999998</v>
      </c>
      <c r="CA716" s="30">
        <v>642</v>
      </c>
      <c r="CB716" s="30">
        <v>185</v>
      </c>
      <c r="CC716" s="30">
        <v>440</v>
      </c>
      <c r="CD716" s="30">
        <v>157</v>
      </c>
      <c r="CE716" s="30">
        <v>328</v>
      </c>
      <c r="CF716" s="30">
        <v>119</v>
      </c>
      <c r="CG716" s="30">
        <v>160</v>
      </c>
      <c r="CH716" s="30">
        <v>56</v>
      </c>
      <c r="CI716" s="30">
        <v>1.1299999999999999</v>
      </c>
      <c r="CJ716" s="30">
        <v>0.16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30">
        <v>0</v>
      </c>
      <c r="B717" s="30">
        <v>0</v>
      </c>
      <c r="C717" s="30">
        <v>222017</v>
      </c>
      <c r="D717" s="30">
        <v>0</v>
      </c>
      <c r="E717" s="30">
        <v>0</v>
      </c>
      <c r="F717" s="30">
        <v>-1</v>
      </c>
      <c r="G717" s="30">
        <v>1</v>
      </c>
      <c r="H717" s="30">
        <v>0</v>
      </c>
      <c r="I717" s="30">
        <v>3</v>
      </c>
      <c r="J717" s="28">
        <v>0</v>
      </c>
      <c r="K717" s="28">
        <v>0</v>
      </c>
      <c r="L717" s="30">
        <v>0</v>
      </c>
      <c r="M717" s="28" t="s">
        <v>2585</v>
      </c>
      <c r="N717" s="28">
        <v>0</v>
      </c>
      <c r="O717" s="30">
        <v>556</v>
      </c>
      <c r="P717" s="31" t="b">
        <v>0</v>
      </c>
      <c r="Q717" s="28" t="s">
        <v>3035</v>
      </c>
      <c r="R717" s="28" t="s">
        <v>3958</v>
      </c>
      <c r="S717" s="30">
        <v>44</v>
      </c>
      <c r="T717" s="28" t="s">
        <v>3684</v>
      </c>
      <c r="U717" s="28">
        <v>1</v>
      </c>
      <c r="V717" s="28" t="s">
        <v>1815</v>
      </c>
      <c r="W717" s="28">
        <v>0.1</v>
      </c>
      <c r="X717" s="31" t="b">
        <v>0</v>
      </c>
      <c r="Y717" s="28"/>
      <c r="Z717" s="28" t="s">
        <v>2077</v>
      </c>
      <c r="AA717" s="30">
        <v>19</v>
      </c>
      <c r="AB717" s="30">
        <v>21</v>
      </c>
      <c r="AC717" s="30">
        <v>1</v>
      </c>
      <c r="AD717" s="30">
        <v>10100</v>
      </c>
      <c r="AE717" s="30">
        <v>0</v>
      </c>
      <c r="AF717" s="30">
        <v>16960</v>
      </c>
      <c r="AG717" s="30">
        <v>28</v>
      </c>
      <c r="AH717" s="28">
        <v>0</v>
      </c>
      <c r="AI717" s="28">
        <v>0.2</v>
      </c>
      <c r="AJ717" s="28" t="s">
        <v>1815</v>
      </c>
      <c r="AK717" s="30">
        <v>1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3</v>
      </c>
      <c r="AX717" s="28">
        <v>0</v>
      </c>
      <c r="AY717" s="28">
        <v>0</v>
      </c>
      <c r="AZ717" s="28">
        <v>0</v>
      </c>
      <c r="BA717" s="28">
        <v>0</v>
      </c>
      <c r="BB717" s="30">
        <v>0</v>
      </c>
      <c r="BC717" s="28">
        <v>0</v>
      </c>
      <c r="BD717" s="28">
        <v>0</v>
      </c>
      <c r="BE717" s="28">
        <v>0</v>
      </c>
      <c r="BF717" s="28">
        <v>0</v>
      </c>
      <c r="BG717" s="30">
        <v>644</v>
      </c>
      <c r="BH717" s="30">
        <v>251</v>
      </c>
      <c r="BI717" s="30">
        <v>638</v>
      </c>
      <c r="BJ717" s="30">
        <v>254</v>
      </c>
      <c r="BK717" s="30">
        <v>621</v>
      </c>
      <c r="BL717" s="30">
        <v>245</v>
      </c>
      <c r="BM717" s="30">
        <v>648</v>
      </c>
      <c r="BN717" s="30">
        <v>253</v>
      </c>
      <c r="BO717" s="28"/>
      <c r="BP717" s="28"/>
      <c r="BQ717" s="28"/>
      <c r="BR717" s="28"/>
      <c r="BS717" s="28"/>
      <c r="BT717" s="28"/>
      <c r="BU717" s="30">
        <v>0</v>
      </c>
      <c r="BV717" s="30">
        <v>0</v>
      </c>
      <c r="BW717" s="30">
        <v>0</v>
      </c>
      <c r="BX717" s="30">
        <v>0</v>
      </c>
      <c r="BY717" s="30">
        <v>0</v>
      </c>
      <c r="BZ717" s="30">
        <v>0</v>
      </c>
      <c r="CA717" s="30">
        <v>500</v>
      </c>
      <c r="CB717" s="30">
        <v>274</v>
      </c>
      <c r="CC717" s="30">
        <v>573</v>
      </c>
      <c r="CD717" s="30">
        <v>210</v>
      </c>
      <c r="CE717" s="30">
        <v>488</v>
      </c>
      <c r="CF717" s="30">
        <v>215</v>
      </c>
      <c r="CG717" s="30">
        <v>446</v>
      </c>
      <c r="CH717" s="30">
        <v>163</v>
      </c>
      <c r="CI717" s="30">
        <v>0</v>
      </c>
      <c r="CJ717" s="30">
        <v>0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0</v>
      </c>
      <c r="B718" s="30">
        <v>0</v>
      </c>
      <c r="C718" s="30">
        <v>248865</v>
      </c>
      <c r="D718" s="30">
        <v>0</v>
      </c>
      <c r="E718" s="30">
        <v>0</v>
      </c>
      <c r="F718" s="30">
        <v>-1</v>
      </c>
      <c r="G718" s="30">
        <v>1</v>
      </c>
      <c r="H718" s="30">
        <v>0</v>
      </c>
      <c r="I718" s="30">
        <v>3</v>
      </c>
      <c r="J718" s="28">
        <v>0</v>
      </c>
      <c r="K718" s="28">
        <v>0</v>
      </c>
      <c r="L718" s="30">
        <v>0</v>
      </c>
      <c r="M718" s="28" t="s">
        <v>3504</v>
      </c>
      <c r="N718" s="28">
        <v>0</v>
      </c>
      <c r="O718" s="30">
        <v>572</v>
      </c>
      <c r="P718" s="31" t="b">
        <v>0</v>
      </c>
      <c r="Q718" s="28" t="s">
        <v>2410</v>
      </c>
      <c r="R718" s="28" t="s">
        <v>3687</v>
      </c>
      <c r="S718" s="30">
        <v>44</v>
      </c>
      <c r="T718" s="28" t="s">
        <v>3688</v>
      </c>
      <c r="U718" s="28">
        <v>0</v>
      </c>
      <c r="V718" s="28" t="s">
        <v>1821</v>
      </c>
      <c r="W718" s="28">
        <v>0</v>
      </c>
      <c r="X718" s="31" t="b">
        <v>0</v>
      </c>
      <c r="Y718" s="28"/>
      <c r="Z718" s="28" t="s">
        <v>2077</v>
      </c>
      <c r="AA718" s="30">
        <v>19</v>
      </c>
      <c r="AB718" s="30">
        <v>21</v>
      </c>
      <c r="AC718" s="30">
        <v>0</v>
      </c>
      <c r="AD718" s="30">
        <v>6413</v>
      </c>
      <c r="AE718" s="30">
        <v>0</v>
      </c>
      <c r="AF718" s="30">
        <v>8281</v>
      </c>
      <c r="AG718" s="30">
        <v>3</v>
      </c>
      <c r="AH718" s="28">
        <v>0</v>
      </c>
      <c r="AI718" s="28">
        <v>0</v>
      </c>
      <c r="AJ718" s="28" t="s">
        <v>1821</v>
      </c>
      <c r="AK718" s="30">
        <v>0</v>
      </c>
      <c r="AL718" s="30">
        <v>0</v>
      </c>
      <c r="AM718" s="30">
        <v>0</v>
      </c>
      <c r="AN718" s="30">
        <v>0</v>
      </c>
      <c r="AO718" s="30">
        <v>0</v>
      </c>
      <c r="AP718" s="30">
        <v>0</v>
      </c>
      <c r="AQ718" s="30">
        <v>0</v>
      </c>
      <c r="AR718" s="30">
        <v>0</v>
      </c>
      <c r="AS718" s="30">
        <v>0</v>
      </c>
      <c r="AT718" s="30">
        <v>0</v>
      </c>
      <c r="AU718" s="30">
        <v>0</v>
      </c>
      <c r="AV718" s="30">
        <v>0</v>
      </c>
      <c r="AW718" s="30">
        <v>0</v>
      </c>
      <c r="AX718" s="28">
        <v>0</v>
      </c>
      <c r="AY718" s="28">
        <v>0</v>
      </c>
      <c r="AZ718" s="28">
        <v>0</v>
      </c>
      <c r="BA718" s="28">
        <v>0</v>
      </c>
      <c r="BB718" s="30">
        <v>0</v>
      </c>
      <c r="BC718" s="28">
        <v>0</v>
      </c>
      <c r="BD718" s="28">
        <v>0</v>
      </c>
      <c r="BE718" s="28">
        <v>0</v>
      </c>
      <c r="BF718" s="28">
        <v>0</v>
      </c>
      <c r="BG718" s="30">
        <v>649</v>
      </c>
      <c r="BH718" s="30">
        <v>256</v>
      </c>
      <c r="BI718" s="30">
        <v>643</v>
      </c>
      <c r="BJ718" s="30">
        <v>259</v>
      </c>
      <c r="BK718" s="30">
        <v>626</v>
      </c>
      <c r="BL718" s="30">
        <v>250</v>
      </c>
      <c r="BM718" s="30">
        <v>653</v>
      </c>
      <c r="BN718" s="30">
        <v>258</v>
      </c>
      <c r="BO718" s="28"/>
      <c r="BP718" s="28"/>
      <c r="BQ718" s="28"/>
      <c r="BR718" s="28"/>
      <c r="BS718" s="28"/>
      <c r="BT718" s="28"/>
      <c r="BU718" s="30">
        <v>0</v>
      </c>
      <c r="BV718" s="30">
        <v>0</v>
      </c>
      <c r="BW718" s="30">
        <v>0</v>
      </c>
      <c r="BX718" s="30">
        <v>0</v>
      </c>
      <c r="BY718" s="30">
        <v>0</v>
      </c>
      <c r="BZ718" s="30">
        <v>0</v>
      </c>
      <c r="CA718" s="30">
        <v>509</v>
      </c>
      <c r="CB718" s="30">
        <v>280</v>
      </c>
      <c r="CC718" s="30">
        <v>579</v>
      </c>
      <c r="CD718" s="30">
        <v>215</v>
      </c>
      <c r="CE718" s="30">
        <v>658</v>
      </c>
      <c r="CF718" s="30">
        <v>262</v>
      </c>
      <c r="CG718" s="30">
        <v>594</v>
      </c>
      <c r="CH718" s="30">
        <v>236</v>
      </c>
      <c r="CI718" s="30">
        <v>0</v>
      </c>
      <c r="CJ718" s="30">
        <v>0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30">
        <v>100</v>
      </c>
      <c r="B719" s="30">
        <v>100</v>
      </c>
      <c r="C719" s="30">
        <v>149519</v>
      </c>
      <c r="D719" s="30">
        <v>0</v>
      </c>
      <c r="E719" s="30">
        <v>0</v>
      </c>
      <c r="F719" s="30">
        <v>-1</v>
      </c>
      <c r="G719" s="30">
        <v>1</v>
      </c>
      <c r="H719" s="30">
        <v>0</v>
      </c>
      <c r="I719" s="30">
        <v>3</v>
      </c>
      <c r="J719" s="28">
        <v>0.9</v>
      </c>
      <c r="K719" s="28">
        <v>0.8</v>
      </c>
      <c r="L719" s="30">
        <v>1</v>
      </c>
      <c r="M719" s="28" t="s">
        <v>3689</v>
      </c>
      <c r="N719" s="28">
        <v>0.9</v>
      </c>
      <c r="O719" s="30">
        <v>575</v>
      </c>
      <c r="P719" s="31" t="b">
        <v>0</v>
      </c>
      <c r="Q719" s="28"/>
      <c r="R719" s="28" t="s">
        <v>3690</v>
      </c>
      <c r="S719" s="30">
        <v>59</v>
      </c>
      <c r="T719" s="28" t="s">
        <v>3691</v>
      </c>
      <c r="U719" s="28">
        <v>1</v>
      </c>
      <c r="V719" s="28" t="s">
        <v>1813</v>
      </c>
      <c r="W719" s="28">
        <v>0.1</v>
      </c>
      <c r="X719" s="31" t="b">
        <v>0</v>
      </c>
      <c r="Y719" s="28"/>
      <c r="Z719" s="28" t="s">
        <v>2061</v>
      </c>
      <c r="AA719" s="30">
        <v>19</v>
      </c>
      <c r="AB719" s="30">
        <v>21</v>
      </c>
      <c r="AC719" s="30">
        <v>12</v>
      </c>
      <c r="AD719" s="30">
        <v>22310</v>
      </c>
      <c r="AE719" s="30">
        <v>65</v>
      </c>
      <c r="AF719" s="30">
        <v>24048</v>
      </c>
      <c r="AG719" s="30">
        <v>116</v>
      </c>
      <c r="AH719" s="28">
        <v>0.2</v>
      </c>
      <c r="AI719" s="28">
        <v>2</v>
      </c>
      <c r="AJ719" s="28" t="s">
        <v>1813</v>
      </c>
      <c r="AK719" s="30">
        <v>155</v>
      </c>
      <c r="AL719" s="30">
        <v>0</v>
      </c>
      <c r="AM719" s="30">
        <v>0</v>
      </c>
      <c r="AN719" s="30">
        <v>0</v>
      </c>
      <c r="AO719" s="30">
        <v>3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22</v>
      </c>
      <c r="AX719" s="28">
        <v>19</v>
      </c>
      <c r="AY719" s="28">
        <v>22.9</v>
      </c>
      <c r="AZ719" s="28">
        <v>62</v>
      </c>
      <c r="BA719" s="28">
        <v>9.9</v>
      </c>
      <c r="BB719" s="30">
        <v>1</v>
      </c>
      <c r="BC719" s="28">
        <v>1.1299999999999999</v>
      </c>
      <c r="BD719" s="28">
        <v>0.1</v>
      </c>
      <c r="BE719" s="28">
        <v>1.23</v>
      </c>
      <c r="BF719" s="28">
        <v>2.13</v>
      </c>
      <c r="BG719" s="30">
        <v>470</v>
      </c>
      <c r="BH719" s="30">
        <v>210</v>
      </c>
      <c r="BI719" s="30">
        <v>408</v>
      </c>
      <c r="BJ719" s="30">
        <v>205</v>
      </c>
      <c r="BK719" s="30">
        <v>317</v>
      </c>
      <c r="BL719" s="30">
        <v>157</v>
      </c>
      <c r="BM719" s="30">
        <v>443</v>
      </c>
      <c r="BN719" s="30">
        <v>201</v>
      </c>
      <c r="BO719" s="28"/>
      <c r="BP719" s="28"/>
      <c r="BQ719" s="28"/>
      <c r="BR719" s="28"/>
      <c r="BS719" s="28"/>
      <c r="BT719" s="28"/>
      <c r="BU719" s="30">
        <v>0.66</v>
      </c>
      <c r="BV719" s="30">
        <v>0</v>
      </c>
      <c r="BW719" s="30">
        <v>0.06</v>
      </c>
      <c r="BX719" s="30">
        <v>0.72</v>
      </c>
      <c r="BY719" s="30">
        <v>1.24</v>
      </c>
      <c r="BZ719" s="30">
        <v>1.74</v>
      </c>
      <c r="CA719" s="30">
        <v>73</v>
      </c>
      <c r="CB719" s="30">
        <v>37</v>
      </c>
      <c r="CC719" s="30">
        <v>275</v>
      </c>
      <c r="CD719" s="30">
        <v>139</v>
      </c>
      <c r="CE719" s="30">
        <v>523</v>
      </c>
      <c r="CF719" s="30">
        <v>241</v>
      </c>
      <c r="CG719" s="30">
        <v>496</v>
      </c>
      <c r="CH719" s="30">
        <v>189</v>
      </c>
      <c r="CI719" s="30">
        <v>0.57999999999999996</v>
      </c>
      <c r="CJ719" s="30">
        <v>0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30">
        <v>100</v>
      </c>
      <c r="B720" s="30">
        <v>100</v>
      </c>
      <c r="C720" s="30">
        <v>201057</v>
      </c>
      <c r="D720" s="30">
        <v>0</v>
      </c>
      <c r="E720" s="30">
        <v>0</v>
      </c>
      <c r="F720" s="30">
        <v>-2</v>
      </c>
      <c r="G720" s="30">
        <v>2</v>
      </c>
      <c r="H720" s="30">
        <v>2</v>
      </c>
      <c r="I720" s="30">
        <v>2</v>
      </c>
      <c r="J720" s="28">
        <v>1</v>
      </c>
      <c r="K720" s="28">
        <v>1</v>
      </c>
      <c r="L720" s="30">
        <v>1</v>
      </c>
      <c r="M720" s="28" t="s">
        <v>3692</v>
      </c>
      <c r="N720" s="28">
        <v>1</v>
      </c>
      <c r="O720" s="30">
        <v>588</v>
      </c>
      <c r="P720" s="31" t="b">
        <v>0</v>
      </c>
      <c r="Q720" s="28"/>
      <c r="R720" s="28" t="s">
        <v>4170</v>
      </c>
      <c r="S720" s="30">
        <v>43</v>
      </c>
      <c r="T720" s="28" t="s">
        <v>3693</v>
      </c>
      <c r="U720" s="28">
        <v>2.5</v>
      </c>
      <c r="V720" s="28" t="s">
        <v>1637</v>
      </c>
      <c r="W720" s="28">
        <v>0.2</v>
      </c>
      <c r="X720" s="31" t="b">
        <v>0</v>
      </c>
      <c r="Y720" s="28"/>
      <c r="Z720" s="28" t="s">
        <v>2061</v>
      </c>
      <c r="AA720" s="30">
        <v>19</v>
      </c>
      <c r="AB720" s="30">
        <v>21</v>
      </c>
      <c r="AC720" s="30">
        <v>59</v>
      </c>
      <c r="AD720" s="30">
        <v>93603</v>
      </c>
      <c r="AE720" s="30">
        <v>190</v>
      </c>
      <c r="AF720" s="30">
        <v>79912</v>
      </c>
      <c r="AG720" s="30">
        <v>674</v>
      </c>
      <c r="AH720" s="28">
        <v>0.2</v>
      </c>
      <c r="AI720" s="28">
        <v>13.7</v>
      </c>
      <c r="AJ720" s="28" t="s">
        <v>1637</v>
      </c>
      <c r="AK720" s="30">
        <v>2004</v>
      </c>
      <c r="AL720" s="30">
        <v>0</v>
      </c>
      <c r="AM720" s="30">
        <v>3</v>
      </c>
      <c r="AN720" s="30">
        <v>4</v>
      </c>
      <c r="AO720" s="30">
        <v>32</v>
      </c>
      <c r="AP720" s="30">
        <v>1</v>
      </c>
      <c r="AQ720" s="30">
        <v>0</v>
      </c>
      <c r="AR720" s="30">
        <v>0</v>
      </c>
      <c r="AS720" s="30">
        <v>4</v>
      </c>
      <c r="AT720" s="30">
        <v>0</v>
      </c>
      <c r="AU720" s="30">
        <v>0</v>
      </c>
      <c r="AV720" s="30">
        <v>4</v>
      </c>
      <c r="AW720" s="30">
        <v>323</v>
      </c>
      <c r="AX720" s="28">
        <v>321.60000000000002</v>
      </c>
      <c r="AY720" s="28">
        <v>110.8</v>
      </c>
      <c r="AZ720" s="28">
        <v>78</v>
      </c>
      <c r="BA720" s="28">
        <v>51.4</v>
      </c>
      <c r="BB720" s="30">
        <v>23</v>
      </c>
      <c r="BC720" s="28">
        <v>0.43</v>
      </c>
      <c r="BD720" s="28">
        <v>0.56999999999999995</v>
      </c>
      <c r="BE720" s="28">
        <v>1</v>
      </c>
      <c r="BF720" s="28">
        <v>28.34</v>
      </c>
      <c r="BG720" s="30">
        <v>195</v>
      </c>
      <c r="BH720" s="30">
        <v>78</v>
      </c>
      <c r="BI720" s="30">
        <v>255</v>
      </c>
      <c r="BJ720" s="30">
        <v>70</v>
      </c>
      <c r="BK720" s="30">
        <v>291</v>
      </c>
      <c r="BL720" s="30">
        <v>89</v>
      </c>
      <c r="BM720" s="30">
        <v>256</v>
      </c>
      <c r="BN720" s="30">
        <v>85</v>
      </c>
      <c r="BO720" s="28"/>
      <c r="BP720" s="28"/>
      <c r="BQ720" s="28"/>
      <c r="BR720" s="28"/>
      <c r="BS720" s="28"/>
      <c r="BT720" s="28"/>
      <c r="BU720" s="30">
        <v>0.02</v>
      </c>
      <c r="BV720" s="30">
        <v>0</v>
      </c>
      <c r="BW720" s="30">
        <v>0.03</v>
      </c>
      <c r="BX720" s="30">
        <v>0.05</v>
      </c>
      <c r="BY720" s="30">
        <v>1.27</v>
      </c>
      <c r="BZ720" s="30">
        <v>1.44</v>
      </c>
      <c r="CA720" s="30">
        <v>552</v>
      </c>
      <c r="CB720" s="30">
        <v>140</v>
      </c>
      <c r="CC720" s="30">
        <v>257</v>
      </c>
      <c r="CD720" s="30">
        <v>78</v>
      </c>
      <c r="CE720" s="30">
        <v>226</v>
      </c>
      <c r="CF720" s="30">
        <v>80</v>
      </c>
      <c r="CG720" s="30">
        <v>350</v>
      </c>
      <c r="CH720" s="30">
        <v>130</v>
      </c>
      <c r="CI720" s="30">
        <v>1.03</v>
      </c>
      <c r="CJ720" s="30">
        <v>0.18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30">
        <v>100</v>
      </c>
      <c r="B721" s="30">
        <v>100</v>
      </c>
      <c r="C721" s="30">
        <v>224024</v>
      </c>
      <c r="D721" s="30">
        <v>0</v>
      </c>
      <c r="E721" s="30">
        <v>0</v>
      </c>
      <c r="F721" s="30">
        <v>-1</v>
      </c>
      <c r="G721" s="30">
        <v>1</v>
      </c>
      <c r="H721" s="30">
        <v>0</v>
      </c>
      <c r="I721" s="30">
        <v>3</v>
      </c>
      <c r="J721" s="28">
        <v>3.9</v>
      </c>
      <c r="K721" s="28">
        <v>6.8</v>
      </c>
      <c r="L721" s="30">
        <v>4</v>
      </c>
      <c r="M721" s="28" t="s">
        <v>2109</v>
      </c>
      <c r="N721" s="28">
        <v>3.9</v>
      </c>
      <c r="O721" s="30">
        <v>603</v>
      </c>
      <c r="P721" s="31" t="b">
        <v>0</v>
      </c>
      <c r="Q721" s="28"/>
      <c r="R721" s="28" t="s">
        <v>4208</v>
      </c>
      <c r="S721" s="30">
        <v>59</v>
      </c>
      <c r="T721" s="28" t="s">
        <v>3694</v>
      </c>
      <c r="U721" s="28">
        <v>3.6</v>
      </c>
      <c r="V721" s="28" t="s">
        <v>3695</v>
      </c>
      <c r="W721" s="28">
        <v>0.9</v>
      </c>
      <c r="X721" s="31" t="b">
        <v>0</v>
      </c>
      <c r="Y721" s="28"/>
      <c r="Z721" s="28" t="s">
        <v>2061</v>
      </c>
      <c r="AA721" s="30">
        <v>19</v>
      </c>
      <c r="AB721" s="30">
        <v>21</v>
      </c>
      <c r="AC721" s="30">
        <v>89</v>
      </c>
      <c r="AD721" s="30">
        <v>348782</v>
      </c>
      <c r="AE721" s="30">
        <v>2728</v>
      </c>
      <c r="AF721" s="30">
        <v>283883</v>
      </c>
      <c r="AG721" s="30">
        <v>5512</v>
      </c>
      <c r="AH721" s="28">
        <v>0.7</v>
      </c>
      <c r="AI721" s="28">
        <v>15.1</v>
      </c>
      <c r="AJ721" s="28" t="s">
        <v>3696</v>
      </c>
      <c r="AK721" s="30">
        <v>1904</v>
      </c>
      <c r="AL721" s="30">
        <v>4</v>
      </c>
      <c r="AM721" s="30">
        <v>4</v>
      </c>
      <c r="AN721" s="30">
        <v>5</v>
      </c>
      <c r="AO721" s="30">
        <v>36</v>
      </c>
      <c r="AP721" s="30">
        <v>0</v>
      </c>
      <c r="AQ721" s="30">
        <v>0</v>
      </c>
      <c r="AR721" s="30">
        <v>0</v>
      </c>
      <c r="AS721" s="30">
        <v>4</v>
      </c>
      <c r="AT721" s="30">
        <v>0</v>
      </c>
      <c r="AU721" s="30">
        <v>0</v>
      </c>
      <c r="AV721" s="30">
        <v>8</v>
      </c>
      <c r="AW721" s="30">
        <v>343</v>
      </c>
      <c r="AX721" s="28">
        <v>440.6</v>
      </c>
      <c r="AY721" s="28">
        <v>369.9</v>
      </c>
      <c r="AZ721" s="28">
        <v>426</v>
      </c>
      <c r="BA721" s="28">
        <v>124</v>
      </c>
      <c r="BB721" s="30">
        <v>24</v>
      </c>
      <c r="BC721" s="28">
        <v>4.01</v>
      </c>
      <c r="BD721" s="28">
        <v>1.73</v>
      </c>
      <c r="BE721" s="28">
        <v>5.74</v>
      </c>
      <c r="BF721" s="28">
        <v>30.5</v>
      </c>
      <c r="BG721" s="30">
        <v>128</v>
      </c>
      <c r="BH721" s="30">
        <v>55</v>
      </c>
      <c r="BI721" s="30">
        <v>80</v>
      </c>
      <c r="BJ721" s="30">
        <v>63</v>
      </c>
      <c r="BK721" s="30">
        <v>70</v>
      </c>
      <c r="BL721" s="30">
        <v>45</v>
      </c>
      <c r="BM721" s="30">
        <v>77</v>
      </c>
      <c r="BN721" s="30">
        <v>54</v>
      </c>
      <c r="BO721" s="28"/>
      <c r="BP721" s="28"/>
      <c r="BQ721" s="30">
        <v>3</v>
      </c>
      <c r="BR721" s="28"/>
      <c r="BS721" s="30">
        <v>3</v>
      </c>
      <c r="BT721" s="28"/>
      <c r="BU721" s="30">
        <v>0.19</v>
      </c>
      <c r="BV721" s="30">
        <v>0</v>
      </c>
      <c r="BW721" s="30">
        <v>0.08</v>
      </c>
      <c r="BX721" s="30">
        <v>0.27</v>
      </c>
      <c r="BY721" s="30">
        <v>1.44</v>
      </c>
      <c r="BZ721" s="30">
        <v>1.7</v>
      </c>
      <c r="CA721" s="30">
        <v>76</v>
      </c>
      <c r="CB721" s="30">
        <v>39</v>
      </c>
      <c r="CC721" s="30">
        <v>57</v>
      </c>
      <c r="CD721" s="30">
        <v>26</v>
      </c>
      <c r="CE721" s="30">
        <v>90</v>
      </c>
      <c r="CF721" s="30">
        <v>39</v>
      </c>
      <c r="CG721" s="30">
        <v>197</v>
      </c>
      <c r="CH721" s="30">
        <v>64</v>
      </c>
      <c r="CI721" s="30">
        <v>1.1299999999999999</v>
      </c>
      <c r="CJ721" s="30">
        <v>0.24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28"/>
      <c r="B722" s="28"/>
      <c r="C722" s="30">
        <v>487837</v>
      </c>
      <c r="D722" s="30">
        <v>0</v>
      </c>
      <c r="E722" s="30">
        <v>0</v>
      </c>
      <c r="F722" s="30">
        <v>0</v>
      </c>
      <c r="G722" s="30">
        <v>0</v>
      </c>
      <c r="H722" s="30">
        <v>0</v>
      </c>
      <c r="I722" s="30">
        <v>4</v>
      </c>
      <c r="J722" s="28">
        <v>0</v>
      </c>
      <c r="K722" s="28">
        <v>-1</v>
      </c>
      <c r="L722" s="30">
        <v>0</v>
      </c>
      <c r="M722" s="28" t="s">
        <v>3697</v>
      </c>
      <c r="N722" s="28">
        <v>0</v>
      </c>
      <c r="O722" s="30">
        <v>669</v>
      </c>
      <c r="P722" s="31" t="b">
        <v>0</v>
      </c>
      <c r="Q722" s="28"/>
      <c r="R722" s="28"/>
      <c r="S722" s="30">
        <v>45</v>
      </c>
      <c r="T722" s="28" t="s">
        <v>3698</v>
      </c>
      <c r="U722" s="28">
        <v>1</v>
      </c>
      <c r="V722" s="28" t="s">
        <v>3699</v>
      </c>
      <c r="W722" s="28">
        <v>0.1</v>
      </c>
      <c r="X722" s="31" t="b">
        <v>0</v>
      </c>
      <c r="Y722" s="28"/>
      <c r="Z722" s="28" t="s">
        <v>2061</v>
      </c>
      <c r="AA722" s="30">
        <v>19</v>
      </c>
      <c r="AB722" s="30">
        <v>21</v>
      </c>
      <c r="AC722" s="30">
        <v>1</v>
      </c>
      <c r="AD722" s="30">
        <v>11599</v>
      </c>
      <c r="AE722" s="30">
        <v>258</v>
      </c>
      <c r="AF722" s="30">
        <v>7694</v>
      </c>
      <c r="AG722" s="30">
        <v>331</v>
      </c>
      <c r="AH722" s="28">
        <v>0</v>
      </c>
      <c r="AI722" s="28">
        <v>0.2</v>
      </c>
      <c r="AJ722" s="28" t="s">
        <v>3699</v>
      </c>
      <c r="AK722" s="30">
        <v>3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3</v>
      </c>
      <c r="AX722" s="28">
        <v>0</v>
      </c>
      <c r="AY722" s="28">
        <v>0.1</v>
      </c>
      <c r="AZ722" s="28">
        <v>0</v>
      </c>
      <c r="BA722" s="28">
        <v>0</v>
      </c>
      <c r="BB722" s="30">
        <v>0</v>
      </c>
      <c r="BC722" s="28">
        <v>0</v>
      </c>
      <c r="BD722" s="28">
        <v>0</v>
      </c>
      <c r="BE722" s="28">
        <v>0</v>
      </c>
      <c r="BF722" s="28">
        <v>0</v>
      </c>
      <c r="BG722" s="30">
        <v>698</v>
      </c>
      <c r="BH722" s="30">
        <v>79</v>
      </c>
      <c r="BI722" s="30">
        <v>504</v>
      </c>
      <c r="BJ722" s="30">
        <v>66</v>
      </c>
      <c r="BK722" s="30">
        <v>682</v>
      </c>
      <c r="BL722" s="30">
        <v>80</v>
      </c>
      <c r="BM722" s="30">
        <v>701</v>
      </c>
      <c r="BN722" s="30">
        <v>80</v>
      </c>
      <c r="BO722" s="28"/>
      <c r="BP722" s="28"/>
      <c r="BQ722" s="28"/>
      <c r="BR722" s="28"/>
      <c r="BS722" s="28"/>
      <c r="BT722" s="28"/>
      <c r="BU722" s="30">
        <v>0</v>
      </c>
      <c r="BV722" s="30">
        <v>0</v>
      </c>
      <c r="BW722" s="30">
        <v>0</v>
      </c>
      <c r="BX722" s="30">
        <v>0</v>
      </c>
      <c r="BY722" s="30">
        <v>0</v>
      </c>
      <c r="BZ722" s="30">
        <v>0</v>
      </c>
      <c r="CA722" s="30">
        <v>419</v>
      </c>
      <c r="CB722" s="30">
        <v>79</v>
      </c>
      <c r="CC722" s="30">
        <v>640</v>
      </c>
      <c r="CD722" s="30">
        <v>68</v>
      </c>
      <c r="CE722" s="30">
        <v>496</v>
      </c>
      <c r="CF722" s="30">
        <v>63</v>
      </c>
      <c r="CG722" s="30">
        <v>495</v>
      </c>
      <c r="CH722" s="30">
        <v>69</v>
      </c>
      <c r="CI722" s="30">
        <v>0</v>
      </c>
      <c r="CJ722" s="30">
        <v>0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28"/>
      <c r="B723" s="28"/>
      <c r="C723" s="30">
        <v>447879</v>
      </c>
      <c r="D723" s="30">
        <v>0</v>
      </c>
      <c r="E723" s="30">
        <v>0</v>
      </c>
      <c r="F723" s="30">
        <v>0</v>
      </c>
      <c r="G723" s="30">
        <v>0</v>
      </c>
      <c r="H723" s="30">
        <v>0</v>
      </c>
      <c r="I723" s="30">
        <v>1</v>
      </c>
      <c r="J723" s="28">
        <v>0</v>
      </c>
      <c r="K723" s="28">
        <v>-1</v>
      </c>
      <c r="L723" s="30">
        <v>0</v>
      </c>
      <c r="M723" s="28" t="s">
        <v>2701</v>
      </c>
      <c r="N723" s="28">
        <v>0</v>
      </c>
      <c r="O723" s="30">
        <v>739</v>
      </c>
      <c r="P723" s="31" t="b">
        <v>0</v>
      </c>
      <c r="Q723" s="28"/>
      <c r="R723" s="28"/>
      <c r="S723" s="30">
        <v>40</v>
      </c>
      <c r="T723" s="28" t="s">
        <v>3960</v>
      </c>
      <c r="U723" s="28">
        <v>0</v>
      </c>
      <c r="V723" s="28" t="s">
        <v>3961</v>
      </c>
      <c r="W723" s="28">
        <v>0</v>
      </c>
      <c r="X723" s="31" t="b">
        <v>0</v>
      </c>
      <c r="Y723" s="28"/>
      <c r="Z723" s="28" t="s">
        <v>2061</v>
      </c>
      <c r="AA723" s="30">
        <v>19</v>
      </c>
      <c r="AB723" s="30">
        <v>21</v>
      </c>
      <c r="AC723" s="30">
        <v>0</v>
      </c>
      <c r="AD723" s="30">
        <v>1570</v>
      </c>
      <c r="AE723" s="30">
        <v>49</v>
      </c>
      <c r="AF723" s="30">
        <v>803</v>
      </c>
      <c r="AG723" s="30">
        <v>44</v>
      </c>
      <c r="AH723" s="28">
        <v>0</v>
      </c>
      <c r="AI723" s="28">
        <v>0</v>
      </c>
      <c r="AJ723" s="28" t="s">
        <v>3961</v>
      </c>
      <c r="AK723" s="30">
        <v>0</v>
      </c>
      <c r="AL723" s="30">
        <v>0</v>
      </c>
      <c r="AM723" s="30">
        <v>0</v>
      </c>
      <c r="AN723" s="30">
        <v>0</v>
      </c>
      <c r="AO723" s="30">
        <v>0</v>
      </c>
      <c r="AP723" s="30">
        <v>0</v>
      </c>
      <c r="AQ723" s="30">
        <v>0</v>
      </c>
      <c r="AR723" s="30">
        <v>0</v>
      </c>
      <c r="AS723" s="30">
        <v>0</v>
      </c>
      <c r="AT723" s="30">
        <v>0</v>
      </c>
      <c r="AU723" s="30">
        <v>0</v>
      </c>
      <c r="AV723" s="30">
        <v>0</v>
      </c>
      <c r="AW723" s="30">
        <v>0</v>
      </c>
      <c r="AX723" s="28">
        <v>0</v>
      </c>
      <c r="AY723" s="28">
        <v>0</v>
      </c>
      <c r="AZ723" s="28">
        <v>0</v>
      </c>
      <c r="BA723" s="28">
        <v>0</v>
      </c>
      <c r="BB723" s="30">
        <v>0</v>
      </c>
      <c r="BC723" s="28">
        <v>0</v>
      </c>
      <c r="BD723" s="28">
        <v>0</v>
      </c>
      <c r="BE723" s="28">
        <v>0</v>
      </c>
      <c r="BF723" s="28">
        <v>0</v>
      </c>
      <c r="BG723" s="30">
        <v>594</v>
      </c>
      <c r="BH723" s="30">
        <v>72</v>
      </c>
      <c r="BI723" s="30">
        <v>577</v>
      </c>
      <c r="BJ723" s="30">
        <v>55</v>
      </c>
      <c r="BK723" s="30">
        <v>547</v>
      </c>
      <c r="BL723" s="30">
        <v>46</v>
      </c>
      <c r="BM723" s="30">
        <v>596</v>
      </c>
      <c r="BN723" s="30">
        <v>72</v>
      </c>
      <c r="BO723" s="28"/>
      <c r="BP723" s="28"/>
      <c r="BQ723" s="28"/>
      <c r="BR723" s="28"/>
      <c r="BS723" s="28"/>
      <c r="BT723" s="28"/>
      <c r="BU723" s="30">
        <v>0</v>
      </c>
      <c r="BV723" s="30">
        <v>0</v>
      </c>
      <c r="BW723" s="30">
        <v>0</v>
      </c>
      <c r="BX723" s="30">
        <v>0</v>
      </c>
      <c r="BY723" s="30">
        <v>0</v>
      </c>
      <c r="BZ723" s="30">
        <v>0</v>
      </c>
      <c r="CA723" s="30">
        <v>674</v>
      </c>
      <c r="CB723" s="30">
        <v>52</v>
      </c>
      <c r="CC723" s="30">
        <v>469</v>
      </c>
      <c r="CD723" s="30">
        <v>64</v>
      </c>
      <c r="CE723" s="30">
        <v>605</v>
      </c>
      <c r="CF723" s="30">
        <v>72</v>
      </c>
      <c r="CG723" s="30">
        <v>666</v>
      </c>
      <c r="CH723" s="30">
        <v>72</v>
      </c>
      <c r="CI723" s="30">
        <v>0</v>
      </c>
      <c r="CJ723" s="30">
        <v>0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28"/>
      <c r="B724" s="28"/>
      <c r="C724" s="30">
        <v>483364</v>
      </c>
      <c r="D724" s="30">
        <v>0</v>
      </c>
      <c r="E724" s="30">
        <v>0</v>
      </c>
      <c r="F724" s="30">
        <v>-1</v>
      </c>
      <c r="G724" s="30">
        <v>1</v>
      </c>
      <c r="H724" s="30">
        <v>0</v>
      </c>
      <c r="I724" s="30">
        <v>1</v>
      </c>
      <c r="J724" s="28">
        <v>0</v>
      </c>
      <c r="K724" s="28">
        <v>-1</v>
      </c>
      <c r="L724" s="30">
        <v>0</v>
      </c>
      <c r="M724" s="28" t="s">
        <v>3962</v>
      </c>
      <c r="N724" s="28">
        <v>0</v>
      </c>
      <c r="O724" s="30">
        <v>740</v>
      </c>
      <c r="P724" s="31" t="b">
        <v>0</v>
      </c>
      <c r="Q724" s="28"/>
      <c r="R724" s="28"/>
      <c r="S724" s="30">
        <v>39</v>
      </c>
      <c r="T724" s="28" t="s">
        <v>3963</v>
      </c>
      <c r="U724" s="28">
        <v>0</v>
      </c>
      <c r="V724" s="28" t="s">
        <v>3964</v>
      </c>
      <c r="W724" s="28">
        <v>0</v>
      </c>
      <c r="X724" s="31" t="b">
        <v>0</v>
      </c>
      <c r="Y724" s="28"/>
      <c r="Z724" s="28" t="s">
        <v>2061</v>
      </c>
      <c r="AA724" s="30">
        <v>19</v>
      </c>
      <c r="AB724" s="30">
        <v>21</v>
      </c>
      <c r="AC724" s="30">
        <v>0</v>
      </c>
      <c r="AD724" s="30">
        <v>3882</v>
      </c>
      <c r="AE724" s="30">
        <v>53</v>
      </c>
      <c r="AF724" s="30">
        <v>1826</v>
      </c>
      <c r="AG724" s="30">
        <v>86</v>
      </c>
      <c r="AH724" s="28">
        <v>0</v>
      </c>
      <c r="AI724" s="28">
        <v>0</v>
      </c>
      <c r="AJ724" s="28" t="s">
        <v>3964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28">
        <v>0</v>
      </c>
      <c r="AY724" s="28">
        <v>0</v>
      </c>
      <c r="AZ724" s="28">
        <v>0</v>
      </c>
      <c r="BA724" s="28">
        <v>0</v>
      </c>
      <c r="BB724" s="30">
        <v>0</v>
      </c>
      <c r="BC724" s="28">
        <v>0</v>
      </c>
      <c r="BD724" s="28">
        <v>0</v>
      </c>
      <c r="BE724" s="28">
        <v>0</v>
      </c>
      <c r="BF724" s="28">
        <v>0</v>
      </c>
      <c r="BG724" s="30">
        <v>559</v>
      </c>
      <c r="BH724" s="30">
        <v>51</v>
      </c>
      <c r="BI724" s="30">
        <v>542</v>
      </c>
      <c r="BJ724" s="30">
        <v>34</v>
      </c>
      <c r="BK724" s="30">
        <v>508</v>
      </c>
      <c r="BL724" s="30">
        <v>24</v>
      </c>
      <c r="BM724" s="30">
        <v>561</v>
      </c>
      <c r="BN724" s="30">
        <v>51</v>
      </c>
      <c r="BO724" s="28"/>
      <c r="BP724" s="28"/>
      <c r="BQ724" s="28"/>
      <c r="BR724" s="28"/>
      <c r="BS724" s="28"/>
      <c r="BT724" s="28"/>
      <c r="BU724" s="30">
        <v>0</v>
      </c>
      <c r="BV724" s="30">
        <v>0</v>
      </c>
      <c r="BW724" s="30">
        <v>0</v>
      </c>
      <c r="BX724" s="30">
        <v>0</v>
      </c>
      <c r="BY724" s="30">
        <v>0</v>
      </c>
      <c r="BZ724" s="30">
        <v>0</v>
      </c>
      <c r="CA724" s="30">
        <v>741</v>
      </c>
      <c r="CB724" s="30">
        <v>75</v>
      </c>
      <c r="CC724" s="30">
        <v>430</v>
      </c>
      <c r="CD724" s="30">
        <v>43</v>
      </c>
      <c r="CE724" s="30">
        <v>569</v>
      </c>
      <c r="CF724" s="30">
        <v>51</v>
      </c>
      <c r="CG724" s="30">
        <v>605</v>
      </c>
      <c r="CH724" s="30">
        <v>64</v>
      </c>
      <c r="CI724" s="30">
        <v>0</v>
      </c>
      <c r="CJ724" s="30">
        <v>0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28"/>
      <c r="B725" s="28"/>
      <c r="C725" s="30">
        <v>518438</v>
      </c>
      <c r="D725" s="30">
        <v>0</v>
      </c>
      <c r="E725" s="30">
        <v>0</v>
      </c>
      <c r="F725" s="30">
        <v>0</v>
      </c>
      <c r="G725" s="30">
        <v>0</v>
      </c>
      <c r="H725" s="30">
        <v>0</v>
      </c>
      <c r="I725" s="30">
        <v>2</v>
      </c>
      <c r="J725" s="28">
        <v>0</v>
      </c>
      <c r="K725" s="28">
        <v>-1</v>
      </c>
      <c r="L725" s="30">
        <v>0</v>
      </c>
      <c r="M725" s="28" t="s">
        <v>4126</v>
      </c>
      <c r="N725" s="28">
        <v>0</v>
      </c>
      <c r="O725" s="30">
        <v>746</v>
      </c>
      <c r="P725" s="31" t="b">
        <v>0</v>
      </c>
      <c r="Q725" s="28"/>
      <c r="R725" s="28"/>
      <c r="S725" s="30">
        <v>40</v>
      </c>
      <c r="T725" s="28" t="s">
        <v>4127</v>
      </c>
      <c r="U725" s="28">
        <v>0</v>
      </c>
      <c r="V725" s="28" t="s">
        <v>4128</v>
      </c>
      <c r="W725" s="28">
        <v>0</v>
      </c>
      <c r="X725" s="31" t="b">
        <v>0</v>
      </c>
      <c r="Y725" s="28"/>
      <c r="Z725" s="28" t="s">
        <v>2061</v>
      </c>
      <c r="AA725" s="30">
        <v>19</v>
      </c>
      <c r="AB725" s="30">
        <v>21</v>
      </c>
      <c r="AC725" s="30">
        <v>0</v>
      </c>
      <c r="AD725" s="30">
        <v>2298</v>
      </c>
      <c r="AE725" s="30">
        <v>113</v>
      </c>
      <c r="AF725" s="30">
        <v>1035</v>
      </c>
      <c r="AG725" s="30">
        <v>84</v>
      </c>
      <c r="AH725" s="28">
        <v>0</v>
      </c>
      <c r="AI725" s="28">
        <v>0</v>
      </c>
      <c r="AJ725" s="28" t="s">
        <v>4128</v>
      </c>
      <c r="AK725" s="30">
        <v>0</v>
      </c>
      <c r="AL725" s="30">
        <v>0</v>
      </c>
      <c r="AM725" s="30">
        <v>0</v>
      </c>
      <c r="AN725" s="30">
        <v>0</v>
      </c>
      <c r="AO725" s="30">
        <v>0</v>
      </c>
      <c r="AP725" s="30">
        <v>0</v>
      </c>
      <c r="AQ725" s="30">
        <v>0</v>
      </c>
      <c r="AR725" s="30">
        <v>0</v>
      </c>
      <c r="AS725" s="30">
        <v>0</v>
      </c>
      <c r="AT725" s="30">
        <v>0</v>
      </c>
      <c r="AU725" s="30">
        <v>0</v>
      </c>
      <c r="AV725" s="30">
        <v>0</v>
      </c>
      <c r="AW725" s="30">
        <v>0</v>
      </c>
      <c r="AX725" s="28">
        <v>0</v>
      </c>
      <c r="AY725" s="28">
        <v>0</v>
      </c>
      <c r="AZ725" s="28">
        <v>0</v>
      </c>
      <c r="BA725" s="28">
        <v>0</v>
      </c>
      <c r="BB725" s="30">
        <v>0</v>
      </c>
      <c r="BC725" s="28">
        <v>0</v>
      </c>
      <c r="BD725" s="28">
        <v>0</v>
      </c>
      <c r="BE725" s="28">
        <v>0</v>
      </c>
      <c r="BF725" s="28">
        <v>0</v>
      </c>
      <c r="BG725" s="30">
        <v>619</v>
      </c>
      <c r="BH725" s="30">
        <v>232</v>
      </c>
      <c r="BI725" s="30">
        <v>603</v>
      </c>
      <c r="BJ725" s="30">
        <v>228</v>
      </c>
      <c r="BK725" s="30">
        <v>574</v>
      </c>
      <c r="BL725" s="30">
        <v>224</v>
      </c>
      <c r="BM725" s="30">
        <v>621</v>
      </c>
      <c r="BN725" s="30">
        <v>230</v>
      </c>
      <c r="BO725" s="28"/>
      <c r="BP725" s="28"/>
      <c r="BQ725" s="28"/>
      <c r="BR725" s="28"/>
      <c r="BS725" s="28"/>
      <c r="BT725" s="28"/>
      <c r="BU725" s="30">
        <v>0</v>
      </c>
      <c r="BV725" s="30">
        <v>0</v>
      </c>
      <c r="BW725" s="30">
        <v>0</v>
      </c>
      <c r="BX725" s="30">
        <v>0</v>
      </c>
      <c r="BY725" s="30">
        <v>0</v>
      </c>
      <c r="BZ725" s="30">
        <v>0</v>
      </c>
      <c r="CA725" s="30">
        <v>703</v>
      </c>
      <c r="CB725" s="30">
        <v>223</v>
      </c>
      <c r="CC725" s="30">
        <v>497</v>
      </c>
      <c r="CD725" s="30">
        <v>191</v>
      </c>
      <c r="CE725" s="30">
        <v>630</v>
      </c>
      <c r="CF725" s="30">
        <v>233</v>
      </c>
      <c r="CG725" s="30">
        <v>613</v>
      </c>
      <c r="CH725" s="30">
        <v>223</v>
      </c>
      <c r="CI725" s="30">
        <v>0</v>
      </c>
      <c r="CJ725" s="30">
        <v>0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30">
        <v>100</v>
      </c>
      <c r="B726" s="30">
        <v>100</v>
      </c>
      <c r="C726" s="30">
        <v>60232</v>
      </c>
      <c r="D726" s="30">
        <v>0</v>
      </c>
      <c r="E726" s="30">
        <v>0</v>
      </c>
      <c r="F726" s="30">
        <v>-2</v>
      </c>
      <c r="G726" s="30">
        <v>2</v>
      </c>
      <c r="H726" s="30">
        <v>1</v>
      </c>
      <c r="I726" s="30">
        <v>2</v>
      </c>
      <c r="J726" s="28">
        <v>4</v>
      </c>
      <c r="K726" s="28">
        <v>4</v>
      </c>
      <c r="L726" s="30">
        <v>-1</v>
      </c>
      <c r="M726" s="28" t="s">
        <v>3700</v>
      </c>
      <c r="N726" s="28">
        <v>4</v>
      </c>
      <c r="O726" s="30">
        <v>459</v>
      </c>
      <c r="P726" s="31" t="b">
        <v>0</v>
      </c>
      <c r="Q726" s="28"/>
      <c r="R726" s="28" t="s">
        <v>3701</v>
      </c>
      <c r="S726" s="30">
        <v>48</v>
      </c>
      <c r="T726" s="28" t="s">
        <v>3702</v>
      </c>
      <c r="U726" s="28">
        <v>3</v>
      </c>
      <c r="V726" s="28" t="s">
        <v>1660</v>
      </c>
      <c r="W726" s="28">
        <v>0.8</v>
      </c>
      <c r="X726" s="31" t="b">
        <v>0</v>
      </c>
      <c r="Y726" s="28"/>
      <c r="Z726" s="28" t="s">
        <v>2061</v>
      </c>
      <c r="AA726" s="30">
        <v>20</v>
      </c>
      <c r="AB726" s="30">
        <v>39</v>
      </c>
      <c r="AC726" s="30">
        <v>67</v>
      </c>
      <c r="AD726" s="30">
        <v>201276</v>
      </c>
      <c r="AE726" s="30">
        <v>2244</v>
      </c>
      <c r="AF726" s="30">
        <v>154081</v>
      </c>
      <c r="AG726" s="30">
        <v>4740</v>
      </c>
      <c r="AH726" s="28">
        <v>0.8</v>
      </c>
      <c r="AI726" s="28">
        <v>14</v>
      </c>
      <c r="AJ726" s="28" t="s">
        <v>1660</v>
      </c>
      <c r="AK726" s="30">
        <v>1864</v>
      </c>
      <c r="AL726" s="30">
        <v>1</v>
      </c>
      <c r="AM726" s="30">
        <v>1</v>
      </c>
      <c r="AN726" s="30">
        <v>6</v>
      </c>
      <c r="AO726" s="30">
        <v>28</v>
      </c>
      <c r="AP726" s="30">
        <v>0</v>
      </c>
      <c r="AQ726" s="30">
        <v>0</v>
      </c>
      <c r="AR726" s="30">
        <v>0</v>
      </c>
      <c r="AS726" s="30">
        <v>4</v>
      </c>
      <c r="AT726" s="30">
        <v>0</v>
      </c>
      <c r="AU726" s="30">
        <v>0</v>
      </c>
      <c r="AV726" s="30">
        <v>6</v>
      </c>
      <c r="AW726" s="30">
        <v>345</v>
      </c>
      <c r="AX726" s="28">
        <v>397.6</v>
      </c>
      <c r="AY726" s="28">
        <v>36</v>
      </c>
      <c r="AZ726" s="28">
        <v>139</v>
      </c>
      <c r="BA726" s="28">
        <v>57.4</v>
      </c>
      <c r="BB726" s="30">
        <v>22</v>
      </c>
      <c r="BC726" s="28">
        <v>1.46</v>
      </c>
      <c r="BD726" s="28">
        <v>0.24</v>
      </c>
      <c r="BE726" s="28">
        <v>1.7</v>
      </c>
      <c r="BF726" s="28">
        <v>29.6</v>
      </c>
      <c r="BG726" s="30">
        <v>145</v>
      </c>
      <c r="BH726" s="30">
        <v>49</v>
      </c>
      <c r="BI726" s="30">
        <v>385</v>
      </c>
      <c r="BJ726" s="30">
        <v>135</v>
      </c>
      <c r="BK726" s="30">
        <v>219</v>
      </c>
      <c r="BL726" s="30">
        <v>46</v>
      </c>
      <c r="BM726" s="30">
        <v>234</v>
      </c>
      <c r="BN726" s="30">
        <v>72</v>
      </c>
      <c r="BO726" s="28"/>
      <c r="BP726" s="28"/>
      <c r="BQ726" s="28"/>
      <c r="BR726" s="28"/>
      <c r="BS726" s="28"/>
      <c r="BT726" s="28"/>
      <c r="BU726" s="30">
        <v>7.0000000000000007E-2</v>
      </c>
      <c r="BV726" s="30">
        <v>0</v>
      </c>
      <c r="BW726" s="30">
        <v>0.01</v>
      </c>
      <c r="BX726" s="30">
        <v>0.08</v>
      </c>
      <c r="BY726" s="30">
        <v>1.43</v>
      </c>
      <c r="BZ726" s="30">
        <v>1.35</v>
      </c>
      <c r="CA726" s="30">
        <v>262</v>
      </c>
      <c r="CB726" s="30">
        <v>36</v>
      </c>
      <c r="CC726" s="30">
        <v>53</v>
      </c>
      <c r="CD726" s="30">
        <v>11</v>
      </c>
      <c r="CE726" s="30">
        <v>155</v>
      </c>
      <c r="CF726" s="30">
        <v>49</v>
      </c>
      <c r="CG726" s="30">
        <v>200</v>
      </c>
      <c r="CH726" s="30">
        <v>73</v>
      </c>
      <c r="CI726" s="30">
        <v>1.06</v>
      </c>
      <c r="CJ726" s="30">
        <v>0.28999999999999998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30">
        <v>100</v>
      </c>
      <c r="B727" s="30">
        <v>100</v>
      </c>
      <c r="C727" s="30">
        <v>102057</v>
      </c>
      <c r="D727" s="30">
        <v>-1</v>
      </c>
      <c r="E727" s="30">
        <v>1</v>
      </c>
      <c r="F727" s="30">
        <v>-5</v>
      </c>
      <c r="G727" s="30">
        <v>5</v>
      </c>
      <c r="H727" s="30">
        <v>0</v>
      </c>
      <c r="I727" s="30">
        <v>4</v>
      </c>
      <c r="J727" s="28">
        <v>0</v>
      </c>
      <c r="K727" s="28">
        <v>0</v>
      </c>
      <c r="L727" s="30">
        <v>0</v>
      </c>
      <c r="M727" s="28" t="s">
        <v>3703</v>
      </c>
      <c r="N727" s="28">
        <v>0</v>
      </c>
      <c r="O727" s="30">
        <v>476</v>
      </c>
      <c r="P727" s="31" t="b">
        <v>0</v>
      </c>
      <c r="Q727" s="28"/>
      <c r="R727" s="28" t="s">
        <v>3704</v>
      </c>
      <c r="S727" s="30">
        <v>65</v>
      </c>
      <c r="T727" s="28" t="s">
        <v>3705</v>
      </c>
      <c r="U727" s="28">
        <v>2</v>
      </c>
      <c r="V727" s="28" t="s">
        <v>1704</v>
      </c>
      <c r="W727" s="28">
        <v>0.3</v>
      </c>
      <c r="X727" s="31" t="b">
        <v>0</v>
      </c>
      <c r="Y727" s="28"/>
      <c r="Z727" s="28" t="s">
        <v>2061</v>
      </c>
      <c r="AA727" s="30">
        <v>20</v>
      </c>
      <c r="AB727" s="30">
        <v>39</v>
      </c>
      <c r="AC727" s="30">
        <v>26</v>
      </c>
      <c r="AD727" s="30">
        <v>119671</v>
      </c>
      <c r="AE727" s="30">
        <v>176</v>
      </c>
      <c r="AF727" s="30">
        <v>138422</v>
      </c>
      <c r="AG727" s="30">
        <v>697</v>
      </c>
      <c r="AH727" s="28">
        <v>0</v>
      </c>
      <c r="AI727" s="28">
        <v>4</v>
      </c>
      <c r="AJ727" s="28" t="s">
        <v>1704</v>
      </c>
      <c r="AK727" s="30">
        <v>737</v>
      </c>
      <c r="AL727" s="30">
        <v>0</v>
      </c>
      <c r="AM727" s="30">
        <v>2</v>
      </c>
      <c r="AN727" s="30">
        <v>2</v>
      </c>
      <c r="AO727" s="30">
        <v>12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63</v>
      </c>
      <c r="AX727" s="28">
        <v>74.599999999999994</v>
      </c>
      <c r="AY727" s="28">
        <v>115.7</v>
      </c>
      <c r="AZ727" s="28">
        <v>269</v>
      </c>
      <c r="BA727" s="28">
        <v>46</v>
      </c>
      <c r="BB727" s="30">
        <v>7</v>
      </c>
      <c r="BC727" s="28">
        <v>2.5499999999999998</v>
      </c>
      <c r="BD727" s="28">
        <v>0.54</v>
      </c>
      <c r="BE727" s="28">
        <v>3.09</v>
      </c>
      <c r="BF727" s="28">
        <v>12.77</v>
      </c>
      <c r="BG727" s="30">
        <v>401</v>
      </c>
      <c r="BH727" s="30">
        <v>49</v>
      </c>
      <c r="BI727" s="30">
        <v>245</v>
      </c>
      <c r="BJ727" s="30">
        <v>38</v>
      </c>
      <c r="BK727" s="30">
        <v>127</v>
      </c>
      <c r="BL727" s="30">
        <v>38</v>
      </c>
      <c r="BM727" s="30">
        <v>278</v>
      </c>
      <c r="BN727" s="30">
        <v>42</v>
      </c>
      <c r="BO727" s="28"/>
      <c r="BP727" s="28"/>
      <c r="BQ727" s="28"/>
      <c r="BR727" s="28"/>
      <c r="BS727" s="30">
        <v>1</v>
      </c>
      <c r="BT727" s="28"/>
      <c r="BU727" s="30">
        <v>0.31</v>
      </c>
      <c r="BV727" s="30">
        <v>0</v>
      </c>
      <c r="BW727" s="30">
        <v>7.0000000000000007E-2</v>
      </c>
      <c r="BX727" s="30">
        <v>0.38</v>
      </c>
      <c r="BY727" s="30">
        <v>1.56</v>
      </c>
      <c r="BZ727" s="30">
        <v>1.47</v>
      </c>
      <c r="CA727" s="30">
        <v>55</v>
      </c>
      <c r="CB727" s="30">
        <v>24</v>
      </c>
      <c r="CC727" s="30">
        <v>754</v>
      </c>
      <c r="CD727" s="30">
        <v>88</v>
      </c>
      <c r="CE727" s="30">
        <v>326</v>
      </c>
      <c r="CF727" s="30">
        <v>43</v>
      </c>
      <c r="CG727" s="30">
        <v>320</v>
      </c>
      <c r="CH727" s="30">
        <v>51</v>
      </c>
      <c r="CI727" s="30">
        <v>0.85</v>
      </c>
      <c r="CJ727" s="30">
        <v>0.24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30">
        <v>100</v>
      </c>
      <c r="B728" s="30">
        <v>100</v>
      </c>
      <c r="C728" s="30">
        <v>114128</v>
      </c>
      <c r="D728" s="30">
        <v>0</v>
      </c>
      <c r="E728" s="30">
        <v>0</v>
      </c>
      <c r="F728" s="30">
        <v>-2</v>
      </c>
      <c r="G728" s="30">
        <v>2</v>
      </c>
      <c r="H728" s="30">
        <v>0</v>
      </c>
      <c r="I728" s="30">
        <v>2</v>
      </c>
      <c r="J728" s="28">
        <v>0</v>
      </c>
      <c r="K728" s="28">
        <v>0</v>
      </c>
      <c r="L728" s="30">
        <v>0</v>
      </c>
      <c r="M728" s="28" t="s">
        <v>3404</v>
      </c>
      <c r="N728" s="28">
        <v>0</v>
      </c>
      <c r="O728" s="30">
        <v>477</v>
      </c>
      <c r="P728" s="31" t="b">
        <v>0</v>
      </c>
      <c r="Q728" s="28"/>
      <c r="R728" s="28" t="s">
        <v>4234</v>
      </c>
      <c r="S728" s="30">
        <v>43</v>
      </c>
      <c r="T728" s="28" t="s">
        <v>3706</v>
      </c>
      <c r="U728" s="28">
        <v>2.5</v>
      </c>
      <c r="V728" s="28" t="s">
        <v>3707</v>
      </c>
      <c r="W728" s="28">
        <v>0.3</v>
      </c>
      <c r="X728" s="31" t="b">
        <v>0</v>
      </c>
      <c r="Y728" s="28"/>
      <c r="Z728" s="28" t="s">
        <v>2061</v>
      </c>
      <c r="AA728" s="30">
        <v>20</v>
      </c>
      <c r="AB728" s="30">
        <v>39</v>
      </c>
      <c r="AC728" s="30">
        <v>45</v>
      </c>
      <c r="AD728" s="30">
        <v>129642</v>
      </c>
      <c r="AE728" s="30">
        <v>62</v>
      </c>
      <c r="AF728" s="30">
        <v>169998</v>
      </c>
      <c r="AG728" s="30">
        <v>145</v>
      </c>
      <c r="AH728" s="28">
        <v>0</v>
      </c>
      <c r="AI728" s="28">
        <v>10.5</v>
      </c>
      <c r="AJ728" s="28" t="s">
        <v>1662</v>
      </c>
      <c r="AK728" s="30">
        <v>1257</v>
      </c>
      <c r="AL728" s="30">
        <v>1</v>
      </c>
      <c r="AM728" s="30">
        <v>0</v>
      </c>
      <c r="AN728" s="30">
        <v>5</v>
      </c>
      <c r="AO728" s="30">
        <v>21</v>
      </c>
      <c r="AP728" s="30">
        <v>0</v>
      </c>
      <c r="AQ728" s="30">
        <v>0</v>
      </c>
      <c r="AR728" s="30">
        <v>0</v>
      </c>
      <c r="AS728" s="30">
        <v>3</v>
      </c>
      <c r="AT728" s="30">
        <v>1</v>
      </c>
      <c r="AU728" s="30">
        <v>0</v>
      </c>
      <c r="AV728" s="30">
        <v>0</v>
      </c>
      <c r="AW728" s="30">
        <v>219</v>
      </c>
      <c r="AX728" s="28">
        <v>233.2</v>
      </c>
      <c r="AY728" s="28">
        <v>118.2</v>
      </c>
      <c r="AZ728" s="28">
        <v>83</v>
      </c>
      <c r="BA728" s="28">
        <v>43.7</v>
      </c>
      <c r="BB728" s="30">
        <v>14</v>
      </c>
      <c r="BC728" s="28">
        <v>0.3</v>
      </c>
      <c r="BD728" s="28">
        <v>0.83</v>
      </c>
      <c r="BE728" s="28">
        <v>1.1299999999999999</v>
      </c>
      <c r="BF728" s="28">
        <v>18.32</v>
      </c>
      <c r="BG728" s="30">
        <v>255</v>
      </c>
      <c r="BH728" s="30">
        <v>96</v>
      </c>
      <c r="BI728" s="30">
        <v>243</v>
      </c>
      <c r="BJ728" s="30">
        <v>63</v>
      </c>
      <c r="BK728" s="30">
        <v>285</v>
      </c>
      <c r="BL728" s="30">
        <v>84</v>
      </c>
      <c r="BM728" s="30">
        <v>287</v>
      </c>
      <c r="BN728" s="30">
        <v>97</v>
      </c>
      <c r="BO728" s="28"/>
      <c r="BP728" s="28"/>
      <c r="BQ728" s="28"/>
      <c r="BR728" s="28"/>
      <c r="BS728" s="28"/>
      <c r="BT728" s="28"/>
      <c r="BU728" s="30">
        <v>0.02</v>
      </c>
      <c r="BV728" s="30">
        <v>0</v>
      </c>
      <c r="BW728" s="30">
        <v>0.06</v>
      </c>
      <c r="BX728" s="30">
        <v>0.08</v>
      </c>
      <c r="BY728" s="30">
        <v>1.31</v>
      </c>
      <c r="BZ728" s="30">
        <v>1.5</v>
      </c>
      <c r="CA728" s="30">
        <v>536</v>
      </c>
      <c r="CB728" s="30">
        <v>131</v>
      </c>
      <c r="CC728" s="30">
        <v>535</v>
      </c>
      <c r="CD728" s="30">
        <v>213</v>
      </c>
      <c r="CE728" s="30">
        <v>225</v>
      </c>
      <c r="CF728" s="30">
        <v>79</v>
      </c>
      <c r="CG728" s="30">
        <v>322</v>
      </c>
      <c r="CH728" s="30">
        <v>119</v>
      </c>
      <c r="CI728" s="30">
        <v>1</v>
      </c>
      <c r="CJ728" s="30">
        <v>0.36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28"/>
      <c r="B729" s="28"/>
      <c r="C729" s="30">
        <v>149065</v>
      </c>
      <c r="D729" s="30">
        <v>0</v>
      </c>
      <c r="E729" s="30">
        <v>0</v>
      </c>
      <c r="F729" s="30">
        <v>0</v>
      </c>
      <c r="G729" s="30">
        <v>0</v>
      </c>
      <c r="H729" s="30">
        <v>2</v>
      </c>
      <c r="I729" s="30">
        <v>1</v>
      </c>
      <c r="J729" s="28">
        <v>4.2</v>
      </c>
      <c r="K729" s="28">
        <v>4.2</v>
      </c>
      <c r="L729" s="30">
        <v>-1</v>
      </c>
      <c r="M729" s="28" t="s">
        <v>3708</v>
      </c>
      <c r="N729" s="28">
        <v>4.2</v>
      </c>
      <c r="O729" s="30">
        <v>478</v>
      </c>
      <c r="P729" s="31" t="b">
        <v>0</v>
      </c>
      <c r="Q729" s="28"/>
      <c r="R729" s="28"/>
      <c r="S729" s="30">
        <v>50</v>
      </c>
      <c r="T729" s="28" t="s">
        <v>3709</v>
      </c>
      <c r="U729" s="28">
        <v>4.0999999999999996</v>
      </c>
      <c r="V729" s="28" t="s">
        <v>3710</v>
      </c>
      <c r="W729" s="28">
        <v>5.5</v>
      </c>
      <c r="X729" s="31" t="b">
        <v>0</v>
      </c>
      <c r="Y729" s="28"/>
      <c r="Z729" s="28" t="s">
        <v>2061</v>
      </c>
      <c r="AA729" s="30">
        <v>20</v>
      </c>
      <c r="AB729" s="30">
        <v>39</v>
      </c>
      <c r="AC729" s="30">
        <v>138</v>
      </c>
      <c r="AD729" s="30">
        <v>1044657</v>
      </c>
      <c r="AE729" s="30">
        <v>3637</v>
      </c>
      <c r="AF729" s="30">
        <v>948783</v>
      </c>
      <c r="AG729" s="30">
        <v>12105</v>
      </c>
      <c r="AH729" s="28">
        <v>0.8</v>
      </c>
      <c r="AI729" s="28">
        <v>27.6</v>
      </c>
      <c r="AJ729" s="28" t="s">
        <v>1443</v>
      </c>
      <c r="AK729" s="30">
        <v>3060</v>
      </c>
      <c r="AL729" s="30">
        <v>0</v>
      </c>
      <c r="AM729" s="30">
        <v>0</v>
      </c>
      <c r="AN729" s="30">
        <v>10</v>
      </c>
      <c r="AO729" s="30">
        <v>50</v>
      </c>
      <c r="AP729" s="30">
        <v>0</v>
      </c>
      <c r="AQ729" s="30">
        <v>2</v>
      </c>
      <c r="AR729" s="30">
        <v>0</v>
      </c>
      <c r="AS729" s="30">
        <v>2</v>
      </c>
      <c r="AT729" s="30">
        <v>0</v>
      </c>
      <c r="AU729" s="30">
        <v>102</v>
      </c>
      <c r="AV729" s="30">
        <v>16</v>
      </c>
      <c r="AW729" s="30">
        <v>646</v>
      </c>
      <c r="AX729" s="28">
        <v>823.6</v>
      </c>
      <c r="AY729" s="28">
        <v>0</v>
      </c>
      <c r="AZ729" s="28">
        <v>0</v>
      </c>
      <c r="BA729" s="28">
        <v>82.5</v>
      </c>
      <c r="BB729" s="30">
        <v>34</v>
      </c>
      <c r="BC729" s="28">
        <v>0</v>
      </c>
      <c r="BD729" s="28">
        <v>0</v>
      </c>
      <c r="BE729" s="28">
        <v>0</v>
      </c>
      <c r="BF729" s="28">
        <v>50.67</v>
      </c>
      <c r="BG729" s="30">
        <v>16</v>
      </c>
      <c r="BH729" s="30">
        <v>5</v>
      </c>
      <c r="BI729" s="30">
        <v>741</v>
      </c>
      <c r="BJ729" s="30">
        <v>82</v>
      </c>
      <c r="BK729" s="30">
        <v>737</v>
      </c>
      <c r="BL729" s="30">
        <v>79</v>
      </c>
      <c r="BM729" s="30">
        <v>150</v>
      </c>
      <c r="BN729" s="30">
        <v>5</v>
      </c>
      <c r="BO729" s="28"/>
      <c r="BP729" s="28"/>
      <c r="BQ729" s="28"/>
      <c r="BR729" s="28"/>
      <c r="BS729" s="28"/>
      <c r="BT729" s="28"/>
      <c r="BU729" s="30">
        <v>0</v>
      </c>
      <c r="BV729" s="30">
        <v>3</v>
      </c>
      <c r="BW729" s="30">
        <v>0</v>
      </c>
      <c r="BX729" s="30">
        <v>0</v>
      </c>
      <c r="BY729" s="30">
        <v>1.49</v>
      </c>
      <c r="BZ729" s="30">
        <v>1.47</v>
      </c>
      <c r="CA729" s="30">
        <v>194</v>
      </c>
      <c r="CB729" s="30">
        <v>8</v>
      </c>
      <c r="CC729" s="30">
        <v>49</v>
      </c>
      <c r="CD729" s="30">
        <v>7</v>
      </c>
      <c r="CE729" s="30">
        <v>51</v>
      </c>
      <c r="CF729" s="30">
        <v>12</v>
      </c>
      <c r="CG729" s="30">
        <v>69</v>
      </c>
      <c r="CH729" s="30">
        <v>13</v>
      </c>
      <c r="CI729" s="30">
        <v>1</v>
      </c>
      <c r="CJ729" s="30">
        <v>0.28999999999999998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30">
        <v>100</v>
      </c>
      <c r="B730" s="30">
        <v>100</v>
      </c>
      <c r="C730" s="30">
        <v>171317</v>
      </c>
      <c r="D730" s="30">
        <v>0</v>
      </c>
      <c r="E730" s="30">
        <v>0</v>
      </c>
      <c r="F730" s="30">
        <v>-3</v>
      </c>
      <c r="G730" s="30">
        <v>3</v>
      </c>
      <c r="H730" s="30">
        <v>3</v>
      </c>
      <c r="I730" s="30">
        <v>3</v>
      </c>
      <c r="J730" s="28">
        <v>3.2</v>
      </c>
      <c r="K730" s="28">
        <v>3.2</v>
      </c>
      <c r="L730" s="30">
        <v>2</v>
      </c>
      <c r="M730" s="28" t="s">
        <v>2788</v>
      </c>
      <c r="N730" s="28">
        <v>3.2</v>
      </c>
      <c r="O730" s="30">
        <v>480</v>
      </c>
      <c r="P730" s="31" t="b">
        <v>0</v>
      </c>
      <c r="Q730" s="28"/>
      <c r="R730" s="28" t="s">
        <v>4294</v>
      </c>
      <c r="S730" s="30">
        <v>52</v>
      </c>
      <c r="T730" s="28" t="s">
        <v>3711</v>
      </c>
      <c r="U730" s="28">
        <v>3.5</v>
      </c>
      <c r="V730" s="28" t="s">
        <v>3712</v>
      </c>
      <c r="W730" s="28">
        <v>1.6</v>
      </c>
      <c r="X730" s="31" t="b">
        <v>0</v>
      </c>
      <c r="Y730" s="28"/>
      <c r="Z730" s="28" t="s">
        <v>2061</v>
      </c>
      <c r="AA730" s="30">
        <v>20</v>
      </c>
      <c r="AB730" s="30">
        <v>39</v>
      </c>
      <c r="AC730" s="30">
        <v>107</v>
      </c>
      <c r="AD730" s="30">
        <v>614551</v>
      </c>
      <c r="AE730" s="30">
        <v>2311</v>
      </c>
      <c r="AF730" s="30">
        <v>671266</v>
      </c>
      <c r="AG730" s="30">
        <v>3148</v>
      </c>
      <c r="AH730" s="28">
        <v>0.6</v>
      </c>
      <c r="AI730" s="28">
        <v>20.6</v>
      </c>
      <c r="AJ730" s="28" t="s">
        <v>1584</v>
      </c>
      <c r="AK730" s="30">
        <v>2708</v>
      </c>
      <c r="AL730" s="30">
        <v>6</v>
      </c>
      <c r="AM730" s="30">
        <v>1</v>
      </c>
      <c r="AN730" s="30">
        <v>8</v>
      </c>
      <c r="AO730" s="30">
        <v>44</v>
      </c>
      <c r="AP730" s="30">
        <v>0</v>
      </c>
      <c r="AQ730" s="30">
        <v>0</v>
      </c>
      <c r="AR730" s="30">
        <v>0</v>
      </c>
      <c r="AS730" s="30">
        <v>11</v>
      </c>
      <c r="AT730" s="30">
        <v>0</v>
      </c>
      <c r="AU730" s="30">
        <v>0</v>
      </c>
      <c r="AV730" s="30">
        <v>16</v>
      </c>
      <c r="AW730" s="30">
        <v>518</v>
      </c>
      <c r="AX730" s="28">
        <v>732.4</v>
      </c>
      <c r="AY730" s="28">
        <v>416.5</v>
      </c>
      <c r="AZ730" s="28">
        <v>339</v>
      </c>
      <c r="BA730" s="28">
        <v>148.69999999999999</v>
      </c>
      <c r="BB730" s="30">
        <v>30</v>
      </c>
      <c r="BC730" s="28">
        <v>5.15</v>
      </c>
      <c r="BD730" s="28">
        <v>1.32</v>
      </c>
      <c r="BE730" s="28">
        <v>6.47</v>
      </c>
      <c r="BF730" s="28">
        <v>44.38</v>
      </c>
      <c r="BG730" s="30">
        <v>25</v>
      </c>
      <c r="BH730" s="30">
        <v>12</v>
      </c>
      <c r="BI730" s="30">
        <v>67</v>
      </c>
      <c r="BJ730" s="30">
        <v>55</v>
      </c>
      <c r="BK730" s="30">
        <v>96</v>
      </c>
      <c r="BL730" s="30">
        <v>63</v>
      </c>
      <c r="BM730" s="30">
        <v>57</v>
      </c>
      <c r="BN730" s="30">
        <v>39</v>
      </c>
      <c r="BO730" s="28"/>
      <c r="BP730" s="28"/>
      <c r="BQ730" s="30">
        <v>1</v>
      </c>
      <c r="BR730" s="28"/>
      <c r="BS730" s="30">
        <v>2</v>
      </c>
      <c r="BT730" s="28"/>
      <c r="BU730" s="30">
        <v>0.17</v>
      </c>
      <c r="BV730" s="30">
        <v>0</v>
      </c>
      <c r="BW730" s="30">
        <v>0.04</v>
      </c>
      <c r="BX730" s="30">
        <v>0.21</v>
      </c>
      <c r="BY730" s="30">
        <v>1.47</v>
      </c>
      <c r="BZ730" s="30">
        <v>1.46</v>
      </c>
      <c r="CA730" s="30">
        <v>161</v>
      </c>
      <c r="CB730" s="30">
        <v>91</v>
      </c>
      <c r="CC730" s="30">
        <v>87</v>
      </c>
      <c r="CD730" s="30">
        <v>40</v>
      </c>
      <c r="CE730" s="30">
        <v>100</v>
      </c>
      <c r="CF730" s="30">
        <v>42</v>
      </c>
      <c r="CG730" s="30">
        <v>149</v>
      </c>
      <c r="CH730" s="30">
        <v>52</v>
      </c>
      <c r="CI730" s="30">
        <v>1</v>
      </c>
      <c r="CJ730" s="30">
        <v>0.27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184754</v>
      </c>
      <c r="D731" s="30">
        <v>0</v>
      </c>
      <c r="E731" s="30">
        <v>0</v>
      </c>
      <c r="F731" s="30">
        <v>-3</v>
      </c>
      <c r="G731" s="30">
        <v>3</v>
      </c>
      <c r="H731" s="30">
        <v>0</v>
      </c>
      <c r="I731" s="30">
        <v>3</v>
      </c>
      <c r="J731" s="28">
        <v>2.4</v>
      </c>
      <c r="K731" s="28">
        <v>2.4</v>
      </c>
      <c r="L731" s="30">
        <v>1</v>
      </c>
      <c r="M731" s="28" t="s">
        <v>1685</v>
      </c>
      <c r="N731" s="28">
        <v>2.4</v>
      </c>
      <c r="O731" s="30">
        <v>481</v>
      </c>
      <c r="P731" s="31" t="b">
        <v>0</v>
      </c>
      <c r="Q731" s="28"/>
      <c r="R731" s="28" t="s">
        <v>4235</v>
      </c>
      <c r="S731" s="30">
        <v>57</v>
      </c>
      <c r="T731" s="28" t="s">
        <v>3713</v>
      </c>
      <c r="U731" s="28">
        <v>2</v>
      </c>
      <c r="V731" s="28" t="s">
        <v>3714</v>
      </c>
      <c r="W731" s="28">
        <v>0.2</v>
      </c>
      <c r="X731" s="31" t="b">
        <v>0</v>
      </c>
      <c r="Y731" s="28"/>
      <c r="Z731" s="28" t="s">
        <v>2061</v>
      </c>
      <c r="AA731" s="30">
        <v>20</v>
      </c>
      <c r="AB731" s="30">
        <v>39</v>
      </c>
      <c r="AC731" s="30">
        <v>45</v>
      </c>
      <c r="AD731" s="30">
        <v>33277</v>
      </c>
      <c r="AE731" s="30">
        <v>168</v>
      </c>
      <c r="AF731" s="30">
        <v>67544</v>
      </c>
      <c r="AG731" s="30">
        <v>285</v>
      </c>
      <c r="AH731" s="28">
        <v>0.4</v>
      </c>
      <c r="AI731" s="28">
        <v>7.9</v>
      </c>
      <c r="AJ731" s="28" t="s">
        <v>1685</v>
      </c>
      <c r="AK731" s="30">
        <v>911</v>
      </c>
      <c r="AL731" s="30">
        <v>2</v>
      </c>
      <c r="AM731" s="30">
        <v>2</v>
      </c>
      <c r="AN731" s="30">
        <v>2</v>
      </c>
      <c r="AO731" s="30">
        <v>13</v>
      </c>
      <c r="AP731" s="30">
        <v>0</v>
      </c>
      <c r="AQ731" s="30">
        <v>0</v>
      </c>
      <c r="AR731" s="30">
        <v>0</v>
      </c>
      <c r="AS731" s="30">
        <v>1</v>
      </c>
      <c r="AT731" s="30">
        <v>0</v>
      </c>
      <c r="AU731" s="30">
        <v>0</v>
      </c>
      <c r="AV731" s="30">
        <v>0</v>
      </c>
      <c r="AW731" s="30">
        <v>125</v>
      </c>
      <c r="AX731" s="28">
        <v>157</v>
      </c>
      <c r="AY731" s="28">
        <v>133</v>
      </c>
      <c r="AZ731" s="28">
        <v>200</v>
      </c>
      <c r="BA731" s="28">
        <v>49</v>
      </c>
      <c r="BB731" s="30">
        <v>10</v>
      </c>
      <c r="BC731" s="28">
        <v>1.89</v>
      </c>
      <c r="BD731" s="28">
        <v>0.51</v>
      </c>
      <c r="BE731" s="28">
        <v>2.4</v>
      </c>
      <c r="BF731" s="28">
        <v>12.1</v>
      </c>
      <c r="BG731" s="30">
        <v>315</v>
      </c>
      <c r="BH731" s="30">
        <v>130</v>
      </c>
      <c r="BI731" s="30">
        <v>221</v>
      </c>
      <c r="BJ731" s="30">
        <v>136</v>
      </c>
      <c r="BK731" s="30">
        <v>170</v>
      </c>
      <c r="BL731" s="30">
        <v>100</v>
      </c>
      <c r="BM731" s="30">
        <v>265</v>
      </c>
      <c r="BN731" s="30">
        <v>118</v>
      </c>
      <c r="BO731" s="28"/>
      <c r="BP731" s="28"/>
      <c r="BQ731" s="28"/>
      <c r="BR731" s="28"/>
      <c r="BS731" s="30">
        <v>3</v>
      </c>
      <c r="BT731" s="28"/>
      <c r="BU731" s="30">
        <v>0.19</v>
      </c>
      <c r="BV731" s="30">
        <v>0</v>
      </c>
      <c r="BW731" s="30">
        <v>0.05</v>
      </c>
      <c r="BX731" s="30">
        <v>0.24</v>
      </c>
      <c r="BY731" s="30">
        <v>1.2</v>
      </c>
      <c r="BZ731" s="30">
        <v>1.28</v>
      </c>
      <c r="CA731" s="30">
        <v>83</v>
      </c>
      <c r="CB731" s="30">
        <v>44</v>
      </c>
      <c r="CC731" s="30">
        <v>136</v>
      </c>
      <c r="CD731" s="30">
        <v>64</v>
      </c>
      <c r="CE731" s="30">
        <v>325</v>
      </c>
      <c r="CF731" s="30">
        <v>131</v>
      </c>
      <c r="CG731" s="30">
        <v>389</v>
      </c>
      <c r="CH731" s="30">
        <v>136</v>
      </c>
      <c r="CI731" s="30">
        <v>0.99</v>
      </c>
      <c r="CJ731" s="30">
        <v>0.2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30">
        <v>75</v>
      </c>
      <c r="B732" s="30">
        <v>100</v>
      </c>
      <c r="C732" s="30">
        <v>200402</v>
      </c>
      <c r="D732" s="30">
        <v>0</v>
      </c>
      <c r="E732" s="30">
        <v>0</v>
      </c>
      <c r="F732" s="30">
        <v>0</v>
      </c>
      <c r="G732" s="30">
        <v>0</v>
      </c>
      <c r="H732" s="30">
        <v>1</v>
      </c>
      <c r="I732" s="30">
        <v>2</v>
      </c>
      <c r="J732" s="28">
        <v>3.2</v>
      </c>
      <c r="K732" s="28">
        <v>4.2</v>
      </c>
      <c r="L732" s="30">
        <v>-1</v>
      </c>
      <c r="M732" s="28" t="s">
        <v>3715</v>
      </c>
      <c r="N732" s="28">
        <v>4.2</v>
      </c>
      <c r="O732" s="30">
        <v>482</v>
      </c>
      <c r="P732" s="31" t="b">
        <v>0</v>
      </c>
      <c r="Q732" s="28" t="s">
        <v>4415</v>
      </c>
      <c r="R732" s="28" t="s">
        <v>4549</v>
      </c>
      <c r="S732" s="30">
        <v>50</v>
      </c>
      <c r="T732" s="28" t="s">
        <v>3716</v>
      </c>
      <c r="U732" s="28">
        <v>2.1</v>
      </c>
      <c r="V732" s="28" t="s">
        <v>3717</v>
      </c>
      <c r="W732" s="28">
        <v>0.7</v>
      </c>
      <c r="X732" s="31" t="b">
        <v>0</v>
      </c>
      <c r="Y732" s="28"/>
      <c r="Z732" s="28" t="s">
        <v>2176</v>
      </c>
      <c r="AA732" s="30">
        <v>20</v>
      </c>
      <c r="AB732" s="30">
        <v>39</v>
      </c>
      <c r="AC732" s="30">
        <v>68</v>
      </c>
      <c r="AD732" s="30">
        <v>187754</v>
      </c>
      <c r="AE732" s="30">
        <v>352</v>
      </c>
      <c r="AF732" s="30">
        <v>134405</v>
      </c>
      <c r="AG732" s="30">
        <v>11133</v>
      </c>
      <c r="AH732" s="28">
        <v>0.8</v>
      </c>
      <c r="AI732" s="28">
        <v>13.6</v>
      </c>
      <c r="AJ732" s="28" t="s">
        <v>1569</v>
      </c>
      <c r="AK732" s="30">
        <v>2273</v>
      </c>
      <c r="AL732" s="30">
        <v>0</v>
      </c>
      <c r="AM732" s="30">
        <v>1</v>
      </c>
      <c r="AN732" s="30">
        <v>7</v>
      </c>
      <c r="AO732" s="30">
        <v>35</v>
      </c>
      <c r="AP732" s="30">
        <v>0</v>
      </c>
      <c r="AQ732" s="30">
        <v>0</v>
      </c>
      <c r="AR732" s="30">
        <v>0</v>
      </c>
      <c r="AS732" s="30">
        <v>9</v>
      </c>
      <c r="AT732" s="30">
        <v>1</v>
      </c>
      <c r="AU732" s="30">
        <v>0</v>
      </c>
      <c r="AV732" s="30">
        <v>5</v>
      </c>
      <c r="AW732" s="30">
        <v>368</v>
      </c>
      <c r="AX732" s="28">
        <v>416</v>
      </c>
      <c r="AY732" s="28">
        <v>221.8</v>
      </c>
      <c r="AZ732" s="28">
        <v>74</v>
      </c>
      <c r="BA732" s="28">
        <v>70.7</v>
      </c>
      <c r="BB732" s="30">
        <v>27</v>
      </c>
      <c r="BC732" s="28">
        <v>0.41</v>
      </c>
      <c r="BD732" s="28">
        <v>0.88</v>
      </c>
      <c r="BE732" s="28">
        <v>1.29</v>
      </c>
      <c r="BF732" s="28">
        <v>41.4</v>
      </c>
      <c r="BG732" s="30">
        <v>138</v>
      </c>
      <c r="BH732" s="30">
        <v>44</v>
      </c>
      <c r="BI732" s="30">
        <v>145</v>
      </c>
      <c r="BJ732" s="30">
        <v>32</v>
      </c>
      <c r="BK732" s="30">
        <v>299</v>
      </c>
      <c r="BL732" s="30">
        <v>93</v>
      </c>
      <c r="BM732" s="30">
        <v>188</v>
      </c>
      <c r="BN732" s="30">
        <v>53</v>
      </c>
      <c r="BO732" s="28"/>
      <c r="BP732" s="28"/>
      <c r="BQ732" s="28"/>
      <c r="BR732" s="28"/>
      <c r="BS732" s="28"/>
      <c r="BT732" s="28"/>
      <c r="BU732" s="30">
        <v>0.02</v>
      </c>
      <c r="BV732" s="30">
        <v>0</v>
      </c>
      <c r="BW732" s="30">
        <v>0.03</v>
      </c>
      <c r="BX732" s="30">
        <v>0.05</v>
      </c>
      <c r="BY732" s="30">
        <v>1.64</v>
      </c>
      <c r="BZ732" s="30">
        <v>1.39</v>
      </c>
      <c r="CA732" s="30">
        <v>202</v>
      </c>
      <c r="CB732" s="30">
        <v>26</v>
      </c>
      <c r="CC732" s="30">
        <v>50</v>
      </c>
      <c r="CD732" s="30">
        <v>10</v>
      </c>
      <c r="CE732" s="30">
        <v>295</v>
      </c>
      <c r="CF732" s="30">
        <v>109</v>
      </c>
      <c r="CG732" s="30">
        <v>217</v>
      </c>
      <c r="CH732" s="30">
        <v>77</v>
      </c>
      <c r="CI732" s="30">
        <v>1.07</v>
      </c>
      <c r="CJ732" s="30">
        <v>0.28000000000000003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100</v>
      </c>
      <c r="C733" s="30">
        <v>200600</v>
      </c>
      <c r="D733" s="30">
        <v>0</v>
      </c>
      <c r="E733" s="30">
        <v>0</v>
      </c>
      <c r="F733" s="30">
        <v>-3</v>
      </c>
      <c r="G733" s="30">
        <v>3</v>
      </c>
      <c r="H733" s="30">
        <v>1</v>
      </c>
      <c r="I733" s="30">
        <v>3</v>
      </c>
      <c r="J733" s="28">
        <v>1</v>
      </c>
      <c r="K733" s="28">
        <v>1</v>
      </c>
      <c r="L733" s="30">
        <v>1</v>
      </c>
      <c r="M733" s="28" t="s">
        <v>2334</v>
      </c>
      <c r="N733" s="28">
        <v>1</v>
      </c>
      <c r="O733" s="30">
        <v>483</v>
      </c>
      <c r="P733" s="31" t="b">
        <v>0</v>
      </c>
      <c r="Q733" s="28"/>
      <c r="R733" s="28" t="s">
        <v>4099</v>
      </c>
      <c r="S733" s="30">
        <v>52</v>
      </c>
      <c r="T733" s="28" t="s">
        <v>3718</v>
      </c>
      <c r="U733" s="28">
        <v>2.9</v>
      </c>
      <c r="V733" s="28" t="s">
        <v>3719</v>
      </c>
      <c r="W733" s="28">
        <v>0.7</v>
      </c>
      <c r="X733" s="31" t="b">
        <v>0</v>
      </c>
      <c r="Y733" s="28"/>
      <c r="Z733" s="28" t="s">
        <v>2061</v>
      </c>
      <c r="AA733" s="30">
        <v>20</v>
      </c>
      <c r="AB733" s="30">
        <v>39</v>
      </c>
      <c r="AC733" s="30">
        <v>88</v>
      </c>
      <c r="AD733" s="30">
        <v>278607</v>
      </c>
      <c r="AE733" s="30">
        <v>150</v>
      </c>
      <c r="AF733" s="30">
        <v>334864</v>
      </c>
      <c r="AG733" s="30">
        <v>654</v>
      </c>
      <c r="AH733" s="28">
        <v>0.2</v>
      </c>
      <c r="AI733" s="28">
        <v>16.899999999999999</v>
      </c>
      <c r="AJ733" s="28" t="s">
        <v>1468</v>
      </c>
      <c r="AK733" s="30">
        <v>1662</v>
      </c>
      <c r="AL733" s="30">
        <v>6</v>
      </c>
      <c r="AM733" s="30">
        <v>1</v>
      </c>
      <c r="AN733" s="30">
        <v>5</v>
      </c>
      <c r="AO733" s="30">
        <v>30</v>
      </c>
      <c r="AP733" s="30">
        <v>0</v>
      </c>
      <c r="AQ733" s="30">
        <v>0</v>
      </c>
      <c r="AR733" s="30">
        <v>0</v>
      </c>
      <c r="AS733" s="30">
        <v>5</v>
      </c>
      <c r="AT733" s="30">
        <v>0</v>
      </c>
      <c r="AU733" s="30">
        <v>0</v>
      </c>
      <c r="AV733" s="30">
        <v>10</v>
      </c>
      <c r="AW733" s="30">
        <v>241</v>
      </c>
      <c r="AX733" s="28">
        <v>374.2</v>
      </c>
      <c r="AY733" s="28">
        <v>487.7</v>
      </c>
      <c r="AZ733" s="28">
        <v>567</v>
      </c>
      <c r="BA733" s="28">
        <v>142.80000000000001</v>
      </c>
      <c r="BB733" s="30">
        <v>19</v>
      </c>
      <c r="BC733" s="28">
        <v>3.64</v>
      </c>
      <c r="BD733" s="28">
        <v>2.0099999999999998</v>
      </c>
      <c r="BE733" s="28">
        <v>5.65</v>
      </c>
      <c r="BF733" s="28">
        <v>25.99</v>
      </c>
      <c r="BG733" s="30">
        <v>161</v>
      </c>
      <c r="BH733" s="30">
        <v>69</v>
      </c>
      <c r="BI733" s="30">
        <v>51</v>
      </c>
      <c r="BJ733" s="30">
        <v>41</v>
      </c>
      <c r="BK733" s="30">
        <v>42</v>
      </c>
      <c r="BL733" s="30">
        <v>26</v>
      </c>
      <c r="BM733" s="30">
        <v>60</v>
      </c>
      <c r="BN733" s="30">
        <v>42</v>
      </c>
      <c r="BO733" s="30">
        <v>1</v>
      </c>
      <c r="BP733" s="28"/>
      <c r="BQ733" s="28"/>
      <c r="BR733" s="28"/>
      <c r="BS733" s="28"/>
      <c r="BT733" s="28"/>
      <c r="BU733" s="30">
        <v>0.2</v>
      </c>
      <c r="BV733" s="30">
        <v>0</v>
      </c>
      <c r="BW733" s="30">
        <v>0.11</v>
      </c>
      <c r="BX733" s="30">
        <v>0.31</v>
      </c>
      <c r="BY733" s="30">
        <v>1.41</v>
      </c>
      <c r="BZ733" s="30">
        <v>1.62</v>
      </c>
      <c r="CA733" s="30">
        <v>163</v>
      </c>
      <c r="CB733" s="30">
        <v>93</v>
      </c>
      <c r="CC733" s="30">
        <v>270</v>
      </c>
      <c r="CD733" s="30">
        <v>138</v>
      </c>
      <c r="CE733" s="30">
        <v>169</v>
      </c>
      <c r="CF733" s="30">
        <v>67</v>
      </c>
      <c r="CG733" s="30">
        <v>224</v>
      </c>
      <c r="CH733" s="30">
        <v>72</v>
      </c>
      <c r="CI733" s="30">
        <v>1.03</v>
      </c>
      <c r="CJ733" s="30">
        <v>0.27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100</v>
      </c>
      <c r="B734" s="30">
        <v>100</v>
      </c>
      <c r="C734" s="30">
        <v>214048</v>
      </c>
      <c r="D734" s="30">
        <v>0</v>
      </c>
      <c r="E734" s="30">
        <v>0</v>
      </c>
      <c r="F734" s="30">
        <v>-2</v>
      </c>
      <c r="G734" s="30">
        <v>2</v>
      </c>
      <c r="H734" s="30">
        <v>3</v>
      </c>
      <c r="I734" s="30">
        <v>2</v>
      </c>
      <c r="J734" s="28">
        <v>3.8</v>
      </c>
      <c r="K734" s="28">
        <v>3.8</v>
      </c>
      <c r="L734" s="30">
        <v>-1</v>
      </c>
      <c r="M734" s="28" t="s">
        <v>3720</v>
      </c>
      <c r="N734" s="28">
        <v>3.8</v>
      </c>
      <c r="O734" s="30">
        <v>484</v>
      </c>
      <c r="P734" s="31" t="b">
        <v>0</v>
      </c>
      <c r="Q734" s="28"/>
      <c r="R734" s="28" t="s">
        <v>3721</v>
      </c>
      <c r="S734" s="30">
        <v>43</v>
      </c>
      <c r="T734" s="28" t="s">
        <v>3722</v>
      </c>
      <c r="U734" s="28">
        <v>3</v>
      </c>
      <c r="V734" s="28" t="s">
        <v>1544</v>
      </c>
      <c r="W734" s="28">
        <v>3.3</v>
      </c>
      <c r="X734" s="31" t="b">
        <v>0</v>
      </c>
      <c r="Y734" s="28"/>
      <c r="Z734" s="28" t="s">
        <v>2061</v>
      </c>
      <c r="AA734" s="30">
        <v>20</v>
      </c>
      <c r="AB734" s="30">
        <v>39</v>
      </c>
      <c r="AC734" s="30">
        <v>101</v>
      </c>
      <c r="AD734" s="30">
        <v>945558</v>
      </c>
      <c r="AE734" s="30">
        <v>5295</v>
      </c>
      <c r="AF734" s="30">
        <v>692213</v>
      </c>
      <c r="AG734" s="30">
        <v>11064</v>
      </c>
      <c r="AH734" s="28">
        <v>0.9</v>
      </c>
      <c r="AI734" s="28">
        <v>23.5</v>
      </c>
      <c r="AJ734" s="28" t="s">
        <v>1544</v>
      </c>
      <c r="AK734" s="30">
        <v>3060</v>
      </c>
      <c r="AL734" s="30">
        <v>0</v>
      </c>
      <c r="AM734" s="30">
        <v>1</v>
      </c>
      <c r="AN734" s="30">
        <v>10</v>
      </c>
      <c r="AO734" s="30">
        <v>50</v>
      </c>
      <c r="AP734" s="30">
        <v>0</v>
      </c>
      <c r="AQ734" s="30">
        <v>0</v>
      </c>
      <c r="AR734" s="30">
        <v>0</v>
      </c>
      <c r="AS734" s="30">
        <v>3</v>
      </c>
      <c r="AT734" s="30">
        <v>0</v>
      </c>
      <c r="AU734" s="30">
        <v>0</v>
      </c>
      <c r="AV734" s="30">
        <v>11</v>
      </c>
      <c r="AW734" s="30">
        <v>574</v>
      </c>
      <c r="AX734" s="28">
        <v>709</v>
      </c>
      <c r="AY734" s="28">
        <v>55.7</v>
      </c>
      <c r="AZ734" s="28">
        <v>98</v>
      </c>
      <c r="BA734" s="28">
        <v>86.6</v>
      </c>
      <c r="BB734" s="30">
        <v>34</v>
      </c>
      <c r="BC734" s="28">
        <v>1.19</v>
      </c>
      <c r="BD734" s="28">
        <v>0.49</v>
      </c>
      <c r="BE734" s="28">
        <v>1.68</v>
      </c>
      <c r="BF734" s="28">
        <v>50.67</v>
      </c>
      <c r="BG734" s="30">
        <v>27</v>
      </c>
      <c r="BH734" s="30">
        <v>3</v>
      </c>
      <c r="BI734" s="30">
        <v>348</v>
      </c>
      <c r="BJ734" s="30">
        <v>115</v>
      </c>
      <c r="BK734" s="30">
        <v>259</v>
      </c>
      <c r="BL734" s="30">
        <v>70</v>
      </c>
      <c r="BM734" s="30">
        <v>146</v>
      </c>
      <c r="BN734" s="30">
        <v>30</v>
      </c>
      <c r="BO734" s="28"/>
      <c r="BP734" s="28"/>
      <c r="BQ734" s="28"/>
      <c r="BR734" s="28"/>
      <c r="BS734" s="28"/>
      <c r="BT734" s="28"/>
      <c r="BU734" s="30">
        <v>0.04</v>
      </c>
      <c r="BV734" s="30">
        <v>0</v>
      </c>
      <c r="BW734" s="30">
        <v>0.01</v>
      </c>
      <c r="BX734" s="30">
        <v>0.05</v>
      </c>
      <c r="BY734" s="30">
        <v>1.49</v>
      </c>
      <c r="BZ734" s="30">
        <v>1.47</v>
      </c>
      <c r="CA734" s="30">
        <v>554</v>
      </c>
      <c r="CB734" s="30">
        <v>141</v>
      </c>
      <c r="CC734" s="30">
        <v>58</v>
      </c>
      <c r="CD734" s="30">
        <v>13</v>
      </c>
      <c r="CE734" s="30">
        <v>150</v>
      </c>
      <c r="CF734" s="30">
        <v>44</v>
      </c>
      <c r="CG734" s="30">
        <v>97</v>
      </c>
      <c r="CH734" s="30">
        <v>35</v>
      </c>
      <c r="CI734" s="30">
        <v>1</v>
      </c>
      <c r="CJ734" s="30">
        <v>0.28999999999999998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0</v>
      </c>
      <c r="B735" s="30">
        <v>0</v>
      </c>
      <c r="C735" s="30">
        <v>245923</v>
      </c>
      <c r="D735" s="30">
        <v>0</v>
      </c>
      <c r="E735" s="30">
        <v>0</v>
      </c>
      <c r="F735" s="30">
        <v>-1</v>
      </c>
      <c r="G735" s="30">
        <v>1</v>
      </c>
      <c r="H735" s="30">
        <v>0</v>
      </c>
      <c r="I735" s="30">
        <v>3</v>
      </c>
      <c r="J735" s="28">
        <v>0</v>
      </c>
      <c r="K735" s="28">
        <v>0</v>
      </c>
      <c r="L735" s="30">
        <v>0</v>
      </c>
      <c r="M735" s="28" t="s">
        <v>2693</v>
      </c>
      <c r="N735" s="28">
        <v>0</v>
      </c>
      <c r="O735" s="30">
        <v>485</v>
      </c>
      <c r="P735" s="31" t="b">
        <v>0</v>
      </c>
      <c r="Q735" s="28" t="s">
        <v>3723</v>
      </c>
      <c r="R735" s="28" t="s">
        <v>3724</v>
      </c>
      <c r="S735" s="30">
        <v>44</v>
      </c>
      <c r="T735" s="28" t="s">
        <v>3725</v>
      </c>
      <c r="U735" s="28">
        <v>0</v>
      </c>
      <c r="V735" s="28" t="s">
        <v>1810</v>
      </c>
      <c r="W735" s="28">
        <v>0.2</v>
      </c>
      <c r="X735" s="31" t="b">
        <v>0</v>
      </c>
      <c r="Y735" s="28"/>
      <c r="Z735" s="28" t="s">
        <v>2077</v>
      </c>
      <c r="AA735" s="30">
        <v>20</v>
      </c>
      <c r="AB735" s="30">
        <v>39</v>
      </c>
      <c r="AC735" s="30">
        <v>0</v>
      </c>
      <c r="AD735" s="30">
        <v>19628</v>
      </c>
      <c r="AE735" s="30">
        <v>0</v>
      </c>
      <c r="AF735" s="30">
        <v>50277</v>
      </c>
      <c r="AG735" s="30">
        <v>39</v>
      </c>
      <c r="AH735" s="28">
        <v>0</v>
      </c>
      <c r="AI735" s="28">
        <v>0</v>
      </c>
      <c r="AJ735" s="28" t="s">
        <v>1810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28">
        <v>0</v>
      </c>
      <c r="AY735" s="28">
        <v>0</v>
      </c>
      <c r="AZ735" s="28">
        <v>0</v>
      </c>
      <c r="BA735" s="28">
        <v>0</v>
      </c>
      <c r="BB735" s="30">
        <v>0</v>
      </c>
      <c r="BC735" s="28">
        <v>0</v>
      </c>
      <c r="BD735" s="28">
        <v>0</v>
      </c>
      <c r="BE735" s="28">
        <v>0</v>
      </c>
      <c r="BF735" s="28">
        <v>0</v>
      </c>
      <c r="BG735" s="30">
        <v>648</v>
      </c>
      <c r="BH735" s="30">
        <v>255</v>
      </c>
      <c r="BI735" s="30">
        <v>642</v>
      </c>
      <c r="BJ735" s="30">
        <v>258</v>
      </c>
      <c r="BK735" s="30">
        <v>625</v>
      </c>
      <c r="BL735" s="30">
        <v>249</v>
      </c>
      <c r="BM735" s="30">
        <v>652</v>
      </c>
      <c r="BN735" s="30">
        <v>257</v>
      </c>
      <c r="BO735" s="28"/>
      <c r="BP735" s="28"/>
      <c r="BQ735" s="28"/>
      <c r="BR735" s="28"/>
      <c r="BS735" s="28"/>
      <c r="BT735" s="28"/>
      <c r="BU735" s="30">
        <v>0</v>
      </c>
      <c r="BV735" s="30">
        <v>0</v>
      </c>
      <c r="BW735" s="30">
        <v>0</v>
      </c>
      <c r="BX735" s="30">
        <v>0</v>
      </c>
      <c r="BY735" s="30">
        <v>0</v>
      </c>
      <c r="BZ735" s="30">
        <v>0</v>
      </c>
      <c r="CA735" s="30">
        <v>508</v>
      </c>
      <c r="CB735" s="30">
        <v>279</v>
      </c>
      <c r="CC735" s="30">
        <v>578</v>
      </c>
      <c r="CD735" s="30">
        <v>214</v>
      </c>
      <c r="CE735" s="30">
        <v>657</v>
      </c>
      <c r="CF735" s="30">
        <v>261</v>
      </c>
      <c r="CG735" s="30">
        <v>381</v>
      </c>
      <c r="CH735" s="30">
        <v>135</v>
      </c>
      <c r="CI735" s="30">
        <v>0</v>
      </c>
      <c r="CJ735" s="30">
        <v>0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100</v>
      </c>
      <c r="B736" s="30">
        <v>100</v>
      </c>
      <c r="C736" s="30">
        <v>247632</v>
      </c>
      <c r="D736" s="30">
        <v>0</v>
      </c>
      <c r="E736" s="30">
        <v>0</v>
      </c>
      <c r="F736" s="30">
        <v>-6</v>
      </c>
      <c r="G736" s="30">
        <v>6</v>
      </c>
      <c r="H736" s="30">
        <v>0</v>
      </c>
      <c r="I736" s="30">
        <v>3</v>
      </c>
      <c r="J736" s="28">
        <v>1.6</v>
      </c>
      <c r="K736" s="28">
        <v>1.6</v>
      </c>
      <c r="L736" s="30">
        <v>2</v>
      </c>
      <c r="M736" s="28" t="s">
        <v>3726</v>
      </c>
      <c r="N736" s="28">
        <v>1.6</v>
      </c>
      <c r="O736" s="30">
        <v>486</v>
      </c>
      <c r="P736" s="31" t="b">
        <v>0</v>
      </c>
      <c r="Q736" s="28"/>
      <c r="R736" s="28" t="s">
        <v>3727</v>
      </c>
      <c r="S736" s="30">
        <v>49</v>
      </c>
      <c r="T736" s="28" t="s">
        <v>3728</v>
      </c>
      <c r="U736" s="28">
        <v>2.1</v>
      </c>
      <c r="V736" s="28" t="s">
        <v>3729</v>
      </c>
      <c r="W736" s="28">
        <v>1.6</v>
      </c>
      <c r="X736" s="31" t="b">
        <v>0</v>
      </c>
      <c r="Y736" s="28"/>
      <c r="Z736" s="28" t="s">
        <v>2061</v>
      </c>
      <c r="AA736" s="30">
        <v>20</v>
      </c>
      <c r="AB736" s="30">
        <v>39</v>
      </c>
      <c r="AC736" s="30">
        <v>33</v>
      </c>
      <c r="AD736" s="30">
        <v>215552</v>
      </c>
      <c r="AE736" s="30">
        <v>190</v>
      </c>
      <c r="AF736" s="30">
        <v>1559826</v>
      </c>
      <c r="AG736" s="30">
        <v>275</v>
      </c>
      <c r="AH736" s="28">
        <v>0.3</v>
      </c>
      <c r="AI736" s="28">
        <v>6.7</v>
      </c>
      <c r="AJ736" s="28" t="s">
        <v>800</v>
      </c>
      <c r="AK736" s="30">
        <v>834</v>
      </c>
      <c r="AL736" s="30">
        <v>0</v>
      </c>
      <c r="AM736" s="30">
        <v>2</v>
      </c>
      <c r="AN736" s="30">
        <v>4</v>
      </c>
      <c r="AO736" s="30">
        <v>14</v>
      </c>
      <c r="AP736" s="30">
        <v>0</v>
      </c>
      <c r="AQ736" s="30">
        <v>0</v>
      </c>
      <c r="AR736" s="30">
        <v>0</v>
      </c>
      <c r="AS736" s="30">
        <v>1</v>
      </c>
      <c r="AT736" s="30">
        <v>0</v>
      </c>
      <c r="AU736" s="30">
        <v>0</v>
      </c>
      <c r="AV736" s="30">
        <v>0</v>
      </c>
      <c r="AW736" s="30">
        <v>114</v>
      </c>
      <c r="AX736" s="28">
        <v>89.8</v>
      </c>
      <c r="AY736" s="28">
        <v>264.10000000000002</v>
      </c>
      <c r="AZ736" s="28">
        <v>201</v>
      </c>
      <c r="BA736" s="28">
        <v>55.4</v>
      </c>
      <c r="BB736" s="30">
        <v>11</v>
      </c>
      <c r="BC736" s="28">
        <v>1.1200000000000001</v>
      </c>
      <c r="BD736" s="28">
        <v>1.44</v>
      </c>
      <c r="BE736" s="28">
        <v>2.56</v>
      </c>
      <c r="BF736" s="28">
        <v>11.36</v>
      </c>
      <c r="BG736" s="30">
        <v>380</v>
      </c>
      <c r="BH736" s="30">
        <v>160</v>
      </c>
      <c r="BI736" s="30">
        <v>123</v>
      </c>
      <c r="BJ736" s="30">
        <v>88</v>
      </c>
      <c r="BK736" s="30">
        <v>169</v>
      </c>
      <c r="BL736" s="30">
        <v>99</v>
      </c>
      <c r="BM736" s="30">
        <v>240</v>
      </c>
      <c r="BN736" s="30">
        <v>112</v>
      </c>
      <c r="BO736" s="28"/>
      <c r="BP736" s="28"/>
      <c r="BQ736" s="30">
        <v>3</v>
      </c>
      <c r="BR736" s="28"/>
      <c r="BS736" s="28"/>
      <c r="BT736" s="28"/>
      <c r="BU736" s="30">
        <v>0.12</v>
      </c>
      <c r="BV736" s="30">
        <v>0</v>
      </c>
      <c r="BW736" s="30">
        <v>0.16</v>
      </c>
      <c r="BX736" s="30">
        <v>0.28000000000000003</v>
      </c>
      <c r="BY736" s="30">
        <v>1.23</v>
      </c>
      <c r="BZ736" s="30">
        <v>1.51</v>
      </c>
      <c r="CA736" s="30">
        <v>252</v>
      </c>
      <c r="CB736" s="30">
        <v>148</v>
      </c>
      <c r="CC736" s="30">
        <v>203</v>
      </c>
      <c r="CD736" s="30">
        <v>97</v>
      </c>
      <c r="CE736" s="30">
        <v>294</v>
      </c>
      <c r="CF736" s="30">
        <v>116</v>
      </c>
      <c r="CG736" s="30">
        <v>147</v>
      </c>
      <c r="CH736" s="30">
        <v>51</v>
      </c>
      <c r="CI736" s="30">
        <v>1.19</v>
      </c>
      <c r="CJ736" s="30">
        <v>0.43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100</v>
      </c>
      <c r="B737" s="30">
        <v>100</v>
      </c>
      <c r="C737" s="30">
        <v>448514</v>
      </c>
      <c r="D737" s="30">
        <v>0</v>
      </c>
      <c r="E737" s="30">
        <v>0</v>
      </c>
      <c r="F737" s="30">
        <v>-4</v>
      </c>
      <c r="G737" s="30">
        <v>4</v>
      </c>
      <c r="H737" s="30">
        <v>0</v>
      </c>
      <c r="I737" s="30">
        <v>2</v>
      </c>
      <c r="J737" s="28">
        <v>0</v>
      </c>
      <c r="K737" s="28">
        <v>0</v>
      </c>
      <c r="L737" s="30">
        <v>0</v>
      </c>
      <c r="M737" s="28" t="s">
        <v>3730</v>
      </c>
      <c r="N737" s="28">
        <v>0</v>
      </c>
      <c r="O737" s="30">
        <v>487</v>
      </c>
      <c r="P737" s="31" t="b">
        <v>0</v>
      </c>
      <c r="Q737" s="28"/>
      <c r="R737" s="28" t="s">
        <v>3731</v>
      </c>
      <c r="S737" s="30">
        <v>41</v>
      </c>
      <c r="T737" s="28" t="s">
        <v>3732</v>
      </c>
      <c r="U737" s="28">
        <v>2</v>
      </c>
      <c r="V737" s="28" t="s">
        <v>1540</v>
      </c>
      <c r="W737" s="28">
        <v>0.7</v>
      </c>
      <c r="X737" s="31" t="b">
        <v>0</v>
      </c>
      <c r="Y737" s="28"/>
      <c r="Z737" s="28" t="s">
        <v>2061</v>
      </c>
      <c r="AA737" s="30">
        <v>20</v>
      </c>
      <c r="AB737" s="30">
        <v>39</v>
      </c>
      <c r="AC737" s="30">
        <v>41</v>
      </c>
      <c r="AD737" s="30">
        <v>173581</v>
      </c>
      <c r="AE737" s="30">
        <v>384</v>
      </c>
      <c r="AF737" s="30">
        <v>282030</v>
      </c>
      <c r="AG737" s="30">
        <v>839</v>
      </c>
      <c r="AH737" s="28">
        <v>0</v>
      </c>
      <c r="AI737" s="28">
        <v>10</v>
      </c>
      <c r="AJ737" s="28" t="s">
        <v>1540</v>
      </c>
      <c r="AK737" s="30">
        <v>1022</v>
      </c>
      <c r="AL737" s="30">
        <v>1</v>
      </c>
      <c r="AM737" s="30">
        <v>0</v>
      </c>
      <c r="AN737" s="30">
        <v>4</v>
      </c>
      <c r="AO737" s="30">
        <v>16</v>
      </c>
      <c r="AP737" s="30">
        <v>1</v>
      </c>
      <c r="AQ737" s="30">
        <v>0</v>
      </c>
      <c r="AR737" s="30">
        <v>0</v>
      </c>
      <c r="AS737" s="30">
        <v>4</v>
      </c>
      <c r="AT737" s="30">
        <v>0</v>
      </c>
      <c r="AU737" s="30">
        <v>0</v>
      </c>
      <c r="AV737" s="30">
        <v>0</v>
      </c>
      <c r="AW737" s="30">
        <v>190</v>
      </c>
      <c r="AX737" s="28">
        <v>195</v>
      </c>
      <c r="AY737" s="28">
        <v>130.5</v>
      </c>
      <c r="AZ737" s="28">
        <v>156</v>
      </c>
      <c r="BA737" s="28">
        <v>48.3</v>
      </c>
      <c r="BB737" s="30">
        <v>9</v>
      </c>
      <c r="BC737" s="28">
        <v>1.26</v>
      </c>
      <c r="BD737" s="28">
        <v>0.84</v>
      </c>
      <c r="BE737" s="28">
        <v>2.1</v>
      </c>
      <c r="BF737" s="28">
        <v>17.239999999999998</v>
      </c>
      <c r="BG737" s="30">
        <v>285</v>
      </c>
      <c r="BH737" s="30">
        <v>109</v>
      </c>
      <c r="BI737" s="30">
        <v>226</v>
      </c>
      <c r="BJ737" s="30">
        <v>55</v>
      </c>
      <c r="BK737" s="30">
        <v>201</v>
      </c>
      <c r="BL737" s="30">
        <v>36</v>
      </c>
      <c r="BM737" s="30">
        <v>269</v>
      </c>
      <c r="BN737" s="30">
        <v>92</v>
      </c>
      <c r="BO737" s="28"/>
      <c r="BP737" s="28"/>
      <c r="BQ737" s="28"/>
      <c r="BR737" s="28"/>
      <c r="BS737" s="28"/>
      <c r="BT737" s="28"/>
      <c r="BU737" s="30">
        <v>0.11</v>
      </c>
      <c r="BV737" s="30">
        <v>0</v>
      </c>
      <c r="BW737" s="30">
        <v>7.0000000000000007E-2</v>
      </c>
      <c r="BX737" s="30">
        <v>0.18</v>
      </c>
      <c r="BY737" s="30">
        <v>1.52</v>
      </c>
      <c r="BZ737" s="30">
        <v>1.41</v>
      </c>
      <c r="CA737" s="30">
        <v>633</v>
      </c>
      <c r="CB737" s="30">
        <v>184</v>
      </c>
      <c r="CC737" s="30">
        <v>513</v>
      </c>
      <c r="CD737" s="30">
        <v>202</v>
      </c>
      <c r="CE737" s="30">
        <v>301</v>
      </c>
      <c r="CF737" s="30">
        <v>110</v>
      </c>
      <c r="CG737" s="30">
        <v>213</v>
      </c>
      <c r="CH737" s="30">
        <v>76</v>
      </c>
      <c r="CI737" s="30">
        <v>0.79</v>
      </c>
      <c r="CJ737" s="30">
        <v>0.35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0</v>
      </c>
      <c r="B738" s="30">
        <v>0</v>
      </c>
      <c r="C738" s="30">
        <v>449988</v>
      </c>
      <c r="D738" s="30">
        <v>0</v>
      </c>
      <c r="E738" s="30">
        <v>0</v>
      </c>
      <c r="F738" s="30">
        <v>0</v>
      </c>
      <c r="G738" s="30">
        <v>0</v>
      </c>
      <c r="H738" s="30">
        <v>0</v>
      </c>
      <c r="I738" s="30">
        <v>4</v>
      </c>
      <c r="J738" s="28">
        <v>0</v>
      </c>
      <c r="K738" s="28">
        <v>0</v>
      </c>
      <c r="L738" s="30">
        <v>0</v>
      </c>
      <c r="M738" s="28" t="s">
        <v>3733</v>
      </c>
      <c r="N738" s="28">
        <v>0</v>
      </c>
      <c r="O738" s="30">
        <v>488</v>
      </c>
      <c r="P738" s="31" t="b">
        <v>0</v>
      </c>
      <c r="Q738" s="28" t="s">
        <v>3734</v>
      </c>
      <c r="R738" s="28" t="s">
        <v>3735</v>
      </c>
      <c r="S738" s="30">
        <v>55</v>
      </c>
      <c r="T738" s="28" t="s">
        <v>3736</v>
      </c>
      <c r="U738" s="28">
        <v>0</v>
      </c>
      <c r="V738" s="28" t="s">
        <v>3737</v>
      </c>
      <c r="W738" s="28">
        <v>0</v>
      </c>
      <c r="X738" s="31" t="b">
        <v>0</v>
      </c>
      <c r="Y738" s="28"/>
      <c r="Z738" s="28" t="s">
        <v>2077</v>
      </c>
      <c r="AA738" s="30">
        <v>20</v>
      </c>
      <c r="AB738" s="30">
        <v>39</v>
      </c>
      <c r="AC738" s="30">
        <v>0</v>
      </c>
      <c r="AD738" s="30">
        <v>0</v>
      </c>
      <c r="AE738" s="30">
        <v>0</v>
      </c>
      <c r="AF738" s="30">
        <v>3385</v>
      </c>
      <c r="AG738" s="30">
        <v>0</v>
      </c>
      <c r="AH738" s="28">
        <v>0</v>
      </c>
      <c r="AI738" s="28">
        <v>0</v>
      </c>
      <c r="AJ738" s="28" t="s">
        <v>1811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28">
        <v>0</v>
      </c>
      <c r="AY738" s="28">
        <v>0</v>
      </c>
      <c r="AZ738" s="28">
        <v>0</v>
      </c>
      <c r="BA738" s="28">
        <v>0</v>
      </c>
      <c r="BB738" s="30">
        <v>0</v>
      </c>
      <c r="BC738" s="28">
        <v>0</v>
      </c>
      <c r="BD738" s="28">
        <v>0</v>
      </c>
      <c r="BE738" s="28">
        <v>0</v>
      </c>
      <c r="BF738" s="28">
        <v>0</v>
      </c>
      <c r="BG738" s="30">
        <v>760</v>
      </c>
      <c r="BH738" s="30">
        <v>91</v>
      </c>
      <c r="BI738" s="30">
        <v>760</v>
      </c>
      <c r="BJ738" s="30">
        <v>91</v>
      </c>
      <c r="BK738" s="30">
        <v>760</v>
      </c>
      <c r="BL738" s="30">
        <v>91</v>
      </c>
      <c r="BM738" s="30">
        <v>760</v>
      </c>
      <c r="BN738" s="30">
        <v>91</v>
      </c>
      <c r="BO738" s="28"/>
      <c r="BP738" s="28"/>
      <c r="BQ738" s="28"/>
      <c r="BR738" s="28"/>
      <c r="BS738" s="28"/>
      <c r="BT738" s="28"/>
      <c r="BU738" s="30">
        <v>0</v>
      </c>
      <c r="BV738" s="30">
        <v>0</v>
      </c>
      <c r="BW738" s="30">
        <v>0</v>
      </c>
      <c r="BX738" s="30">
        <v>0</v>
      </c>
      <c r="BY738" s="30">
        <v>0</v>
      </c>
      <c r="BZ738" s="30">
        <v>0</v>
      </c>
      <c r="CA738" s="30">
        <v>113</v>
      </c>
      <c r="CB738" s="30">
        <v>40</v>
      </c>
      <c r="CC738" s="30">
        <v>751</v>
      </c>
      <c r="CD738" s="30">
        <v>86</v>
      </c>
      <c r="CE738" s="30">
        <v>760</v>
      </c>
      <c r="CF738" s="30">
        <v>91</v>
      </c>
      <c r="CG738" s="30">
        <v>642</v>
      </c>
      <c r="CH738" s="30">
        <v>87</v>
      </c>
      <c r="CI738" s="30">
        <v>0</v>
      </c>
      <c r="CJ738" s="30">
        <v>0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100</v>
      </c>
      <c r="B739" s="30">
        <v>100</v>
      </c>
      <c r="C739" s="30">
        <v>510362</v>
      </c>
      <c r="D739" s="30">
        <v>0</v>
      </c>
      <c r="E739" s="30">
        <v>0</v>
      </c>
      <c r="F739" s="30">
        <v>-2</v>
      </c>
      <c r="G739" s="30">
        <v>2</v>
      </c>
      <c r="H739" s="30">
        <v>0</v>
      </c>
      <c r="I739" s="30">
        <v>2</v>
      </c>
      <c r="J739" s="28">
        <v>2.4</v>
      </c>
      <c r="K739" s="28">
        <v>2.4</v>
      </c>
      <c r="L739" s="30">
        <v>0</v>
      </c>
      <c r="M739" s="28" t="s">
        <v>3738</v>
      </c>
      <c r="N739" s="28">
        <v>2.4</v>
      </c>
      <c r="O739" s="30">
        <v>489</v>
      </c>
      <c r="P739" s="31" t="b">
        <v>0</v>
      </c>
      <c r="Q739" s="28"/>
      <c r="R739" s="28" t="s">
        <v>3739</v>
      </c>
      <c r="S739" s="30">
        <v>38</v>
      </c>
      <c r="T739" s="28" t="s">
        <v>3740</v>
      </c>
      <c r="U739" s="28">
        <v>1.8</v>
      </c>
      <c r="V739" s="28" t="s">
        <v>1852</v>
      </c>
      <c r="W739" s="28">
        <v>2.5</v>
      </c>
      <c r="X739" s="31" t="b">
        <v>0</v>
      </c>
      <c r="Y739" s="28"/>
      <c r="Z739" s="28" t="s">
        <v>2061</v>
      </c>
      <c r="AA739" s="30">
        <v>20</v>
      </c>
      <c r="AB739" s="30">
        <v>39</v>
      </c>
      <c r="AC739" s="30">
        <v>24</v>
      </c>
      <c r="AD739" s="30">
        <v>456654</v>
      </c>
      <c r="AE739" s="30">
        <v>14420</v>
      </c>
      <c r="AF739" s="30">
        <v>298030</v>
      </c>
      <c r="AG739" s="30">
        <v>4908</v>
      </c>
      <c r="AH739" s="28">
        <v>0.6</v>
      </c>
      <c r="AI739" s="28">
        <v>6.3</v>
      </c>
      <c r="AJ739" s="28" t="s">
        <v>1749</v>
      </c>
      <c r="AK739" s="30">
        <v>715</v>
      </c>
      <c r="AL739" s="30">
        <v>0</v>
      </c>
      <c r="AM739" s="30">
        <v>0</v>
      </c>
      <c r="AN739" s="30">
        <v>3</v>
      </c>
      <c r="AO739" s="30">
        <v>11</v>
      </c>
      <c r="AP739" s="30">
        <v>0</v>
      </c>
      <c r="AQ739" s="30">
        <v>0</v>
      </c>
      <c r="AR739" s="30">
        <v>0</v>
      </c>
      <c r="AS739" s="30">
        <v>5</v>
      </c>
      <c r="AT739" s="30">
        <v>0</v>
      </c>
      <c r="AU739" s="30">
        <v>0</v>
      </c>
      <c r="AV739" s="30">
        <v>1</v>
      </c>
      <c r="AW739" s="30">
        <v>141</v>
      </c>
      <c r="AX739" s="28">
        <v>151.4</v>
      </c>
      <c r="AY739" s="28">
        <v>51.7</v>
      </c>
      <c r="AZ739" s="28">
        <v>40</v>
      </c>
      <c r="BA739" s="28">
        <v>24.3</v>
      </c>
      <c r="BB739" s="30">
        <v>7</v>
      </c>
      <c r="BC739" s="28">
        <v>0.22</v>
      </c>
      <c r="BD739" s="28">
        <v>0.19</v>
      </c>
      <c r="BE739" s="28">
        <v>0.41</v>
      </c>
      <c r="BF739" s="28">
        <v>14.96</v>
      </c>
      <c r="BG739" s="30">
        <v>322</v>
      </c>
      <c r="BH739" s="30">
        <v>129</v>
      </c>
      <c r="BI739" s="30">
        <v>356</v>
      </c>
      <c r="BJ739" s="30">
        <v>119</v>
      </c>
      <c r="BK739" s="30">
        <v>370</v>
      </c>
      <c r="BL739" s="30">
        <v>129</v>
      </c>
      <c r="BM739" s="30">
        <v>370</v>
      </c>
      <c r="BN739" s="30">
        <v>129</v>
      </c>
      <c r="BO739" s="28"/>
      <c r="BP739" s="28"/>
      <c r="BQ739" s="28"/>
      <c r="BR739" s="28"/>
      <c r="BS739" s="28"/>
      <c r="BT739" s="28"/>
      <c r="BU739" s="30">
        <v>0.03</v>
      </c>
      <c r="BV739" s="30">
        <v>0</v>
      </c>
      <c r="BW739" s="30">
        <v>0.02</v>
      </c>
      <c r="BX739" s="30">
        <v>0.05</v>
      </c>
      <c r="BY739" s="30">
        <v>1.88</v>
      </c>
      <c r="BZ739" s="30">
        <v>1.38</v>
      </c>
      <c r="CA739" s="30">
        <v>762</v>
      </c>
      <c r="CB739" s="30">
        <v>259</v>
      </c>
      <c r="CC739" s="30">
        <v>126</v>
      </c>
      <c r="CD739" s="30">
        <v>34</v>
      </c>
      <c r="CE739" s="30">
        <v>351</v>
      </c>
      <c r="CF739" s="30">
        <v>128</v>
      </c>
      <c r="CG739" s="30">
        <v>119</v>
      </c>
      <c r="CH739" s="30">
        <v>45</v>
      </c>
      <c r="CI739" s="30">
        <v>0.88</v>
      </c>
      <c r="CJ739" s="30">
        <v>0.38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30">
        <v>0</v>
      </c>
      <c r="B740" s="30">
        <v>0</v>
      </c>
      <c r="C740" s="30">
        <v>510363</v>
      </c>
      <c r="D740" s="30">
        <v>0</v>
      </c>
      <c r="E740" s="30">
        <v>0</v>
      </c>
      <c r="F740" s="30">
        <v>0</v>
      </c>
      <c r="G740" s="30">
        <v>0</v>
      </c>
      <c r="H740" s="30">
        <v>0</v>
      </c>
      <c r="I740" s="30">
        <v>3</v>
      </c>
      <c r="J740" s="28">
        <v>0</v>
      </c>
      <c r="K740" s="28">
        <v>0</v>
      </c>
      <c r="L740" s="30">
        <v>0</v>
      </c>
      <c r="M740" s="28" t="s">
        <v>3741</v>
      </c>
      <c r="N740" s="28">
        <v>0</v>
      </c>
      <c r="O740" s="30">
        <v>490</v>
      </c>
      <c r="P740" s="31" t="b">
        <v>0</v>
      </c>
      <c r="Q740" s="28" t="s">
        <v>3742</v>
      </c>
      <c r="R740" s="28" t="s">
        <v>3743</v>
      </c>
      <c r="S740" s="30">
        <v>50</v>
      </c>
      <c r="T740" s="28" t="s">
        <v>3744</v>
      </c>
      <c r="U740" s="28">
        <v>0</v>
      </c>
      <c r="V740" s="28" t="s">
        <v>3745</v>
      </c>
      <c r="W740" s="28">
        <v>0</v>
      </c>
      <c r="X740" s="31" t="b">
        <v>0</v>
      </c>
      <c r="Y740" s="28"/>
      <c r="Z740" s="28" t="s">
        <v>2117</v>
      </c>
      <c r="AA740" s="30">
        <v>20</v>
      </c>
      <c r="AB740" s="30">
        <v>39</v>
      </c>
      <c r="AC740" s="30">
        <v>0</v>
      </c>
      <c r="AD740" s="30">
        <v>1254</v>
      </c>
      <c r="AE740" s="30">
        <v>31</v>
      </c>
      <c r="AF740" s="30">
        <v>1270</v>
      </c>
      <c r="AG740" s="30">
        <v>23</v>
      </c>
      <c r="AH740" s="28">
        <v>0</v>
      </c>
      <c r="AI740" s="28">
        <v>0</v>
      </c>
      <c r="AJ740" s="28" t="s">
        <v>1812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28">
        <v>0</v>
      </c>
      <c r="AY740" s="28">
        <v>0</v>
      </c>
      <c r="AZ740" s="28">
        <v>0</v>
      </c>
      <c r="BA740" s="28">
        <v>0</v>
      </c>
      <c r="BB740" s="30">
        <v>0</v>
      </c>
      <c r="BC740" s="28">
        <v>0</v>
      </c>
      <c r="BD740" s="28">
        <v>0</v>
      </c>
      <c r="BE740" s="28">
        <v>0</v>
      </c>
      <c r="BF740" s="28">
        <v>0</v>
      </c>
      <c r="BG740" s="30">
        <v>749</v>
      </c>
      <c r="BH740" s="30">
        <v>322</v>
      </c>
      <c r="BI740" s="30">
        <v>748</v>
      </c>
      <c r="BJ740" s="30">
        <v>322</v>
      </c>
      <c r="BK740" s="30">
        <v>744</v>
      </c>
      <c r="BL740" s="30">
        <v>320</v>
      </c>
      <c r="BM740" s="30">
        <v>750</v>
      </c>
      <c r="BN740" s="30">
        <v>322</v>
      </c>
      <c r="BO740" s="28"/>
      <c r="BP740" s="28"/>
      <c r="BQ740" s="28"/>
      <c r="BR740" s="28"/>
      <c r="BS740" s="28"/>
      <c r="BT740" s="28"/>
      <c r="BU740" s="30">
        <v>0</v>
      </c>
      <c r="BV740" s="30">
        <v>0</v>
      </c>
      <c r="BW740" s="30">
        <v>0</v>
      </c>
      <c r="BX740" s="30">
        <v>0</v>
      </c>
      <c r="BY740" s="30">
        <v>0</v>
      </c>
      <c r="BZ740" s="30">
        <v>0</v>
      </c>
      <c r="CA740" s="30">
        <v>220</v>
      </c>
      <c r="CB740" s="30">
        <v>125</v>
      </c>
      <c r="CC740" s="30">
        <v>727</v>
      </c>
      <c r="CD740" s="30">
        <v>310</v>
      </c>
      <c r="CE740" s="30">
        <v>751</v>
      </c>
      <c r="CF740" s="30">
        <v>323</v>
      </c>
      <c r="CG740" s="30">
        <v>715</v>
      </c>
      <c r="CH740" s="30">
        <v>294</v>
      </c>
      <c r="CI740" s="30">
        <v>0</v>
      </c>
      <c r="CJ740" s="30">
        <v>0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100</v>
      </c>
      <c r="B741" s="30">
        <v>100</v>
      </c>
      <c r="C741" s="30">
        <v>159533</v>
      </c>
      <c r="D741" s="30">
        <v>0</v>
      </c>
      <c r="E741" s="30">
        <v>0</v>
      </c>
      <c r="F741" s="30">
        <v>-2</v>
      </c>
      <c r="G741" s="30">
        <v>2</v>
      </c>
      <c r="H741" s="30">
        <v>0</v>
      </c>
      <c r="I741" s="30">
        <v>3</v>
      </c>
      <c r="J741" s="28">
        <v>0.6</v>
      </c>
      <c r="K741" s="28">
        <v>0.6</v>
      </c>
      <c r="L741" s="30">
        <v>0</v>
      </c>
      <c r="M741" s="28" t="s">
        <v>1746</v>
      </c>
      <c r="N741" s="28">
        <v>0.6</v>
      </c>
      <c r="O741" s="30">
        <v>491</v>
      </c>
      <c r="P741" s="31" t="b">
        <v>0</v>
      </c>
      <c r="Q741" s="28"/>
      <c r="R741" s="28" t="s">
        <v>3746</v>
      </c>
      <c r="S741" s="30">
        <v>53</v>
      </c>
      <c r="T741" s="28" t="s">
        <v>3747</v>
      </c>
      <c r="U741" s="28">
        <v>1.9</v>
      </c>
      <c r="V741" s="28" t="s">
        <v>3748</v>
      </c>
      <c r="W741" s="28">
        <v>0.3</v>
      </c>
      <c r="X741" s="31" t="b">
        <v>0</v>
      </c>
      <c r="Y741" s="28"/>
      <c r="Z741" s="28" t="s">
        <v>2061</v>
      </c>
      <c r="AA741" s="30">
        <v>20</v>
      </c>
      <c r="AB741" s="30">
        <v>39</v>
      </c>
      <c r="AC741" s="30">
        <v>57</v>
      </c>
      <c r="AD741" s="30">
        <v>63440</v>
      </c>
      <c r="AE741" s="30">
        <v>93</v>
      </c>
      <c r="AF741" s="30">
        <v>69700</v>
      </c>
      <c r="AG741" s="30">
        <v>377</v>
      </c>
      <c r="AH741" s="28">
        <v>0.1</v>
      </c>
      <c r="AI741" s="28">
        <v>10.8</v>
      </c>
      <c r="AJ741" s="28" t="s">
        <v>1746</v>
      </c>
      <c r="AK741" s="30">
        <v>1279</v>
      </c>
      <c r="AL741" s="30">
        <v>2</v>
      </c>
      <c r="AM741" s="30">
        <v>3</v>
      </c>
      <c r="AN741" s="30">
        <v>1</v>
      </c>
      <c r="AO741" s="30">
        <v>24</v>
      </c>
      <c r="AP741" s="30">
        <v>0</v>
      </c>
      <c r="AQ741" s="30">
        <v>0</v>
      </c>
      <c r="AR741" s="30">
        <v>0</v>
      </c>
      <c r="AS741" s="30">
        <v>1</v>
      </c>
      <c r="AT741" s="30">
        <v>0</v>
      </c>
      <c r="AU741" s="30">
        <v>0</v>
      </c>
      <c r="AV741" s="30">
        <v>0</v>
      </c>
      <c r="AW741" s="30">
        <v>202</v>
      </c>
      <c r="AX741" s="28">
        <v>240.8</v>
      </c>
      <c r="AY741" s="28">
        <v>347.7</v>
      </c>
      <c r="AZ741" s="28">
        <v>231</v>
      </c>
      <c r="BA741" s="28">
        <v>81.900000000000006</v>
      </c>
      <c r="BB741" s="30">
        <v>10</v>
      </c>
      <c r="BC741" s="28">
        <v>1.22</v>
      </c>
      <c r="BD741" s="28">
        <v>2.95</v>
      </c>
      <c r="BE741" s="28">
        <v>4.17</v>
      </c>
      <c r="BF741" s="28">
        <v>24.76</v>
      </c>
      <c r="BG741" s="30">
        <v>253</v>
      </c>
      <c r="BH741" s="30">
        <v>109</v>
      </c>
      <c r="BI741" s="30">
        <v>92</v>
      </c>
      <c r="BJ741" s="30">
        <v>69</v>
      </c>
      <c r="BK741" s="30">
        <v>148</v>
      </c>
      <c r="BL741" s="30">
        <v>88</v>
      </c>
      <c r="BM741" s="30">
        <v>152</v>
      </c>
      <c r="BN741" s="30">
        <v>92</v>
      </c>
      <c r="BO741" s="28"/>
      <c r="BP741" s="28"/>
      <c r="BQ741" s="28"/>
      <c r="BR741" s="28"/>
      <c r="BS741" s="28"/>
      <c r="BT741" s="28"/>
      <c r="BU741" s="30">
        <v>0.09</v>
      </c>
      <c r="BV741" s="30">
        <v>0</v>
      </c>
      <c r="BW741" s="30">
        <v>0.21</v>
      </c>
      <c r="BX741" s="30">
        <v>0.3</v>
      </c>
      <c r="BY741" s="30">
        <v>1.74</v>
      </c>
      <c r="BZ741" s="30">
        <v>1.69</v>
      </c>
      <c r="CA741" s="30">
        <v>146</v>
      </c>
      <c r="CB741" s="30">
        <v>79</v>
      </c>
      <c r="CC741" s="30">
        <v>325</v>
      </c>
      <c r="CD741" s="30">
        <v>158</v>
      </c>
      <c r="CE741" s="30">
        <v>347</v>
      </c>
      <c r="CF741" s="30">
        <v>141</v>
      </c>
      <c r="CG741" s="30">
        <v>342</v>
      </c>
      <c r="CH741" s="30">
        <v>118</v>
      </c>
      <c r="CI741" s="30">
        <v>0.7</v>
      </c>
      <c r="CJ741" s="30">
        <v>7.0000000000000007E-2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0</v>
      </c>
      <c r="B742" s="30">
        <v>0</v>
      </c>
      <c r="C742" s="30">
        <v>216208</v>
      </c>
      <c r="D742" s="30">
        <v>0</v>
      </c>
      <c r="E742" s="30">
        <v>0</v>
      </c>
      <c r="F742" s="30">
        <v>-1</v>
      </c>
      <c r="G742" s="30">
        <v>1</v>
      </c>
      <c r="H742" s="30">
        <v>0</v>
      </c>
      <c r="I742" s="30">
        <v>1</v>
      </c>
      <c r="J742" s="28">
        <v>0</v>
      </c>
      <c r="K742" s="28">
        <v>0</v>
      </c>
      <c r="L742" s="30">
        <v>0</v>
      </c>
      <c r="M742" s="28" t="s">
        <v>3749</v>
      </c>
      <c r="N742" s="28">
        <v>0</v>
      </c>
      <c r="O742" s="30">
        <v>492</v>
      </c>
      <c r="P742" s="31" t="b">
        <v>0</v>
      </c>
      <c r="Q742" s="28" t="s">
        <v>3822</v>
      </c>
      <c r="R742" s="28" t="s">
        <v>3965</v>
      </c>
      <c r="S742" s="30">
        <v>39</v>
      </c>
      <c r="T742" s="28" t="s">
        <v>3750</v>
      </c>
      <c r="U742" s="28">
        <v>0</v>
      </c>
      <c r="V742" s="28" t="s">
        <v>1962</v>
      </c>
      <c r="W742" s="28">
        <v>1.5</v>
      </c>
      <c r="X742" s="31" t="b">
        <v>0</v>
      </c>
      <c r="Y742" s="28"/>
      <c r="Z742" s="28" t="s">
        <v>2077</v>
      </c>
      <c r="AA742" s="30">
        <v>20</v>
      </c>
      <c r="AB742" s="30">
        <v>39</v>
      </c>
      <c r="AC742" s="30">
        <v>0</v>
      </c>
      <c r="AD742" s="30">
        <v>125656</v>
      </c>
      <c r="AE742" s="30">
        <v>0</v>
      </c>
      <c r="AF742" s="30">
        <v>183435</v>
      </c>
      <c r="AG742" s="30">
        <v>865</v>
      </c>
      <c r="AH742" s="28">
        <v>0</v>
      </c>
      <c r="AI742" s="28">
        <v>0</v>
      </c>
      <c r="AJ742" s="28" t="s">
        <v>1962</v>
      </c>
      <c r="AK742" s="30">
        <v>0</v>
      </c>
      <c r="AL742" s="30">
        <v>0</v>
      </c>
      <c r="AM742" s="30">
        <v>0</v>
      </c>
      <c r="AN742" s="30">
        <v>0</v>
      </c>
      <c r="AO742" s="30">
        <v>0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0</v>
      </c>
      <c r="AX742" s="28">
        <v>0</v>
      </c>
      <c r="AY742" s="28">
        <v>0</v>
      </c>
      <c r="AZ742" s="28">
        <v>0</v>
      </c>
      <c r="BA742" s="28">
        <v>0</v>
      </c>
      <c r="BB742" s="30">
        <v>0</v>
      </c>
      <c r="BC742" s="28">
        <v>0</v>
      </c>
      <c r="BD742" s="28">
        <v>0</v>
      </c>
      <c r="BE742" s="28">
        <v>0</v>
      </c>
      <c r="BF742" s="28">
        <v>0</v>
      </c>
      <c r="BG742" s="30">
        <v>551</v>
      </c>
      <c r="BH742" s="30">
        <v>47</v>
      </c>
      <c r="BI742" s="30">
        <v>534</v>
      </c>
      <c r="BJ742" s="30">
        <v>30</v>
      </c>
      <c r="BK742" s="30">
        <v>499</v>
      </c>
      <c r="BL742" s="30">
        <v>20</v>
      </c>
      <c r="BM742" s="30">
        <v>553</v>
      </c>
      <c r="BN742" s="30">
        <v>47</v>
      </c>
      <c r="BO742" s="28"/>
      <c r="BP742" s="28"/>
      <c r="BQ742" s="28"/>
      <c r="BR742" s="28"/>
      <c r="BS742" s="28"/>
      <c r="BT742" s="28"/>
      <c r="BU742" s="30">
        <v>0</v>
      </c>
      <c r="BV742" s="30">
        <v>0</v>
      </c>
      <c r="BW742" s="30">
        <v>0</v>
      </c>
      <c r="BX742" s="30">
        <v>0</v>
      </c>
      <c r="BY742" s="30">
        <v>0</v>
      </c>
      <c r="BZ742" s="30">
        <v>0</v>
      </c>
      <c r="CA742" s="30">
        <v>730</v>
      </c>
      <c r="CB742" s="30">
        <v>71</v>
      </c>
      <c r="CC742" s="30">
        <v>421</v>
      </c>
      <c r="CD742" s="30">
        <v>39</v>
      </c>
      <c r="CE742" s="30">
        <v>561</v>
      </c>
      <c r="CF742" s="30">
        <v>47</v>
      </c>
      <c r="CG742" s="30">
        <v>152</v>
      </c>
      <c r="CH742" s="30">
        <v>21</v>
      </c>
      <c r="CI742" s="30">
        <v>0</v>
      </c>
      <c r="CJ742" s="30">
        <v>0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0</v>
      </c>
      <c r="B743" s="30">
        <v>0</v>
      </c>
      <c r="C743" s="30">
        <v>501837</v>
      </c>
      <c r="D743" s="30">
        <v>0</v>
      </c>
      <c r="E743" s="30">
        <v>0</v>
      </c>
      <c r="F743" s="30">
        <v>-1</v>
      </c>
      <c r="G743" s="30">
        <v>1</v>
      </c>
      <c r="H743" s="30">
        <v>0</v>
      </c>
      <c r="I743" s="30">
        <v>2</v>
      </c>
      <c r="J743" s="28">
        <v>0</v>
      </c>
      <c r="K743" s="28">
        <v>0</v>
      </c>
      <c r="L743" s="30">
        <v>0</v>
      </c>
      <c r="M743" s="28" t="s">
        <v>3751</v>
      </c>
      <c r="N743" s="28">
        <v>0</v>
      </c>
      <c r="O743" s="30">
        <v>494</v>
      </c>
      <c r="P743" s="31" t="b">
        <v>0</v>
      </c>
      <c r="Q743" s="28" t="s">
        <v>3966</v>
      </c>
      <c r="R743" s="28" t="s">
        <v>3967</v>
      </c>
      <c r="S743" s="30">
        <v>39</v>
      </c>
      <c r="T743" s="28" t="s">
        <v>3752</v>
      </c>
      <c r="U743" s="28">
        <v>0</v>
      </c>
      <c r="V743" s="28" t="s">
        <v>3753</v>
      </c>
      <c r="W743" s="28">
        <v>0.9</v>
      </c>
      <c r="X743" s="31" t="b">
        <v>0</v>
      </c>
      <c r="Y743" s="28"/>
      <c r="Z743" s="28" t="s">
        <v>2077</v>
      </c>
      <c r="AA743" s="30">
        <v>20</v>
      </c>
      <c r="AB743" s="30">
        <v>39</v>
      </c>
      <c r="AC743" s="30">
        <v>0</v>
      </c>
      <c r="AD743" s="30">
        <v>119714</v>
      </c>
      <c r="AE743" s="30">
        <v>0</v>
      </c>
      <c r="AF743" s="30">
        <v>141316</v>
      </c>
      <c r="AG743" s="30">
        <v>435</v>
      </c>
      <c r="AH743" s="28">
        <v>0</v>
      </c>
      <c r="AI743" s="28">
        <v>0</v>
      </c>
      <c r="AJ743" s="28" t="s">
        <v>1963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28">
        <v>0</v>
      </c>
      <c r="AY743" s="28">
        <v>0</v>
      </c>
      <c r="AZ743" s="28">
        <v>0</v>
      </c>
      <c r="BA743" s="28">
        <v>0</v>
      </c>
      <c r="BB743" s="30">
        <v>0</v>
      </c>
      <c r="BC743" s="28">
        <v>0</v>
      </c>
      <c r="BD743" s="28">
        <v>0</v>
      </c>
      <c r="BE743" s="28">
        <v>0</v>
      </c>
      <c r="BF743" s="28">
        <v>0</v>
      </c>
      <c r="BG743" s="30">
        <v>561</v>
      </c>
      <c r="BH743" s="30">
        <v>202</v>
      </c>
      <c r="BI743" s="30">
        <v>544</v>
      </c>
      <c r="BJ743" s="30">
        <v>198</v>
      </c>
      <c r="BK743" s="30">
        <v>510</v>
      </c>
      <c r="BL743" s="30">
        <v>190</v>
      </c>
      <c r="BM743" s="30">
        <v>563</v>
      </c>
      <c r="BN743" s="30">
        <v>200</v>
      </c>
      <c r="BO743" s="28"/>
      <c r="BP743" s="28"/>
      <c r="BQ743" s="28"/>
      <c r="BR743" s="28"/>
      <c r="BS743" s="28"/>
      <c r="BT743" s="28"/>
      <c r="BU743" s="30">
        <v>0</v>
      </c>
      <c r="BV743" s="30">
        <v>0</v>
      </c>
      <c r="BW743" s="30">
        <v>0</v>
      </c>
      <c r="BX743" s="30">
        <v>0</v>
      </c>
      <c r="BY743" s="30">
        <v>0</v>
      </c>
      <c r="BZ743" s="30">
        <v>0</v>
      </c>
      <c r="CA743" s="30">
        <v>743</v>
      </c>
      <c r="CB743" s="30">
        <v>248</v>
      </c>
      <c r="CC743" s="30">
        <v>432</v>
      </c>
      <c r="CD743" s="30">
        <v>156</v>
      </c>
      <c r="CE743" s="30">
        <v>571</v>
      </c>
      <c r="CF743" s="30">
        <v>202</v>
      </c>
      <c r="CG743" s="30">
        <v>198</v>
      </c>
      <c r="CH743" s="30">
        <v>72</v>
      </c>
      <c r="CI743" s="30">
        <v>0</v>
      </c>
      <c r="CJ743" s="30">
        <v>0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100</v>
      </c>
      <c r="B744" s="30">
        <v>100</v>
      </c>
      <c r="C744" s="30">
        <v>19624</v>
      </c>
      <c r="D744" s="30">
        <v>0</v>
      </c>
      <c r="E744" s="30">
        <v>0</v>
      </c>
      <c r="F744" s="30">
        <v>-4</v>
      </c>
      <c r="G744" s="30">
        <v>4</v>
      </c>
      <c r="H744" s="30">
        <v>0</v>
      </c>
      <c r="I744" s="30">
        <v>3</v>
      </c>
      <c r="J744" s="28">
        <v>0.6</v>
      </c>
      <c r="K744" s="28">
        <v>0.6</v>
      </c>
      <c r="L744" s="30">
        <v>0</v>
      </c>
      <c r="M744" s="28" t="s">
        <v>3754</v>
      </c>
      <c r="N744" s="28">
        <v>0.6</v>
      </c>
      <c r="O744" s="30">
        <v>503</v>
      </c>
      <c r="P744" s="31" t="b">
        <v>0</v>
      </c>
      <c r="Q744" s="28"/>
      <c r="R744" s="28" t="s">
        <v>3755</v>
      </c>
      <c r="S744" s="30">
        <v>46</v>
      </c>
      <c r="T744" s="28" t="s">
        <v>3756</v>
      </c>
      <c r="U744" s="28">
        <v>1.8</v>
      </c>
      <c r="V744" s="28" t="s">
        <v>3757</v>
      </c>
      <c r="W744" s="28">
        <v>0.3</v>
      </c>
      <c r="X744" s="31" t="b">
        <v>0</v>
      </c>
      <c r="Y744" s="28"/>
      <c r="Z744" s="28" t="s">
        <v>2061</v>
      </c>
      <c r="AA744" s="30">
        <v>20</v>
      </c>
      <c r="AB744" s="30">
        <v>39</v>
      </c>
      <c r="AC744" s="30">
        <v>55</v>
      </c>
      <c r="AD744" s="30">
        <v>35291</v>
      </c>
      <c r="AE744" s="30">
        <v>317</v>
      </c>
      <c r="AF744" s="30">
        <v>175527</v>
      </c>
      <c r="AG744" s="30">
        <v>369</v>
      </c>
      <c r="AH744" s="28">
        <v>0.1</v>
      </c>
      <c r="AI744" s="28">
        <v>12</v>
      </c>
      <c r="AJ744" s="28" t="s">
        <v>1619</v>
      </c>
      <c r="AK744" s="30">
        <v>1772</v>
      </c>
      <c r="AL744" s="30">
        <v>0</v>
      </c>
      <c r="AM744" s="30">
        <v>2</v>
      </c>
      <c r="AN744" s="30">
        <v>6</v>
      </c>
      <c r="AO744" s="30">
        <v>28</v>
      </c>
      <c r="AP744" s="30">
        <v>0</v>
      </c>
      <c r="AQ744" s="30">
        <v>0</v>
      </c>
      <c r="AR744" s="30">
        <v>0</v>
      </c>
      <c r="AS744" s="30">
        <v>3</v>
      </c>
      <c r="AT744" s="30">
        <v>0</v>
      </c>
      <c r="AU744" s="30">
        <v>0</v>
      </c>
      <c r="AV744" s="30">
        <v>0</v>
      </c>
      <c r="AW744" s="30">
        <v>295</v>
      </c>
      <c r="AX744" s="28">
        <v>309.8</v>
      </c>
      <c r="AY744" s="28">
        <v>537.70000000000005</v>
      </c>
      <c r="AZ744" s="28">
        <v>142</v>
      </c>
      <c r="BA744" s="28">
        <v>99.2</v>
      </c>
      <c r="BB744" s="30">
        <v>20</v>
      </c>
      <c r="BC744" s="28">
        <v>1.3</v>
      </c>
      <c r="BD744" s="28">
        <v>1.93</v>
      </c>
      <c r="BE744" s="28">
        <v>3.23</v>
      </c>
      <c r="BF744" s="28">
        <v>27.86</v>
      </c>
      <c r="BG744" s="30">
        <v>201</v>
      </c>
      <c r="BH744" s="30">
        <v>83</v>
      </c>
      <c r="BI744" s="30">
        <v>44</v>
      </c>
      <c r="BJ744" s="30">
        <v>36</v>
      </c>
      <c r="BK744" s="30">
        <v>215</v>
      </c>
      <c r="BL744" s="30">
        <v>122</v>
      </c>
      <c r="BM744" s="30">
        <v>111</v>
      </c>
      <c r="BN744" s="30">
        <v>72</v>
      </c>
      <c r="BO744" s="30">
        <v>3</v>
      </c>
      <c r="BP744" s="28"/>
      <c r="BQ744" s="30">
        <v>2</v>
      </c>
      <c r="BR744" s="28"/>
      <c r="BS744" s="28"/>
      <c r="BT744" s="28"/>
      <c r="BU744" s="30">
        <v>7.0000000000000007E-2</v>
      </c>
      <c r="BV744" s="30">
        <v>0</v>
      </c>
      <c r="BW744" s="30">
        <v>0.1</v>
      </c>
      <c r="BX744" s="30">
        <v>0.17</v>
      </c>
      <c r="BY744" s="30">
        <v>1.42</v>
      </c>
      <c r="BZ744" s="30">
        <v>1.42</v>
      </c>
      <c r="CA744" s="30">
        <v>325</v>
      </c>
      <c r="CB744" s="30">
        <v>197</v>
      </c>
      <c r="CC744" s="30">
        <v>317</v>
      </c>
      <c r="CD744" s="30">
        <v>153</v>
      </c>
      <c r="CE744" s="30">
        <v>358</v>
      </c>
      <c r="CF744" s="30">
        <v>149</v>
      </c>
      <c r="CG744" s="30">
        <v>301</v>
      </c>
      <c r="CH744" s="30">
        <v>100</v>
      </c>
      <c r="CI744" s="30">
        <v>1.02</v>
      </c>
      <c r="CJ744" s="30">
        <v>0.3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30">
        <v>100</v>
      </c>
      <c r="B745" s="30">
        <v>100</v>
      </c>
      <c r="C745" s="30">
        <v>432830</v>
      </c>
      <c r="D745" s="30">
        <v>0</v>
      </c>
      <c r="E745" s="30">
        <v>0</v>
      </c>
      <c r="F745" s="30">
        <v>-2</v>
      </c>
      <c r="G745" s="30">
        <v>2</v>
      </c>
      <c r="H745" s="30">
        <v>1</v>
      </c>
      <c r="I745" s="30">
        <v>2</v>
      </c>
      <c r="J745" s="28">
        <v>0.4</v>
      </c>
      <c r="K745" s="28">
        <v>0.4</v>
      </c>
      <c r="L745" s="30">
        <v>0</v>
      </c>
      <c r="M745" s="28" t="s">
        <v>2152</v>
      </c>
      <c r="N745" s="28">
        <v>0.4</v>
      </c>
      <c r="O745" s="30">
        <v>516</v>
      </c>
      <c r="P745" s="31" t="b">
        <v>0</v>
      </c>
      <c r="Q745" s="28"/>
      <c r="R745" s="28" t="s">
        <v>3758</v>
      </c>
      <c r="S745" s="30">
        <v>43</v>
      </c>
      <c r="T745" s="28" t="s">
        <v>3759</v>
      </c>
      <c r="U745" s="28">
        <v>2</v>
      </c>
      <c r="V745" s="28" t="s">
        <v>1557</v>
      </c>
      <c r="W745" s="28">
        <v>0.5</v>
      </c>
      <c r="X745" s="31" t="b">
        <v>0</v>
      </c>
      <c r="Y745" s="28"/>
      <c r="Z745" s="28" t="s">
        <v>2061</v>
      </c>
      <c r="AA745" s="30">
        <v>20</v>
      </c>
      <c r="AB745" s="30">
        <v>39</v>
      </c>
      <c r="AC745" s="30">
        <v>46</v>
      </c>
      <c r="AD745" s="30">
        <v>187210</v>
      </c>
      <c r="AE745" s="30">
        <v>108</v>
      </c>
      <c r="AF745" s="30">
        <v>195845</v>
      </c>
      <c r="AG745" s="30">
        <v>322</v>
      </c>
      <c r="AH745" s="28">
        <v>0.1</v>
      </c>
      <c r="AI745" s="28">
        <v>10.7</v>
      </c>
      <c r="AJ745" s="28" t="s">
        <v>1557</v>
      </c>
      <c r="AK745" s="30">
        <v>1624</v>
      </c>
      <c r="AL745" s="30">
        <v>0</v>
      </c>
      <c r="AM745" s="30">
        <v>0</v>
      </c>
      <c r="AN745" s="30">
        <v>4</v>
      </c>
      <c r="AO745" s="30">
        <v>31</v>
      </c>
      <c r="AP745" s="30">
        <v>0</v>
      </c>
      <c r="AQ745" s="30">
        <v>0</v>
      </c>
      <c r="AR745" s="30">
        <v>0</v>
      </c>
      <c r="AS745" s="30">
        <v>2</v>
      </c>
      <c r="AT745" s="30">
        <v>1</v>
      </c>
      <c r="AU745" s="30">
        <v>0</v>
      </c>
      <c r="AV745" s="30">
        <v>6</v>
      </c>
      <c r="AW745" s="30">
        <v>299</v>
      </c>
      <c r="AX745" s="28">
        <v>399.8</v>
      </c>
      <c r="AY745" s="28">
        <v>37.6</v>
      </c>
      <c r="AZ745" s="28">
        <v>29</v>
      </c>
      <c r="BA745" s="28">
        <v>46.9</v>
      </c>
      <c r="BB745" s="30">
        <v>17</v>
      </c>
      <c r="BC745" s="28">
        <v>0.09</v>
      </c>
      <c r="BD745" s="28">
        <v>0.2</v>
      </c>
      <c r="BE745" s="28">
        <v>0.28999999999999998</v>
      </c>
      <c r="BF745" s="28">
        <v>28.52</v>
      </c>
      <c r="BG745" s="30">
        <v>143</v>
      </c>
      <c r="BH745" s="30">
        <v>48</v>
      </c>
      <c r="BI745" s="30">
        <v>380</v>
      </c>
      <c r="BJ745" s="30">
        <v>131</v>
      </c>
      <c r="BK745" s="30">
        <v>389</v>
      </c>
      <c r="BL745" s="30">
        <v>140</v>
      </c>
      <c r="BM745" s="30">
        <v>276</v>
      </c>
      <c r="BN745" s="30">
        <v>94</v>
      </c>
      <c r="BO745" s="28"/>
      <c r="BP745" s="28"/>
      <c r="BQ745" s="28"/>
      <c r="BR745" s="28"/>
      <c r="BS745" s="28"/>
      <c r="BT745" s="28"/>
      <c r="BU745" s="30">
        <v>0</v>
      </c>
      <c r="BV745" s="30">
        <v>0</v>
      </c>
      <c r="BW745" s="30">
        <v>0.01</v>
      </c>
      <c r="BX745" s="30">
        <v>0.01</v>
      </c>
      <c r="BY745" s="30">
        <v>1.58</v>
      </c>
      <c r="BZ745" s="30">
        <v>1.72</v>
      </c>
      <c r="CA745" s="30">
        <v>566</v>
      </c>
      <c r="CB745" s="30">
        <v>150</v>
      </c>
      <c r="CC745" s="30">
        <v>342</v>
      </c>
      <c r="CD745" s="30">
        <v>112</v>
      </c>
      <c r="CE745" s="30">
        <v>305</v>
      </c>
      <c r="CF745" s="30">
        <v>112</v>
      </c>
      <c r="CG745" s="30">
        <v>264</v>
      </c>
      <c r="CH745" s="30">
        <v>98</v>
      </c>
      <c r="CI745" s="30">
        <v>0.94</v>
      </c>
      <c r="CJ745" s="30">
        <v>0.22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0</v>
      </c>
      <c r="B746" s="30">
        <v>0</v>
      </c>
      <c r="C746" s="30">
        <v>246799</v>
      </c>
      <c r="D746" s="30">
        <v>0</v>
      </c>
      <c r="E746" s="30">
        <v>0</v>
      </c>
      <c r="F746" s="30">
        <v>-1</v>
      </c>
      <c r="G746" s="30">
        <v>1</v>
      </c>
      <c r="H746" s="30">
        <v>0</v>
      </c>
      <c r="I746" s="30">
        <v>1</v>
      </c>
      <c r="J746" s="28">
        <v>0</v>
      </c>
      <c r="K746" s="28">
        <v>0</v>
      </c>
      <c r="L746" s="30">
        <v>0</v>
      </c>
      <c r="M746" s="28" t="s">
        <v>3760</v>
      </c>
      <c r="N746" s="28">
        <v>0</v>
      </c>
      <c r="O746" s="30">
        <v>557</v>
      </c>
      <c r="P746" s="31" t="b">
        <v>0</v>
      </c>
      <c r="Q746" s="28" t="s">
        <v>3968</v>
      </c>
      <c r="R746" s="28" t="s">
        <v>3969</v>
      </c>
      <c r="S746" s="30">
        <v>39</v>
      </c>
      <c r="T746" s="28" t="s">
        <v>3761</v>
      </c>
      <c r="U746" s="28">
        <v>0</v>
      </c>
      <c r="V746" s="28" t="s">
        <v>1658</v>
      </c>
      <c r="W746" s="28">
        <v>0.7</v>
      </c>
      <c r="X746" s="31" t="b">
        <v>0</v>
      </c>
      <c r="Y746" s="28"/>
      <c r="Z746" s="28" t="s">
        <v>2077</v>
      </c>
      <c r="AA746" s="30">
        <v>20</v>
      </c>
      <c r="AB746" s="30">
        <v>39</v>
      </c>
      <c r="AC746" s="30">
        <v>0</v>
      </c>
      <c r="AD746" s="30">
        <v>70831</v>
      </c>
      <c r="AE746" s="30">
        <v>0</v>
      </c>
      <c r="AF746" s="30">
        <v>79518</v>
      </c>
      <c r="AG746" s="30">
        <v>341</v>
      </c>
      <c r="AH746" s="28">
        <v>0</v>
      </c>
      <c r="AI746" s="28">
        <v>0</v>
      </c>
      <c r="AJ746" s="28" t="s">
        <v>1658</v>
      </c>
      <c r="AK746" s="30">
        <v>0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0</v>
      </c>
      <c r="AX746" s="28">
        <v>0</v>
      </c>
      <c r="AY746" s="28">
        <v>0</v>
      </c>
      <c r="AZ746" s="28">
        <v>0</v>
      </c>
      <c r="BA746" s="28">
        <v>0</v>
      </c>
      <c r="BB746" s="30">
        <v>0</v>
      </c>
      <c r="BC746" s="28">
        <v>0</v>
      </c>
      <c r="BD746" s="28">
        <v>0</v>
      </c>
      <c r="BE746" s="28">
        <v>0</v>
      </c>
      <c r="BF746" s="28">
        <v>0</v>
      </c>
      <c r="BG746" s="30">
        <v>554</v>
      </c>
      <c r="BH746" s="30">
        <v>48</v>
      </c>
      <c r="BI746" s="30">
        <v>537</v>
      </c>
      <c r="BJ746" s="30">
        <v>31</v>
      </c>
      <c r="BK746" s="30">
        <v>503</v>
      </c>
      <c r="BL746" s="30">
        <v>21</v>
      </c>
      <c r="BM746" s="30">
        <v>556</v>
      </c>
      <c r="BN746" s="30">
        <v>48</v>
      </c>
      <c r="BO746" s="28"/>
      <c r="BP746" s="28"/>
      <c r="BQ746" s="28"/>
      <c r="BR746" s="28"/>
      <c r="BS746" s="28"/>
      <c r="BT746" s="28"/>
      <c r="BU746" s="30">
        <v>0</v>
      </c>
      <c r="BV746" s="30">
        <v>0</v>
      </c>
      <c r="BW746" s="30">
        <v>0</v>
      </c>
      <c r="BX746" s="30">
        <v>0</v>
      </c>
      <c r="BY746" s="30">
        <v>0</v>
      </c>
      <c r="BZ746" s="30">
        <v>0</v>
      </c>
      <c r="CA746" s="30">
        <v>736</v>
      </c>
      <c r="CB746" s="30">
        <v>72</v>
      </c>
      <c r="CC746" s="30">
        <v>425</v>
      </c>
      <c r="CD746" s="30">
        <v>40</v>
      </c>
      <c r="CE746" s="30">
        <v>564</v>
      </c>
      <c r="CF746" s="30">
        <v>48</v>
      </c>
      <c r="CG746" s="30">
        <v>215</v>
      </c>
      <c r="CH746" s="30">
        <v>34</v>
      </c>
      <c r="CI746" s="30">
        <v>0</v>
      </c>
      <c r="CJ746" s="30">
        <v>0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30">
        <v>100</v>
      </c>
      <c r="B747" s="30">
        <v>100</v>
      </c>
      <c r="C747" s="30">
        <v>490721</v>
      </c>
      <c r="D747" s="30">
        <v>0</v>
      </c>
      <c r="E747" s="30">
        <v>0</v>
      </c>
      <c r="F747" s="30">
        <v>-2</v>
      </c>
      <c r="G747" s="30">
        <v>2</v>
      </c>
      <c r="H747" s="30">
        <v>0</v>
      </c>
      <c r="I747" s="30">
        <v>2</v>
      </c>
      <c r="J747" s="28">
        <v>1.4</v>
      </c>
      <c r="K747" s="28">
        <v>1.4</v>
      </c>
      <c r="L747" s="30">
        <v>-1</v>
      </c>
      <c r="M747" s="28" t="s">
        <v>3571</v>
      </c>
      <c r="N747" s="28">
        <v>1.4</v>
      </c>
      <c r="O747" s="30">
        <v>558</v>
      </c>
      <c r="P747" s="31" t="b">
        <v>0</v>
      </c>
      <c r="Q747" s="28"/>
      <c r="R747" s="28" t="s">
        <v>4152</v>
      </c>
      <c r="S747" s="30">
        <v>38</v>
      </c>
      <c r="T747" s="28" t="s">
        <v>3762</v>
      </c>
      <c r="U747" s="28">
        <v>2.1</v>
      </c>
      <c r="V747" s="28" t="s">
        <v>3763</v>
      </c>
      <c r="W747" s="28">
        <v>3.3</v>
      </c>
      <c r="X747" s="31" t="b">
        <v>0</v>
      </c>
      <c r="Y747" s="28"/>
      <c r="Z747" s="28" t="s">
        <v>2061</v>
      </c>
      <c r="AA747" s="30">
        <v>20</v>
      </c>
      <c r="AB747" s="30">
        <v>39</v>
      </c>
      <c r="AC747" s="30">
        <v>40</v>
      </c>
      <c r="AD747" s="30">
        <v>1168173</v>
      </c>
      <c r="AE747" s="30">
        <v>15929</v>
      </c>
      <c r="AF747" s="30">
        <v>912123</v>
      </c>
      <c r="AG747" s="30">
        <v>4549</v>
      </c>
      <c r="AH747" s="28">
        <v>0.4</v>
      </c>
      <c r="AI747" s="28">
        <v>10.5</v>
      </c>
      <c r="AJ747" s="28" t="s">
        <v>1534</v>
      </c>
      <c r="AK747" s="30">
        <v>1234</v>
      </c>
      <c r="AL747" s="30">
        <v>0</v>
      </c>
      <c r="AM747" s="30">
        <v>1</v>
      </c>
      <c r="AN747" s="30">
        <v>3</v>
      </c>
      <c r="AO747" s="30">
        <v>25</v>
      </c>
      <c r="AP747" s="30">
        <v>0</v>
      </c>
      <c r="AQ747" s="30">
        <v>0</v>
      </c>
      <c r="AR747" s="30">
        <v>0</v>
      </c>
      <c r="AS747" s="30">
        <v>1</v>
      </c>
      <c r="AT747" s="30">
        <v>0</v>
      </c>
      <c r="AU747" s="30">
        <v>0</v>
      </c>
      <c r="AV747" s="30">
        <v>3</v>
      </c>
      <c r="AW747" s="30">
        <v>232</v>
      </c>
      <c r="AX747" s="28">
        <v>220</v>
      </c>
      <c r="AY747" s="28">
        <v>254.4</v>
      </c>
      <c r="AZ747" s="28">
        <v>74</v>
      </c>
      <c r="BA747" s="28">
        <v>55.1</v>
      </c>
      <c r="BB747" s="30">
        <v>15</v>
      </c>
      <c r="BC747" s="28">
        <v>0.17</v>
      </c>
      <c r="BD747" s="28">
        <v>0.88</v>
      </c>
      <c r="BE747" s="28">
        <v>1.05</v>
      </c>
      <c r="BF747" s="28">
        <v>20.32</v>
      </c>
      <c r="BG747" s="30">
        <v>263</v>
      </c>
      <c r="BH747" s="30">
        <v>100</v>
      </c>
      <c r="BI747" s="30">
        <v>128</v>
      </c>
      <c r="BJ747" s="30">
        <v>25</v>
      </c>
      <c r="BK747" s="30">
        <v>297</v>
      </c>
      <c r="BL747" s="30">
        <v>92</v>
      </c>
      <c r="BM747" s="30">
        <v>241</v>
      </c>
      <c r="BN747" s="30">
        <v>77</v>
      </c>
      <c r="BO747" s="30">
        <v>5</v>
      </c>
      <c r="BP747" s="28"/>
      <c r="BQ747" s="28"/>
      <c r="BR747" s="28"/>
      <c r="BS747" s="28"/>
      <c r="BT747" s="28"/>
      <c r="BU747" s="30">
        <v>0.01</v>
      </c>
      <c r="BV747" s="30">
        <v>0</v>
      </c>
      <c r="BW747" s="30">
        <v>0.06</v>
      </c>
      <c r="BX747" s="30">
        <v>7.0000000000000007E-2</v>
      </c>
      <c r="BY747" s="30">
        <v>1.48</v>
      </c>
      <c r="BZ747" s="30">
        <v>1.82</v>
      </c>
      <c r="CA747" s="30">
        <v>761</v>
      </c>
      <c r="CB747" s="30">
        <v>258</v>
      </c>
      <c r="CC747" s="30">
        <v>219</v>
      </c>
      <c r="CD747" s="30">
        <v>68</v>
      </c>
      <c r="CE747" s="30">
        <v>285</v>
      </c>
      <c r="CF747" s="30">
        <v>103</v>
      </c>
      <c r="CG747" s="30">
        <v>100</v>
      </c>
      <c r="CH747" s="30">
        <v>36</v>
      </c>
      <c r="CI747" s="30">
        <v>1.0900000000000001</v>
      </c>
      <c r="CJ747" s="30">
        <v>0.22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28"/>
      <c r="B748" s="28"/>
      <c r="C748" s="30">
        <v>240299</v>
      </c>
      <c r="D748" s="30">
        <v>0</v>
      </c>
      <c r="E748" s="30">
        <v>0</v>
      </c>
      <c r="F748" s="30">
        <v>-2</v>
      </c>
      <c r="G748" s="30">
        <v>2</v>
      </c>
      <c r="H748" s="30">
        <v>0</v>
      </c>
      <c r="I748" s="30">
        <v>3</v>
      </c>
      <c r="J748" s="28">
        <v>0</v>
      </c>
      <c r="K748" s="28">
        <v>0</v>
      </c>
      <c r="L748" s="30">
        <v>0</v>
      </c>
      <c r="M748" s="28" t="s">
        <v>2701</v>
      </c>
      <c r="N748" s="28">
        <v>0</v>
      </c>
      <c r="O748" s="30">
        <v>566</v>
      </c>
      <c r="P748" s="31" t="b">
        <v>0</v>
      </c>
      <c r="Q748" s="28"/>
      <c r="R748" s="28"/>
      <c r="S748" s="30">
        <v>43</v>
      </c>
      <c r="T748" s="28" t="s">
        <v>3764</v>
      </c>
      <c r="U748" s="28">
        <v>0.8</v>
      </c>
      <c r="V748" s="28" t="s">
        <v>1741</v>
      </c>
      <c r="W748" s="28">
        <v>0</v>
      </c>
      <c r="X748" s="31" t="b">
        <v>0</v>
      </c>
      <c r="Y748" s="28"/>
      <c r="Z748" s="28" t="s">
        <v>2061</v>
      </c>
      <c r="AA748" s="30">
        <v>20</v>
      </c>
      <c r="AB748" s="30">
        <v>39</v>
      </c>
      <c r="AC748" s="30">
        <v>4</v>
      </c>
      <c r="AD748" s="30">
        <v>8128</v>
      </c>
      <c r="AE748" s="30">
        <v>98</v>
      </c>
      <c r="AF748" s="30">
        <v>8544</v>
      </c>
      <c r="AG748" s="30">
        <v>62</v>
      </c>
      <c r="AH748" s="28">
        <v>0</v>
      </c>
      <c r="AI748" s="28">
        <v>0.9</v>
      </c>
      <c r="AJ748" s="28" t="s">
        <v>1741</v>
      </c>
      <c r="AK748" s="30">
        <v>167</v>
      </c>
      <c r="AL748" s="30">
        <v>0</v>
      </c>
      <c r="AM748" s="30">
        <v>0</v>
      </c>
      <c r="AN748" s="30">
        <v>0</v>
      </c>
      <c r="AO748" s="30">
        <v>5</v>
      </c>
      <c r="AP748" s="30">
        <v>0</v>
      </c>
      <c r="AQ748" s="30">
        <v>0</v>
      </c>
      <c r="AR748" s="30">
        <v>0</v>
      </c>
      <c r="AS748" s="30">
        <v>1</v>
      </c>
      <c r="AT748" s="30">
        <v>0</v>
      </c>
      <c r="AU748" s="30">
        <v>0</v>
      </c>
      <c r="AV748" s="30">
        <v>0</v>
      </c>
      <c r="AW748" s="30">
        <v>15</v>
      </c>
      <c r="AX748" s="28">
        <v>14.4</v>
      </c>
      <c r="AY748" s="28">
        <v>16.2</v>
      </c>
      <c r="AZ748" s="28">
        <v>26</v>
      </c>
      <c r="BA748" s="28">
        <v>5.7</v>
      </c>
      <c r="BB748" s="30">
        <v>1</v>
      </c>
      <c r="BC748" s="28">
        <v>0.12</v>
      </c>
      <c r="BD748" s="28">
        <v>0.04</v>
      </c>
      <c r="BE748" s="28">
        <v>0.16</v>
      </c>
      <c r="BF748" s="28">
        <v>4.01</v>
      </c>
      <c r="BG748" s="30">
        <v>474</v>
      </c>
      <c r="BH748" s="30">
        <v>212</v>
      </c>
      <c r="BI748" s="30">
        <v>424</v>
      </c>
      <c r="BJ748" s="30">
        <v>212</v>
      </c>
      <c r="BK748" s="30">
        <v>398</v>
      </c>
      <c r="BL748" s="30">
        <v>194</v>
      </c>
      <c r="BM748" s="30">
        <v>460</v>
      </c>
      <c r="BN748" s="30">
        <v>208</v>
      </c>
      <c r="BO748" s="28"/>
      <c r="BP748" s="28"/>
      <c r="BQ748" s="28"/>
      <c r="BR748" s="28"/>
      <c r="BS748" s="28"/>
      <c r="BT748" s="28"/>
      <c r="BU748" s="30">
        <v>0.06</v>
      </c>
      <c r="BV748" s="30">
        <v>0</v>
      </c>
      <c r="BW748" s="30">
        <v>0.02</v>
      </c>
      <c r="BX748" s="30">
        <v>0.08</v>
      </c>
      <c r="BY748" s="30">
        <v>2.16</v>
      </c>
      <c r="BZ748" s="30">
        <v>2.69</v>
      </c>
      <c r="CA748" s="30">
        <v>565</v>
      </c>
      <c r="CB748" s="30">
        <v>298</v>
      </c>
      <c r="CC748" s="30">
        <v>546</v>
      </c>
      <c r="CD748" s="30">
        <v>197</v>
      </c>
      <c r="CE748" s="30">
        <v>531</v>
      </c>
      <c r="CF748" s="30">
        <v>246</v>
      </c>
      <c r="CG748" s="30">
        <v>535</v>
      </c>
      <c r="CH748" s="30">
        <v>206</v>
      </c>
      <c r="CI748" s="30">
        <v>0.54</v>
      </c>
      <c r="CJ748" s="30">
        <v>0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30">
        <v>0</v>
      </c>
      <c r="B749" s="30">
        <v>0</v>
      </c>
      <c r="C749" s="30">
        <v>198842</v>
      </c>
      <c r="D749" s="30">
        <v>0</v>
      </c>
      <c r="E749" s="30">
        <v>0</v>
      </c>
      <c r="F749" s="30">
        <v>-1</v>
      </c>
      <c r="G749" s="30">
        <v>1</v>
      </c>
      <c r="H749" s="30">
        <v>0</v>
      </c>
      <c r="I749" s="30">
        <v>3</v>
      </c>
      <c r="J749" s="28">
        <v>0</v>
      </c>
      <c r="K749" s="28">
        <v>0</v>
      </c>
      <c r="L749" s="30">
        <v>0</v>
      </c>
      <c r="M749" s="28" t="s">
        <v>3765</v>
      </c>
      <c r="N749" s="28">
        <v>0</v>
      </c>
      <c r="O749" s="30">
        <v>567</v>
      </c>
      <c r="P749" s="31" t="b">
        <v>0</v>
      </c>
      <c r="Q749" s="28" t="s">
        <v>3766</v>
      </c>
      <c r="R749" s="28" t="s">
        <v>3767</v>
      </c>
      <c r="S749" s="30">
        <v>44</v>
      </c>
      <c r="T749" s="28" t="s">
        <v>3768</v>
      </c>
      <c r="U749" s="28">
        <v>1</v>
      </c>
      <c r="V749" s="28" t="s">
        <v>1960</v>
      </c>
      <c r="W749" s="28">
        <v>0.1</v>
      </c>
      <c r="X749" s="31" t="b">
        <v>0</v>
      </c>
      <c r="Y749" s="28"/>
      <c r="Z749" s="28" t="s">
        <v>2077</v>
      </c>
      <c r="AA749" s="30">
        <v>20</v>
      </c>
      <c r="AB749" s="30">
        <v>39</v>
      </c>
      <c r="AC749" s="30">
        <v>1</v>
      </c>
      <c r="AD749" s="30">
        <v>23174</v>
      </c>
      <c r="AE749" s="30">
        <v>0</v>
      </c>
      <c r="AF749" s="30">
        <v>23325</v>
      </c>
      <c r="AG749" s="30">
        <v>36</v>
      </c>
      <c r="AH749" s="28">
        <v>0</v>
      </c>
      <c r="AI749" s="28">
        <v>0.2</v>
      </c>
      <c r="AJ749" s="28" t="s">
        <v>1960</v>
      </c>
      <c r="AK749" s="30">
        <v>1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3</v>
      </c>
      <c r="AX749" s="28">
        <v>0.6</v>
      </c>
      <c r="AY749" s="28">
        <v>0.4</v>
      </c>
      <c r="AZ749" s="28">
        <v>0</v>
      </c>
      <c r="BA749" s="28">
        <v>0.1</v>
      </c>
      <c r="BB749" s="30">
        <v>0</v>
      </c>
      <c r="BC749" s="28">
        <v>0</v>
      </c>
      <c r="BD749" s="28">
        <v>0</v>
      </c>
      <c r="BE749" s="28">
        <v>0</v>
      </c>
      <c r="BF749" s="28">
        <v>0.03</v>
      </c>
      <c r="BG749" s="30">
        <v>523</v>
      </c>
      <c r="BH749" s="30">
        <v>241</v>
      </c>
      <c r="BI749" s="30">
        <v>491</v>
      </c>
      <c r="BJ749" s="30">
        <v>238</v>
      </c>
      <c r="BK749" s="30">
        <v>618</v>
      </c>
      <c r="BL749" s="30">
        <v>244</v>
      </c>
      <c r="BM749" s="30">
        <v>527</v>
      </c>
      <c r="BN749" s="30">
        <v>241</v>
      </c>
      <c r="BO749" s="28"/>
      <c r="BP749" s="28"/>
      <c r="BQ749" s="28"/>
      <c r="BR749" s="28"/>
      <c r="BS749" s="28"/>
      <c r="BT749" s="28"/>
      <c r="BU749" s="30">
        <v>0</v>
      </c>
      <c r="BV749" s="30">
        <v>0</v>
      </c>
      <c r="BW749" s="30">
        <v>0</v>
      </c>
      <c r="BX749" s="30">
        <v>0</v>
      </c>
      <c r="BY749" s="30">
        <v>2.7</v>
      </c>
      <c r="BZ749" s="30">
        <v>0</v>
      </c>
      <c r="CA749" s="30">
        <v>492</v>
      </c>
      <c r="CB749" s="30">
        <v>273</v>
      </c>
      <c r="CC749" s="30">
        <v>569</v>
      </c>
      <c r="CD749" s="30">
        <v>209</v>
      </c>
      <c r="CE749" s="30">
        <v>487</v>
      </c>
      <c r="CF749" s="30">
        <v>214</v>
      </c>
      <c r="CG749" s="30">
        <v>434</v>
      </c>
      <c r="CH749" s="30">
        <v>155</v>
      </c>
      <c r="CI749" s="30">
        <v>0</v>
      </c>
      <c r="CJ749" s="30">
        <v>0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30">
        <v>0</v>
      </c>
      <c r="B750" s="30">
        <v>0</v>
      </c>
      <c r="C750" s="30">
        <v>461026</v>
      </c>
      <c r="D750" s="30">
        <v>0</v>
      </c>
      <c r="E750" s="30">
        <v>0</v>
      </c>
      <c r="F750" s="30">
        <v>-1</v>
      </c>
      <c r="G750" s="30">
        <v>1</v>
      </c>
      <c r="H750" s="30">
        <v>0</v>
      </c>
      <c r="I750" s="30">
        <v>3</v>
      </c>
      <c r="J750" s="28">
        <v>0</v>
      </c>
      <c r="K750" s="28">
        <v>0</v>
      </c>
      <c r="L750" s="30">
        <v>0</v>
      </c>
      <c r="M750" s="28" t="s">
        <v>3769</v>
      </c>
      <c r="N750" s="28">
        <v>0</v>
      </c>
      <c r="O750" s="30">
        <v>568</v>
      </c>
      <c r="P750" s="31" t="b">
        <v>0</v>
      </c>
      <c r="Q750" s="28" t="s">
        <v>3970</v>
      </c>
      <c r="R750" s="28" t="s">
        <v>3971</v>
      </c>
      <c r="S750" s="30">
        <v>44</v>
      </c>
      <c r="T750" s="28" t="s">
        <v>3770</v>
      </c>
      <c r="U750" s="28">
        <v>1</v>
      </c>
      <c r="V750" s="28" t="s">
        <v>1961</v>
      </c>
      <c r="W750" s="28">
        <v>0.3</v>
      </c>
      <c r="X750" s="31" t="b">
        <v>0</v>
      </c>
      <c r="Y750" s="28"/>
      <c r="Z750" s="28" t="s">
        <v>2077</v>
      </c>
      <c r="AA750" s="30">
        <v>20</v>
      </c>
      <c r="AB750" s="30">
        <v>39</v>
      </c>
      <c r="AC750" s="30">
        <v>5</v>
      </c>
      <c r="AD750" s="30">
        <v>63904</v>
      </c>
      <c r="AE750" s="30">
        <v>0</v>
      </c>
      <c r="AF750" s="30">
        <v>62699</v>
      </c>
      <c r="AG750" s="30">
        <v>77</v>
      </c>
      <c r="AH750" s="28">
        <v>0</v>
      </c>
      <c r="AI750" s="28">
        <v>1.1000000000000001</v>
      </c>
      <c r="AJ750" s="28" t="s">
        <v>1961</v>
      </c>
      <c r="AK750" s="30">
        <v>68</v>
      </c>
      <c r="AL750" s="30">
        <v>0</v>
      </c>
      <c r="AM750" s="30">
        <v>0</v>
      </c>
      <c r="AN750" s="30">
        <v>0</v>
      </c>
      <c r="AO750" s="30">
        <v>2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9</v>
      </c>
      <c r="AX750" s="28">
        <v>5.6</v>
      </c>
      <c r="AY750" s="28">
        <v>3</v>
      </c>
      <c r="AZ750" s="28">
        <v>16</v>
      </c>
      <c r="BA750" s="28">
        <v>2.4</v>
      </c>
      <c r="BB750" s="30">
        <v>0</v>
      </c>
      <c r="BC750" s="28">
        <v>0.1</v>
      </c>
      <c r="BD750" s="28">
        <v>0</v>
      </c>
      <c r="BE750" s="28">
        <v>0.1</v>
      </c>
      <c r="BF750" s="28">
        <v>1.02</v>
      </c>
      <c r="BG750" s="30">
        <v>493</v>
      </c>
      <c r="BH750" s="30">
        <v>221</v>
      </c>
      <c r="BI750" s="30">
        <v>459</v>
      </c>
      <c r="BJ750" s="30">
        <v>222</v>
      </c>
      <c r="BK750" s="30">
        <v>423</v>
      </c>
      <c r="BL750" s="30">
        <v>206</v>
      </c>
      <c r="BM750" s="30">
        <v>488</v>
      </c>
      <c r="BN750" s="30">
        <v>220</v>
      </c>
      <c r="BO750" s="28"/>
      <c r="BP750" s="28"/>
      <c r="BQ750" s="28"/>
      <c r="BR750" s="28"/>
      <c r="BS750" s="28"/>
      <c r="BT750" s="28"/>
      <c r="BU750" s="30">
        <v>0.13</v>
      </c>
      <c r="BV750" s="30">
        <v>0</v>
      </c>
      <c r="BW750" s="30">
        <v>0</v>
      </c>
      <c r="BX750" s="30">
        <v>0.13</v>
      </c>
      <c r="BY750" s="30">
        <v>1.35</v>
      </c>
      <c r="BZ750" s="30">
        <v>2.65</v>
      </c>
      <c r="CA750" s="30">
        <v>518</v>
      </c>
      <c r="CB750" s="30">
        <v>284</v>
      </c>
      <c r="CC750" s="30">
        <v>584</v>
      </c>
      <c r="CD750" s="30">
        <v>219</v>
      </c>
      <c r="CE750" s="30">
        <v>491</v>
      </c>
      <c r="CF750" s="30">
        <v>218</v>
      </c>
      <c r="CG750" s="30">
        <v>328</v>
      </c>
      <c r="CH750" s="30">
        <v>111</v>
      </c>
      <c r="CI750" s="30">
        <v>0</v>
      </c>
      <c r="CJ750" s="30">
        <v>0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30">
        <v>0</v>
      </c>
      <c r="B751" s="30">
        <v>0</v>
      </c>
      <c r="C751" s="30">
        <v>181284</v>
      </c>
      <c r="D751" s="30">
        <v>0</v>
      </c>
      <c r="E751" s="30">
        <v>0</v>
      </c>
      <c r="F751" s="30">
        <v>-2</v>
      </c>
      <c r="G751" s="30">
        <v>2</v>
      </c>
      <c r="H751" s="30">
        <v>0</v>
      </c>
      <c r="I751" s="30">
        <v>3</v>
      </c>
      <c r="J751" s="28">
        <v>0</v>
      </c>
      <c r="K751" s="28">
        <v>0</v>
      </c>
      <c r="L751" s="30">
        <v>0</v>
      </c>
      <c r="M751" s="28" t="s">
        <v>3771</v>
      </c>
      <c r="N751" s="28">
        <v>0</v>
      </c>
      <c r="O751" s="30">
        <v>579</v>
      </c>
      <c r="P751" s="31" t="b">
        <v>0</v>
      </c>
      <c r="Q751" s="28" t="s">
        <v>3772</v>
      </c>
      <c r="R751" s="28" t="s">
        <v>3773</v>
      </c>
      <c r="S751" s="30">
        <v>58</v>
      </c>
      <c r="T751" s="28" t="s">
        <v>3774</v>
      </c>
      <c r="U751" s="28">
        <v>2.2000000000000002</v>
      </c>
      <c r="V751" s="28" t="s">
        <v>3775</v>
      </c>
      <c r="W751" s="28">
        <v>0.2</v>
      </c>
      <c r="X751" s="31" t="b">
        <v>0</v>
      </c>
      <c r="Y751" s="28"/>
      <c r="Z751" s="28" t="s">
        <v>2077</v>
      </c>
      <c r="AA751" s="30">
        <v>20</v>
      </c>
      <c r="AB751" s="30">
        <v>39</v>
      </c>
      <c r="AC751" s="30">
        <v>29</v>
      </c>
      <c r="AD751" s="30">
        <v>113557</v>
      </c>
      <c r="AE751" s="30">
        <v>0</v>
      </c>
      <c r="AF751" s="30">
        <v>114716</v>
      </c>
      <c r="AG751" s="30">
        <v>64</v>
      </c>
      <c r="AH751" s="28">
        <v>0</v>
      </c>
      <c r="AI751" s="28">
        <v>5</v>
      </c>
      <c r="AJ751" s="28" t="s">
        <v>1682</v>
      </c>
      <c r="AK751" s="30">
        <v>703</v>
      </c>
      <c r="AL751" s="30">
        <v>1</v>
      </c>
      <c r="AM751" s="30">
        <v>1</v>
      </c>
      <c r="AN751" s="30">
        <v>2</v>
      </c>
      <c r="AO751" s="30">
        <v>12</v>
      </c>
      <c r="AP751" s="30">
        <v>0</v>
      </c>
      <c r="AQ751" s="30">
        <v>0</v>
      </c>
      <c r="AR751" s="30">
        <v>0</v>
      </c>
      <c r="AS751" s="30">
        <v>1</v>
      </c>
      <c r="AT751" s="30">
        <v>0</v>
      </c>
      <c r="AU751" s="30">
        <v>0</v>
      </c>
      <c r="AV751" s="30">
        <v>1</v>
      </c>
      <c r="AW751" s="30">
        <v>85</v>
      </c>
      <c r="AX751" s="28">
        <v>89.4</v>
      </c>
      <c r="AY751" s="28">
        <v>139.6</v>
      </c>
      <c r="AZ751" s="28">
        <v>223</v>
      </c>
      <c r="BA751" s="28">
        <v>45.1</v>
      </c>
      <c r="BB751" s="30">
        <v>8</v>
      </c>
      <c r="BC751" s="28">
        <v>1.2</v>
      </c>
      <c r="BD751" s="28">
        <v>0.45</v>
      </c>
      <c r="BE751" s="28">
        <v>1.65</v>
      </c>
      <c r="BF751" s="28">
        <v>11.99</v>
      </c>
      <c r="BG751" s="30">
        <v>381</v>
      </c>
      <c r="BH751" s="30">
        <v>161</v>
      </c>
      <c r="BI751" s="30">
        <v>213</v>
      </c>
      <c r="BJ751" s="30">
        <v>132</v>
      </c>
      <c r="BK751" s="30">
        <v>154</v>
      </c>
      <c r="BL751" s="30">
        <v>91</v>
      </c>
      <c r="BM751" s="30">
        <v>282</v>
      </c>
      <c r="BN751" s="30">
        <v>125</v>
      </c>
      <c r="BO751" s="28"/>
      <c r="BP751" s="28"/>
      <c r="BQ751" s="28"/>
      <c r="BR751" s="28"/>
      <c r="BS751" s="28"/>
      <c r="BT751" s="28"/>
      <c r="BU751" s="30">
        <v>0.15</v>
      </c>
      <c r="BV751" s="30">
        <v>0</v>
      </c>
      <c r="BW751" s="30">
        <v>0.06</v>
      </c>
      <c r="BX751" s="30">
        <v>0.21</v>
      </c>
      <c r="BY751" s="30">
        <v>1.53</v>
      </c>
      <c r="BZ751" s="30">
        <v>1.54</v>
      </c>
      <c r="CA751" s="30">
        <v>78</v>
      </c>
      <c r="CB751" s="30">
        <v>41</v>
      </c>
      <c r="CC751" s="30">
        <v>753</v>
      </c>
      <c r="CD751" s="30">
        <v>326</v>
      </c>
      <c r="CE751" s="30">
        <v>284</v>
      </c>
      <c r="CF751" s="30">
        <v>113</v>
      </c>
      <c r="CG751" s="30">
        <v>376</v>
      </c>
      <c r="CH751" s="30">
        <v>132</v>
      </c>
      <c r="CI751" s="30">
        <v>1.02</v>
      </c>
      <c r="CJ751" s="30">
        <v>0.26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100</v>
      </c>
      <c r="B752" s="30">
        <v>100</v>
      </c>
      <c r="C752" s="30">
        <v>465351</v>
      </c>
      <c r="D752" s="30">
        <v>0</v>
      </c>
      <c r="E752" s="30">
        <v>0</v>
      </c>
      <c r="F752" s="30">
        <v>-2</v>
      </c>
      <c r="G752" s="30">
        <v>2</v>
      </c>
      <c r="H752" s="30">
        <v>0</v>
      </c>
      <c r="I752" s="30">
        <v>3</v>
      </c>
      <c r="J752" s="28">
        <v>4</v>
      </c>
      <c r="K752" s="28">
        <v>4</v>
      </c>
      <c r="L752" s="30">
        <v>2</v>
      </c>
      <c r="M752" s="28" t="s">
        <v>3776</v>
      </c>
      <c r="N752" s="28">
        <v>4</v>
      </c>
      <c r="O752" s="30">
        <v>589</v>
      </c>
      <c r="P752" s="31" t="b">
        <v>0</v>
      </c>
      <c r="Q752" s="28"/>
      <c r="R752" s="28" t="s">
        <v>4320</v>
      </c>
      <c r="S752" s="30">
        <v>48</v>
      </c>
      <c r="T752" s="28" t="s">
        <v>3777</v>
      </c>
      <c r="U752" s="28">
        <v>2.6</v>
      </c>
      <c r="V752" s="28" t="s">
        <v>1756</v>
      </c>
      <c r="W752" s="28">
        <v>0.2</v>
      </c>
      <c r="X752" s="31" t="b">
        <v>0</v>
      </c>
      <c r="Y752" s="28"/>
      <c r="Z752" s="28" t="s">
        <v>2061</v>
      </c>
      <c r="AA752" s="30">
        <v>20</v>
      </c>
      <c r="AB752" s="30">
        <v>39</v>
      </c>
      <c r="AC752" s="30">
        <v>74</v>
      </c>
      <c r="AD752" s="30">
        <v>69156</v>
      </c>
      <c r="AE752" s="30">
        <v>653</v>
      </c>
      <c r="AF752" s="30">
        <v>58823</v>
      </c>
      <c r="AG752" s="30">
        <v>703</v>
      </c>
      <c r="AH752" s="28">
        <v>0.8</v>
      </c>
      <c r="AI752" s="28">
        <v>15.4</v>
      </c>
      <c r="AJ752" s="28" t="s">
        <v>1755</v>
      </c>
      <c r="AK752" s="30">
        <v>2222</v>
      </c>
      <c r="AL752" s="30">
        <v>1</v>
      </c>
      <c r="AM752" s="30">
        <v>1</v>
      </c>
      <c r="AN752" s="30">
        <v>10</v>
      </c>
      <c r="AO752" s="30">
        <v>32</v>
      </c>
      <c r="AP752" s="30">
        <v>0</v>
      </c>
      <c r="AQ752" s="30">
        <v>0</v>
      </c>
      <c r="AR752" s="30">
        <v>0</v>
      </c>
      <c r="AS752" s="30">
        <v>1</v>
      </c>
      <c r="AT752" s="30">
        <v>1</v>
      </c>
      <c r="AU752" s="30">
        <v>0</v>
      </c>
      <c r="AV752" s="30">
        <v>5</v>
      </c>
      <c r="AW752" s="30">
        <v>307</v>
      </c>
      <c r="AX752" s="28">
        <v>330.8</v>
      </c>
      <c r="AY752" s="28">
        <v>371.9</v>
      </c>
      <c r="AZ752" s="28">
        <v>287</v>
      </c>
      <c r="BA752" s="28">
        <v>99</v>
      </c>
      <c r="BB752" s="30">
        <v>27</v>
      </c>
      <c r="BC752" s="28">
        <v>2.2000000000000002</v>
      </c>
      <c r="BD752" s="28">
        <v>1.1499999999999999</v>
      </c>
      <c r="BE752" s="28">
        <v>3.35</v>
      </c>
      <c r="BF752" s="28">
        <v>34.909999999999997</v>
      </c>
      <c r="BG752" s="30">
        <v>191</v>
      </c>
      <c r="BH752" s="30">
        <v>78</v>
      </c>
      <c r="BI752" s="30">
        <v>76</v>
      </c>
      <c r="BJ752" s="30">
        <v>61</v>
      </c>
      <c r="BK752" s="30">
        <v>114</v>
      </c>
      <c r="BL752" s="30">
        <v>74</v>
      </c>
      <c r="BM752" s="30">
        <v>113</v>
      </c>
      <c r="BN752" s="30">
        <v>74</v>
      </c>
      <c r="BO752" s="30">
        <v>6</v>
      </c>
      <c r="BP752" s="28"/>
      <c r="BQ752" s="28"/>
      <c r="BR752" s="28"/>
      <c r="BS752" s="28"/>
      <c r="BT752" s="28"/>
      <c r="BU752" s="30">
        <v>0.09</v>
      </c>
      <c r="BV752" s="30">
        <v>0</v>
      </c>
      <c r="BW752" s="30">
        <v>0.05</v>
      </c>
      <c r="BX752" s="30">
        <v>0.14000000000000001</v>
      </c>
      <c r="BY752" s="30">
        <v>1.41</v>
      </c>
      <c r="BZ752" s="30">
        <v>1.3</v>
      </c>
      <c r="CA752" s="30">
        <v>292</v>
      </c>
      <c r="CB752" s="30">
        <v>176</v>
      </c>
      <c r="CC752" s="30">
        <v>54</v>
      </c>
      <c r="CD752" s="30">
        <v>24</v>
      </c>
      <c r="CE752" s="30">
        <v>213</v>
      </c>
      <c r="CF752" s="30">
        <v>85</v>
      </c>
      <c r="CG752" s="30">
        <v>379</v>
      </c>
      <c r="CH752" s="30">
        <v>133</v>
      </c>
      <c r="CI752" s="30">
        <v>1.0900000000000001</v>
      </c>
      <c r="CJ752" s="30">
        <v>0.41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30">
        <v>0</v>
      </c>
      <c r="B753" s="30">
        <v>0</v>
      </c>
      <c r="C753" s="30">
        <v>429414</v>
      </c>
      <c r="D753" s="30">
        <v>0</v>
      </c>
      <c r="E753" s="30">
        <v>0</v>
      </c>
      <c r="F753" s="30">
        <v>-2</v>
      </c>
      <c r="G753" s="30">
        <v>2</v>
      </c>
      <c r="H753" s="30">
        <v>0</v>
      </c>
      <c r="I753" s="30">
        <v>4</v>
      </c>
      <c r="J753" s="28">
        <v>0</v>
      </c>
      <c r="K753" s="28">
        <v>0</v>
      </c>
      <c r="L753" s="30">
        <v>0</v>
      </c>
      <c r="M753" s="28" t="s">
        <v>3778</v>
      </c>
      <c r="N753" s="28">
        <v>0</v>
      </c>
      <c r="O753" s="30">
        <v>608</v>
      </c>
      <c r="P753" s="31" t="b">
        <v>0</v>
      </c>
      <c r="Q753" s="28" t="s">
        <v>3742</v>
      </c>
      <c r="R753" s="28" t="s">
        <v>3779</v>
      </c>
      <c r="S753" s="30">
        <v>53</v>
      </c>
      <c r="T753" s="28" t="s">
        <v>3780</v>
      </c>
      <c r="U753" s="28">
        <v>1</v>
      </c>
      <c r="V753" s="28" t="s">
        <v>3781</v>
      </c>
      <c r="W753" s="28">
        <v>0</v>
      </c>
      <c r="X753" s="31" t="b">
        <v>0</v>
      </c>
      <c r="Y753" s="28"/>
      <c r="Z753" s="28" t="s">
        <v>2117</v>
      </c>
      <c r="AA753" s="30">
        <v>20</v>
      </c>
      <c r="AB753" s="30">
        <v>39</v>
      </c>
      <c r="AC753" s="30">
        <v>1</v>
      </c>
      <c r="AD753" s="30">
        <v>9544</v>
      </c>
      <c r="AE753" s="30">
        <v>24</v>
      </c>
      <c r="AF753" s="30">
        <v>9207</v>
      </c>
      <c r="AG753" s="30">
        <v>41</v>
      </c>
      <c r="AH753" s="28">
        <v>0</v>
      </c>
      <c r="AI753" s="28">
        <v>0.2</v>
      </c>
      <c r="AJ753" s="28" t="s">
        <v>3782</v>
      </c>
      <c r="AK753" s="30">
        <v>45</v>
      </c>
      <c r="AL753" s="30">
        <v>0</v>
      </c>
      <c r="AM753" s="30">
        <v>0</v>
      </c>
      <c r="AN753" s="30">
        <v>0</v>
      </c>
      <c r="AO753" s="30">
        <v>0</v>
      </c>
      <c r="AP753" s="30">
        <v>0</v>
      </c>
      <c r="AQ753" s="30">
        <v>0</v>
      </c>
      <c r="AR753" s="30">
        <v>0</v>
      </c>
      <c r="AS753" s="30">
        <v>0</v>
      </c>
      <c r="AT753" s="30">
        <v>0</v>
      </c>
      <c r="AU753" s="30">
        <v>0</v>
      </c>
      <c r="AV753" s="30">
        <v>0</v>
      </c>
      <c r="AW753" s="30">
        <v>-1</v>
      </c>
      <c r="AX753" s="28">
        <v>0</v>
      </c>
      <c r="AY753" s="28">
        <v>0</v>
      </c>
      <c r="AZ753" s="28">
        <v>9</v>
      </c>
      <c r="BA753" s="28">
        <v>0.7</v>
      </c>
      <c r="BB753" s="30">
        <v>1</v>
      </c>
      <c r="BC753" s="28">
        <v>0.27</v>
      </c>
      <c r="BD753" s="28">
        <v>0</v>
      </c>
      <c r="BE753" s="28">
        <v>0.27</v>
      </c>
      <c r="BF753" s="28">
        <v>0.62</v>
      </c>
      <c r="BG753" s="30">
        <v>754</v>
      </c>
      <c r="BH753" s="30">
        <v>87</v>
      </c>
      <c r="BI753" s="30">
        <v>753</v>
      </c>
      <c r="BJ753" s="30">
        <v>87</v>
      </c>
      <c r="BK753" s="30">
        <v>439</v>
      </c>
      <c r="BL753" s="30">
        <v>66</v>
      </c>
      <c r="BM753" s="30">
        <v>512</v>
      </c>
      <c r="BN753" s="30">
        <v>67</v>
      </c>
      <c r="BO753" s="28"/>
      <c r="BP753" s="28"/>
      <c r="BQ753" s="28"/>
      <c r="BR753" s="28"/>
      <c r="BS753" s="28"/>
      <c r="BT753" s="28"/>
      <c r="BU753" s="30">
        <v>0.54</v>
      </c>
      <c r="BV753" s="30">
        <v>0</v>
      </c>
      <c r="BW753" s="30">
        <v>0</v>
      </c>
      <c r="BX753" s="30">
        <v>0.54</v>
      </c>
      <c r="BY753" s="30">
        <v>1.24</v>
      </c>
      <c r="BZ753" s="30">
        <v>0</v>
      </c>
      <c r="CA753" s="30">
        <v>153</v>
      </c>
      <c r="CB753" s="30">
        <v>49</v>
      </c>
      <c r="CC753" s="30">
        <v>745</v>
      </c>
      <c r="CD753" s="30">
        <v>82</v>
      </c>
      <c r="CE753" s="30">
        <v>522</v>
      </c>
      <c r="CF753" s="30">
        <v>67</v>
      </c>
      <c r="CG753" s="30">
        <v>661</v>
      </c>
      <c r="CH753" s="30">
        <v>90</v>
      </c>
      <c r="CI753" s="30">
        <v>2</v>
      </c>
      <c r="CJ753" s="30">
        <v>0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30">
        <v>100</v>
      </c>
      <c r="B754" s="30">
        <v>100</v>
      </c>
      <c r="C754" s="30">
        <v>18507</v>
      </c>
      <c r="D754" s="30">
        <v>0</v>
      </c>
      <c r="E754" s="30">
        <v>0</v>
      </c>
      <c r="F754" s="30">
        <v>-2</v>
      </c>
      <c r="G754" s="30">
        <v>2</v>
      </c>
      <c r="H754" s="30">
        <v>0</v>
      </c>
      <c r="I754" s="30">
        <v>4</v>
      </c>
      <c r="J754" s="28">
        <v>2.8</v>
      </c>
      <c r="K754" s="28">
        <v>2.8</v>
      </c>
      <c r="L754" s="30">
        <v>1</v>
      </c>
      <c r="M754" s="28" t="s">
        <v>3001</v>
      </c>
      <c r="N754" s="28">
        <v>2.8</v>
      </c>
      <c r="O754" s="30">
        <v>625</v>
      </c>
      <c r="P754" s="31" t="b">
        <v>0</v>
      </c>
      <c r="Q754" s="28"/>
      <c r="R754" s="28" t="s">
        <v>4357</v>
      </c>
      <c r="S754" s="30">
        <v>53</v>
      </c>
      <c r="T754" s="28" t="s">
        <v>3783</v>
      </c>
      <c r="U754" s="28">
        <v>1.5</v>
      </c>
      <c r="V754" s="28" t="s">
        <v>3784</v>
      </c>
      <c r="W754" s="28">
        <v>0.3</v>
      </c>
      <c r="X754" s="31" t="b">
        <v>0</v>
      </c>
      <c r="Y754" s="28"/>
      <c r="Z754" s="28" t="s">
        <v>2061</v>
      </c>
      <c r="AA754" s="30">
        <v>20</v>
      </c>
      <c r="AB754" s="30">
        <v>39</v>
      </c>
      <c r="AC754" s="30">
        <v>30</v>
      </c>
      <c r="AD754" s="30">
        <v>173276</v>
      </c>
      <c r="AE754" s="30">
        <v>669</v>
      </c>
      <c r="AF754" s="30">
        <v>158236</v>
      </c>
      <c r="AG754" s="30">
        <v>888</v>
      </c>
      <c r="AH754" s="28">
        <v>0.5</v>
      </c>
      <c r="AI754" s="28">
        <v>5.7</v>
      </c>
      <c r="AJ754" s="28" t="s">
        <v>334</v>
      </c>
      <c r="AK754" s="30">
        <v>1056</v>
      </c>
      <c r="AL754" s="30">
        <v>1</v>
      </c>
      <c r="AM754" s="30">
        <v>0</v>
      </c>
      <c r="AN754" s="30">
        <v>5</v>
      </c>
      <c r="AO754" s="30">
        <v>15</v>
      </c>
      <c r="AP754" s="30">
        <v>0</v>
      </c>
      <c r="AQ754" s="30">
        <v>0</v>
      </c>
      <c r="AR754" s="30">
        <v>0</v>
      </c>
      <c r="AS754" s="30">
        <v>3</v>
      </c>
      <c r="AT754" s="30">
        <v>1</v>
      </c>
      <c r="AU754" s="30">
        <v>0</v>
      </c>
      <c r="AV754" s="30">
        <v>3</v>
      </c>
      <c r="AW754" s="30">
        <v>37</v>
      </c>
      <c r="AX754" s="28">
        <v>87.8</v>
      </c>
      <c r="AY754" s="28">
        <v>119.6</v>
      </c>
      <c r="AZ754" s="28">
        <v>464</v>
      </c>
      <c r="BA754" s="28">
        <v>66.099999999999994</v>
      </c>
      <c r="BB754" s="30">
        <v>14</v>
      </c>
      <c r="BC754" s="28">
        <v>2.84</v>
      </c>
      <c r="BD754" s="28">
        <v>0.52</v>
      </c>
      <c r="BE754" s="28">
        <v>3.36</v>
      </c>
      <c r="BF754" s="28">
        <v>17.02</v>
      </c>
      <c r="BG754" s="30">
        <v>386</v>
      </c>
      <c r="BH754" s="30">
        <v>46</v>
      </c>
      <c r="BI754" s="30">
        <v>239</v>
      </c>
      <c r="BJ754" s="30">
        <v>36</v>
      </c>
      <c r="BK754" s="30">
        <v>63</v>
      </c>
      <c r="BL754" s="30">
        <v>23</v>
      </c>
      <c r="BM754" s="30">
        <v>203</v>
      </c>
      <c r="BN754" s="30">
        <v>29</v>
      </c>
      <c r="BO754" s="28"/>
      <c r="BP754" s="28"/>
      <c r="BQ754" s="28"/>
      <c r="BR754" s="28"/>
      <c r="BS754" s="28"/>
      <c r="BT754" s="28"/>
      <c r="BU754" s="30">
        <v>0.24</v>
      </c>
      <c r="BV754" s="30">
        <v>0</v>
      </c>
      <c r="BW754" s="30">
        <v>0.04</v>
      </c>
      <c r="BX754" s="30">
        <v>0.28000000000000003</v>
      </c>
      <c r="BY754" s="30">
        <v>1.45</v>
      </c>
      <c r="BZ754" s="30">
        <v>1.28</v>
      </c>
      <c r="CA754" s="30">
        <v>133</v>
      </c>
      <c r="CB754" s="30">
        <v>47</v>
      </c>
      <c r="CC754" s="30">
        <v>104</v>
      </c>
      <c r="CD754" s="30">
        <v>19</v>
      </c>
      <c r="CE754" s="30">
        <v>413</v>
      </c>
      <c r="CF754" s="30">
        <v>53</v>
      </c>
      <c r="CG754" s="30">
        <v>336</v>
      </c>
      <c r="CH754" s="30">
        <v>55</v>
      </c>
      <c r="CI754" s="30">
        <v>1.19</v>
      </c>
      <c r="CJ754" s="30">
        <v>0.43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30">
        <v>100</v>
      </c>
      <c r="B755" s="30">
        <v>100</v>
      </c>
      <c r="C755" s="30">
        <v>476502</v>
      </c>
      <c r="D755" s="30">
        <v>0</v>
      </c>
      <c r="E755" s="30">
        <v>0</v>
      </c>
      <c r="F755" s="30">
        <v>-2</v>
      </c>
      <c r="G755" s="30">
        <v>2</v>
      </c>
      <c r="H755" s="30">
        <v>0</v>
      </c>
      <c r="I755" s="30">
        <v>3</v>
      </c>
      <c r="J755" s="28">
        <v>0</v>
      </c>
      <c r="K755" s="28">
        <v>0</v>
      </c>
      <c r="L755" s="30">
        <v>0</v>
      </c>
      <c r="M755" s="28" t="s">
        <v>2218</v>
      </c>
      <c r="N755" s="28">
        <v>0</v>
      </c>
      <c r="O755" s="30">
        <v>629</v>
      </c>
      <c r="P755" s="31" t="b">
        <v>0</v>
      </c>
      <c r="Q755" s="28"/>
      <c r="R755" s="28" t="s">
        <v>3785</v>
      </c>
      <c r="S755" s="30">
        <v>43</v>
      </c>
      <c r="T755" s="28" t="s">
        <v>3786</v>
      </c>
      <c r="U755" s="28">
        <v>1.5</v>
      </c>
      <c r="V755" s="28" t="s">
        <v>1804</v>
      </c>
      <c r="W755" s="28">
        <v>0.1</v>
      </c>
      <c r="X755" s="31" t="b">
        <v>0</v>
      </c>
      <c r="Y755" s="28"/>
      <c r="Z755" s="28" t="s">
        <v>2061</v>
      </c>
      <c r="AA755" s="30">
        <v>20</v>
      </c>
      <c r="AB755" s="30">
        <v>39</v>
      </c>
      <c r="AC755" s="30">
        <v>12</v>
      </c>
      <c r="AD755" s="30">
        <v>18007</v>
      </c>
      <c r="AE755" s="30">
        <v>321</v>
      </c>
      <c r="AF755" s="30">
        <v>15097</v>
      </c>
      <c r="AG755" s="30">
        <v>185</v>
      </c>
      <c r="AH755" s="28">
        <v>0</v>
      </c>
      <c r="AI755" s="28">
        <v>2.8</v>
      </c>
      <c r="AJ755" s="28" t="s">
        <v>1804</v>
      </c>
      <c r="AK755" s="30">
        <v>380</v>
      </c>
      <c r="AL755" s="30">
        <v>0</v>
      </c>
      <c r="AM755" s="30">
        <v>1</v>
      </c>
      <c r="AN755" s="30">
        <v>0</v>
      </c>
      <c r="AO755" s="30">
        <v>7</v>
      </c>
      <c r="AP755" s="30">
        <v>0</v>
      </c>
      <c r="AQ755" s="30">
        <v>0</v>
      </c>
      <c r="AR755" s="30">
        <v>0</v>
      </c>
      <c r="AS755" s="30">
        <v>2</v>
      </c>
      <c r="AT755" s="30">
        <v>0</v>
      </c>
      <c r="AU755" s="30">
        <v>0</v>
      </c>
      <c r="AV755" s="30">
        <v>0</v>
      </c>
      <c r="AW755" s="30">
        <v>38</v>
      </c>
      <c r="AX755" s="28">
        <v>48</v>
      </c>
      <c r="AY755" s="28">
        <v>16.600000000000001</v>
      </c>
      <c r="AZ755" s="28">
        <v>7</v>
      </c>
      <c r="BA755" s="28">
        <v>7.2</v>
      </c>
      <c r="BB755" s="30">
        <v>4</v>
      </c>
      <c r="BC755" s="28">
        <v>7.0000000000000007E-2</v>
      </c>
      <c r="BD755" s="28">
        <v>0.06</v>
      </c>
      <c r="BE755" s="28">
        <v>0.13</v>
      </c>
      <c r="BF755" s="28">
        <v>6.39</v>
      </c>
      <c r="BG755" s="30">
        <v>429</v>
      </c>
      <c r="BH755" s="30">
        <v>188</v>
      </c>
      <c r="BI755" s="30">
        <v>423</v>
      </c>
      <c r="BJ755" s="30">
        <v>211</v>
      </c>
      <c r="BK755" s="30">
        <v>444</v>
      </c>
      <c r="BL755" s="30">
        <v>214</v>
      </c>
      <c r="BM755" s="30">
        <v>451</v>
      </c>
      <c r="BN755" s="30">
        <v>205</v>
      </c>
      <c r="BO755" s="28"/>
      <c r="BP755" s="28"/>
      <c r="BQ755" s="28"/>
      <c r="BR755" s="28"/>
      <c r="BS755" s="28"/>
      <c r="BT755" s="28"/>
      <c r="BU755" s="30">
        <v>0.02</v>
      </c>
      <c r="BV755" s="30">
        <v>0</v>
      </c>
      <c r="BW755" s="30">
        <v>0.01</v>
      </c>
      <c r="BX755" s="30">
        <v>0.03</v>
      </c>
      <c r="BY755" s="30">
        <v>1.51</v>
      </c>
      <c r="BZ755" s="30">
        <v>1.66</v>
      </c>
      <c r="CA755" s="30">
        <v>571</v>
      </c>
      <c r="CB755" s="30">
        <v>301</v>
      </c>
      <c r="CC755" s="30">
        <v>549</v>
      </c>
      <c r="CD755" s="30">
        <v>199</v>
      </c>
      <c r="CE755" s="30">
        <v>405</v>
      </c>
      <c r="CF755" s="30">
        <v>174</v>
      </c>
      <c r="CG755" s="30">
        <v>498</v>
      </c>
      <c r="CH755" s="30">
        <v>190</v>
      </c>
      <c r="CI755" s="30">
        <v>0.95</v>
      </c>
      <c r="CJ755" s="30">
        <v>0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28"/>
      <c r="B756" s="28"/>
      <c r="C756" s="30">
        <v>531363</v>
      </c>
      <c r="D756" s="30">
        <v>0</v>
      </c>
      <c r="E756" s="30">
        <v>0</v>
      </c>
      <c r="F756" s="30">
        <v>0</v>
      </c>
      <c r="G756" s="30">
        <v>0</v>
      </c>
      <c r="H756" s="30">
        <v>0</v>
      </c>
      <c r="I756" s="30">
        <v>4</v>
      </c>
      <c r="J756" s="28">
        <v>0</v>
      </c>
      <c r="K756" s="28">
        <v>0</v>
      </c>
      <c r="L756" s="30">
        <v>0</v>
      </c>
      <c r="M756" s="28" t="s">
        <v>2152</v>
      </c>
      <c r="N756" s="28">
        <v>0</v>
      </c>
      <c r="O756" s="30">
        <v>657</v>
      </c>
      <c r="P756" s="31" t="b">
        <v>0</v>
      </c>
      <c r="Q756" s="28"/>
      <c r="R756" s="28"/>
      <c r="S756" s="30">
        <v>45</v>
      </c>
      <c r="T756" s="28" t="s">
        <v>3787</v>
      </c>
      <c r="U756" s="28">
        <v>0</v>
      </c>
      <c r="V756" s="28" t="s">
        <v>1722</v>
      </c>
      <c r="W756" s="28">
        <v>0.1</v>
      </c>
      <c r="X756" s="31" t="b">
        <v>0</v>
      </c>
      <c r="Y756" s="28"/>
      <c r="Z756" s="28" t="s">
        <v>2061</v>
      </c>
      <c r="AA756" s="30">
        <v>20</v>
      </c>
      <c r="AB756" s="30">
        <v>39</v>
      </c>
      <c r="AC756" s="30">
        <v>0</v>
      </c>
      <c r="AD756" s="30">
        <v>20498</v>
      </c>
      <c r="AE756" s="30">
        <v>370</v>
      </c>
      <c r="AF756" s="30">
        <v>14917</v>
      </c>
      <c r="AG756" s="30">
        <v>322</v>
      </c>
      <c r="AH756" s="28">
        <v>0</v>
      </c>
      <c r="AI756" s="28">
        <v>0</v>
      </c>
      <c r="AJ756" s="28" t="s">
        <v>1722</v>
      </c>
      <c r="AK756" s="30">
        <v>0</v>
      </c>
      <c r="AL756" s="30">
        <v>0</v>
      </c>
      <c r="AM756" s="30">
        <v>0</v>
      </c>
      <c r="AN756" s="30">
        <v>0</v>
      </c>
      <c r="AO756" s="30">
        <v>0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0</v>
      </c>
      <c r="AW756" s="30">
        <v>0</v>
      </c>
      <c r="AX756" s="28">
        <v>0</v>
      </c>
      <c r="AY756" s="28">
        <v>0</v>
      </c>
      <c r="AZ756" s="28">
        <v>0</v>
      </c>
      <c r="BA756" s="28">
        <v>0</v>
      </c>
      <c r="BB756" s="30">
        <v>0</v>
      </c>
      <c r="BC756" s="28">
        <v>0</v>
      </c>
      <c r="BD756" s="28">
        <v>0</v>
      </c>
      <c r="BE756" s="28">
        <v>0</v>
      </c>
      <c r="BF756" s="28">
        <v>0</v>
      </c>
      <c r="BG756" s="30">
        <v>718</v>
      </c>
      <c r="BH756" s="30">
        <v>84</v>
      </c>
      <c r="BI756" s="30">
        <v>714</v>
      </c>
      <c r="BJ756" s="30">
        <v>84</v>
      </c>
      <c r="BK756" s="30">
        <v>702</v>
      </c>
      <c r="BL756" s="30">
        <v>85</v>
      </c>
      <c r="BM756" s="30">
        <v>720</v>
      </c>
      <c r="BN756" s="30">
        <v>85</v>
      </c>
      <c r="BO756" s="28"/>
      <c r="BP756" s="28"/>
      <c r="BQ756" s="28"/>
      <c r="BR756" s="28"/>
      <c r="BS756" s="28"/>
      <c r="BT756" s="28"/>
      <c r="BU756" s="30">
        <v>0</v>
      </c>
      <c r="BV756" s="30">
        <v>0</v>
      </c>
      <c r="BW756" s="30">
        <v>0</v>
      </c>
      <c r="BX756" s="30">
        <v>0</v>
      </c>
      <c r="BY756" s="30">
        <v>0</v>
      </c>
      <c r="BZ756" s="30">
        <v>0</v>
      </c>
      <c r="CA756" s="30">
        <v>446</v>
      </c>
      <c r="CB756" s="30">
        <v>85</v>
      </c>
      <c r="CC756" s="30">
        <v>664</v>
      </c>
      <c r="CD756" s="30">
        <v>74</v>
      </c>
      <c r="CE756" s="30">
        <v>723</v>
      </c>
      <c r="CF756" s="30">
        <v>85</v>
      </c>
      <c r="CG756" s="30">
        <v>445</v>
      </c>
      <c r="CH756" s="30">
        <v>65</v>
      </c>
      <c r="CI756" s="30">
        <v>0</v>
      </c>
      <c r="CJ756" s="30">
        <v>0</v>
      </c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28"/>
      <c r="B757" s="28"/>
      <c r="C757" s="30">
        <v>449133</v>
      </c>
      <c r="D757" s="30">
        <v>0</v>
      </c>
      <c r="E757" s="30">
        <v>0</v>
      </c>
      <c r="F757" s="30">
        <v>-1</v>
      </c>
      <c r="G757" s="30">
        <v>1</v>
      </c>
      <c r="H757" s="30">
        <v>0</v>
      </c>
      <c r="I757" s="30">
        <v>3</v>
      </c>
      <c r="J757" s="28">
        <v>0</v>
      </c>
      <c r="K757" s="28">
        <v>0</v>
      </c>
      <c r="L757" s="30">
        <v>0</v>
      </c>
      <c r="M757" s="28" t="s">
        <v>2601</v>
      </c>
      <c r="N757" s="28">
        <v>0</v>
      </c>
      <c r="O757" s="30">
        <v>658</v>
      </c>
      <c r="P757" s="31" t="b">
        <v>0</v>
      </c>
      <c r="Q757" s="28"/>
      <c r="R757" s="28"/>
      <c r="S757" s="30">
        <v>44</v>
      </c>
      <c r="T757" s="28" t="s">
        <v>3788</v>
      </c>
      <c r="U757" s="28">
        <v>0</v>
      </c>
      <c r="V757" s="28" t="s">
        <v>3789</v>
      </c>
      <c r="W757" s="28">
        <v>0</v>
      </c>
      <c r="X757" s="31" t="b">
        <v>0</v>
      </c>
      <c r="Y757" s="28"/>
      <c r="Z757" s="28" t="s">
        <v>2061</v>
      </c>
      <c r="AA757" s="30">
        <v>20</v>
      </c>
      <c r="AB757" s="30">
        <v>39</v>
      </c>
      <c r="AC757" s="30">
        <v>0</v>
      </c>
      <c r="AD757" s="30">
        <v>2384</v>
      </c>
      <c r="AE757" s="30">
        <v>174</v>
      </c>
      <c r="AF757" s="30">
        <v>1636</v>
      </c>
      <c r="AG757" s="30">
        <v>57</v>
      </c>
      <c r="AH757" s="28">
        <v>0</v>
      </c>
      <c r="AI757" s="28">
        <v>0</v>
      </c>
      <c r="AJ757" s="28" t="s">
        <v>3789</v>
      </c>
      <c r="AK757" s="30">
        <v>0</v>
      </c>
      <c r="AL757" s="30">
        <v>0</v>
      </c>
      <c r="AM757" s="30">
        <v>0</v>
      </c>
      <c r="AN757" s="30">
        <v>0</v>
      </c>
      <c r="AO757" s="30">
        <v>0</v>
      </c>
      <c r="AP757" s="30">
        <v>0</v>
      </c>
      <c r="AQ757" s="30">
        <v>0</v>
      </c>
      <c r="AR757" s="30">
        <v>0</v>
      </c>
      <c r="AS757" s="30">
        <v>0</v>
      </c>
      <c r="AT757" s="30">
        <v>0</v>
      </c>
      <c r="AU757" s="30">
        <v>0</v>
      </c>
      <c r="AV757" s="30">
        <v>0</v>
      </c>
      <c r="AW757" s="30">
        <v>0</v>
      </c>
      <c r="AX757" s="28">
        <v>0</v>
      </c>
      <c r="AY757" s="28">
        <v>0</v>
      </c>
      <c r="AZ757" s="28">
        <v>0</v>
      </c>
      <c r="BA757" s="28">
        <v>0</v>
      </c>
      <c r="BB757" s="30">
        <v>0</v>
      </c>
      <c r="BC757" s="28">
        <v>0</v>
      </c>
      <c r="BD757" s="28">
        <v>0</v>
      </c>
      <c r="BE757" s="28">
        <v>0</v>
      </c>
      <c r="BF757" s="28">
        <v>0</v>
      </c>
      <c r="BG757" s="30">
        <v>651</v>
      </c>
      <c r="BH757" s="30">
        <v>257</v>
      </c>
      <c r="BI757" s="30">
        <v>645</v>
      </c>
      <c r="BJ757" s="30">
        <v>260</v>
      </c>
      <c r="BK757" s="30">
        <v>630</v>
      </c>
      <c r="BL757" s="30">
        <v>253</v>
      </c>
      <c r="BM757" s="30">
        <v>655</v>
      </c>
      <c r="BN757" s="30">
        <v>259</v>
      </c>
      <c r="BO757" s="28"/>
      <c r="BP757" s="28"/>
      <c r="BQ757" s="28"/>
      <c r="BR757" s="28"/>
      <c r="BS757" s="28"/>
      <c r="BT757" s="28"/>
      <c r="BU757" s="30">
        <v>0</v>
      </c>
      <c r="BV757" s="30">
        <v>0</v>
      </c>
      <c r="BW757" s="30">
        <v>0</v>
      </c>
      <c r="BX757" s="30">
        <v>0</v>
      </c>
      <c r="BY757" s="30">
        <v>0</v>
      </c>
      <c r="BZ757" s="30">
        <v>0</v>
      </c>
      <c r="CA757" s="30">
        <v>515</v>
      </c>
      <c r="CB757" s="30">
        <v>283</v>
      </c>
      <c r="CC757" s="30">
        <v>583</v>
      </c>
      <c r="CD757" s="30">
        <v>218</v>
      </c>
      <c r="CE757" s="30">
        <v>660</v>
      </c>
      <c r="CF757" s="30">
        <v>263</v>
      </c>
      <c r="CG757" s="30">
        <v>650</v>
      </c>
      <c r="CH757" s="30">
        <v>259</v>
      </c>
      <c r="CI757" s="30">
        <v>0</v>
      </c>
      <c r="CJ757" s="30">
        <v>0</v>
      </c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28"/>
      <c r="B758" s="28"/>
      <c r="C758" s="30">
        <v>492776</v>
      </c>
      <c r="D758" s="30">
        <v>0</v>
      </c>
      <c r="E758" s="30">
        <v>0</v>
      </c>
      <c r="F758" s="30">
        <v>0</v>
      </c>
      <c r="G758" s="30">
        <v>0</v>
      </c>
      <c r="H758" s="30">
        <v>0</v>
      </c>
      <c r="I758" s="30">
        <v>2</v>
      </c>
      <c r="J758" s="28">
        <v>0</v>
      </c>
      <c r="K758" s="28">
        <v>0</v>
      </c>
      <c r="L758" s="30">
        <v>0</v>
      </c>
      <c r="M758" s="28" t="s">
        <v>3790</v>
      </c>
      <c r="N758" s="28">
        <v>0</v>
      </c>
      <c r="O758" s="30">
        <v>664</v>
      </c>
      <c r="P758" s="31" t="b">
        <v>0</v>
      </c>
      <c r="Q758" s="28"/>
      <c r="R758" s="28"/>
      <c r="S758" s="30">
        <v>40</v>
      </c>
      <c r="T758" s="28" t="s">
        <v>3791</v>
      </c>
      <c r="U758" s="28">
        <v>1</v>
      </c>
      <c r="V758" s="28" t="s">
        <v>3792</v>
      </c>
      <c r="W758" s="28">
        <v>0</v>
      </c>
      <c r="X758" s="31" t="b">
        <v>0</v>
      </c>
      <c r="Y758" s="28"/>
      <c r="Z758" s="28" t="s">
        <v>2061</v>
      </c>
      <c r="AA758" s="30">
        <v>20</v>
      </c>
      <c r="AB758" s="30">
        <v>39</v>
      </c>
      <c r="AC758" s="30">
        <v>1</v>
      </c>
      <c r="AD758" s="30">
        <v>3064</v>
      </c>
      <c r="AE758" s="30">
        <v>92</v>
      </c>
      <c r="AF758" s="30">
        <v>2435</v>
      </c>
      <c r="AG758" s="30">
        <v>57</v>
      </c>
      <c r="AH758" s="28">
        <v>0</v>
      </c>
      <c r="AI758" s="28">
        <v>0.2</v>
      </c>
      <c r="AJ758" s="28" t="s">
        <v>3792</v>
      </c>
      <c r="AK758" s="30">
        <v>22</v>
      </c>
      <c r="AL758" s="30">
        <v>0</v>
      </c>
      <c r="AM758" s="30">
        <v>0</v>
      </c>
      <c r="AN758" s="30">
        <v>0</v>
      </c>
      <c r="AO758" s="30">
        <v>1</v>
      </c>
      <c r="AP758" s="30">
        <v>0</v>
      </c>
      <c r="AQ758" s="30">
        <v>0</v>
      </c>
      <c r="AR758" s="30">
        <v>0</v>
      </c>
      <c r="AS758" s="30">
        <v>0</v>
      </c>
      <c r="AT758" s="30">
        <v>0</v>
      </c>
      <c r="AU758" s="30">
        <v>0</v>
      </c>
      <c r="AV758" s="30">
        <v>0</v>
      </c>
      <c r="AW758" s="30">
        <v>3</v>
      </c>
      <c r="AX758" s="28">
        <v>1.4</v>
      </c>
      <c r="AY758" s="28">
        <v>0.8</v>
      </c>
      <c r="AZ758" s="28">
        <v>0</v>
      </c>
      <c r="BA758" s="28">
        <v>0.2</v>
      </c>
      <c r="BB758" s="30">
        <v>0</v>
      </c>
      <c r="BC758" s="28">
        <v>0</v>
      </c>
      <c r="BD758" s="28">
        <v>0</v>
      </c>
      <c r="BE758" s="28">
        <v>0</v>
      </c>
      <c r="BF758" s="28">
        <v>0.43</v>
      </c>
      <c r="BG758" s="30">
        <v>516</v>
      </c>
      <c r="BH758" s="30">
        <v>180</v>
      </c>
      <c r="BI758" s="30">
        <v>482</v>
      </c>
      <c r="BJ758" s="30">
        <v>177</v>
      </c>
      <c r="BK758" s="30">
        <v>564</v>
      </c>
      <c r="BL758" s="30">
        <v>216</v>
      </c>
      <c r="BM758" s="30">
        <v>521</v>
      </c>
      <c r="BN758" s="30">
        <v>181</v>
      </c>
      <c r="BO758" s="28"/>
      <c r="BP758" s="28"/>
      <c r="BQ758" s="28"/>
      <c r="BR758" s="28"/>
      <c r="BS758" s="28"/>
      <c r="BT758" s="28"/>
      <c r="BU758" s="30">
        <v>0</v>
      </c>
      <c r="BV758" s="30">
        <v>0</v>
      </c>
      <c r="BW758" s="30">
        <v>0</v>
      </c>
      <c r="BX758" s="30">
        <v>0</v>
      </c>
      <c r="BY758" s="30">
        <v>1.76</v>
      </c>
      <c r="BZ758" s="30">
        <v>4.09</v>
      </c>
      <c r="CA758" s="30">
        <v>692</v>
      </c>
      <c r="CB758" s="30">
        <v>214</v>
      </c>
      <c r="CC758" s="30">
        <v>486</v>
      </c>
      <c r="CD758" s="30">
        <v>182</v>
      </c>
      <c r="CE758" s="30">
        <v>464</v>
      </c>
      <c r="CF758" s="30">
        <v>166</v>
      </c>
      <c r="CG758" s="30">
        <v>591</v>
      </c>
      <c r="CH758" s="30">
        <v>218</v>
      </c>
      <c r="CI758" s="30">
        <v>0</v>
      </c>
      <c r="CJ758" s="30">
        <v>0</v>
      </c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30">
        <v>100</v>
      </c>
      <c r="B759" s="30">
        <v>100</v>
      </c>
      <c r="C759" s="30">
        <v>430871</v>
      </c>
      <c r="D759" s="30">
        <v>0</v>
      </c>
      <c r="E759" s="30">
        <v>0</v>
      </c>
      <c r="F759" s="30">
        <v>-2</v>
      </c>
      <c r="G759" s="30">
        <v>2</v>
      </c>
      <c r="H759" s="30">
        <v>0</v>
      </c>
      <c r="I759" s="30">
        <v>4</v>
      </c>
      <c r="J759" s="28">
        <v>2.8</v>
      </c>
      <c r="K759" s="28">
        <v>2.8</v>
      </c>
      <c r="L759" s="30">
        <v>0</v>
      </c>
      <c r="M759" s="28" t="s">
        <v>1755</v>
      </c>
      <c r="N759" s="28">
        <v>2.8</v>
      </c>
      <c r="O759" s="30">
        <v>682</v>
      </c>
      <c r="P759" s="31" t="b">
        <v>0</v>
      </c>
      <c r="Q759" s="28"/>
      <c r="R759" s="28" t="s">
        <v>4153</v>
      </c>
      <c r="S759" s="30">
        <v>53</v>
      </c>
      <c r="T759" s="28" t="s">
        <v>3793</v>
      </c>
      <c r="U759" s="28">
        <v>2.4</v>
      </c>
      <c r="V759" s="28" t="s">
        <v>3794</v>
      </c>
      <c r="W759" s="28">
        <v>0.2</v>
      </c>
      <c r="X759" s="31" t="b">
        <v>0</v>
      </c>
      <c r="Y759" s="28"/>
      <c r="Z759" s="28" t="s">
        <v>2061</v>
      </c>
      <c r="AA759" s="30">
        <v>20</v>
      </c>
      <c r="AB759" s="30">
        <v>39</v>
      </c>
      <c r="AC759" s="30">
        <v>34</v>
      </c>
      <c r="AD759" s="30">
        <v>75785</v>
      </c>
      <c r="AE759" s="30">
        <v>574</v>
      </c>
      <c r="AF759" s="30">
        <v>58130</v>
      </c>
      <c r="AG759" s="30">
        <v>2061</v>
      </c>
      <c r="AH759" s="28">
        <v>0.5</v>
      </c>
      <c r="AI759" s="28">
        <v>6.4</v>
      </c>
      <c r="AJ759" s="28" t="s">
        <v>3795</v>
      </c>
      <c r="AK759" s="30">
        <v>832</v>
      </c>
      <c r="AL759" s="30">
        <v>2</v>
      </c>
      <c r="AM759" s="30">
        <v>0</v>
      </c>
      <c r="AN759" s="30">
        <v>4</v>
      </c>
      <c r="AO759" s="30">
        <v>10</v>
      </c>
      <c r="AP759" s="30">
        <v>0</v>
      </c>
      <c r="AQ759" s="30">
        <v>0</v>
      </c>
      <c r="AR759" s="30">
        <v>0</v>
      </c>
      <c r="AS759" s="30">
        <v>1</v>
      </c>
      <c r="AT759" s="30">
        <v>0</v>
      </c>
      <c r="AU759" s="30">
        <v>0</v>
      </c>
      <c r="AV759" s="30">
        <v>6</v>
      </c>
      <c r="AW759" s="30">
        <v>94</v>
      </c>
      <c r="AX759" s="28">
        <v>121.8</v>
      </c>
      <c r="AY759" s="28">
        <v>79.2</v>
      </c>
      <c r="AZ759" s="28">
        <v>207</v>
      </c>
      <c r="BA759" s="28">
        <v>40.4</v>
      </c>
      <c r="BB759" s="30">
        <v>10</v>
      </c>
      <c r="BC759" s="28">
        <v>1.58</v>
      </c>
      <c r="BD759" s="28">
        <v>0.16</v>
      </c>
      <c r="BE759" s="28">
        <v>1.74</v>
      </c>
      <c r="BF759" s="28">
        <v>13.63</v>
      </c>
      <c r="BG759" s="30">
        <v>348</v>
      </c>
      <c r="BH759" s="30">
        <v>40</v>
      </c>
      <c r="BI759" s="30">
        <v>304</v>
      </c>
      <c r="BJ759" s="30">
        <v>48</v>
      </c>
      <c r="BK759" s="30">
        <v>165</v>
      </c>
      <c r="BL759" s="30">
        <v>46</v>
      </c>
      <c r="BM759" s="30">
        <v>301</v>
      </c>
      <c r="BN759" s="30">
        <v>46</v>
      </c>
      <c r="BO759" s="28"/>
      <c r="BP759" s="28"/>
      <c r="BQ759" s="28"/>
      <c r="BR759" s="28"/>
      <c r="BS759" s="28"/>
      <c r="BT759" s="28"/>
      <c r="BU759" s="30">
        <v>0.17</v>
      </c>
      <c r="BV759" s="30">
        <v>0</v>
      </c>
      <c r="BW759" s="30">
        <v>0.02</v>
      </c>
      <c r="BX759" s="30">
        <v>0.19</v>
      </c>
      <c r="BY759" s="30">
        <v>1.47</v>
      </c>
      <c r="BZ759" s="30">
        <v>1.08</v>
      </c>
      <c r="CA759" s="30">
        <v>154</v>
      </c>
      <c r="CB759" s="30">
        <v>50</v>
      </c>
      <c r="CC759" s="30">
        <v>107</v>
      </c>
      <c r="CD759" s="30">
        <v>20</v>
      </c>
      <c r="CE759" s="30">
        <v>251</v>
      </c>
      <c r="CF759" s="30">
        <v>31</v>
      </c>
      <c r="CG759" s="30">
        <v>370</v>
      </c>
      <c r="CH759" s="30">
        <v>57</v>
      </c>
      <c r="CI759" s="30">
        <v>1.08</v>
      </c>
      <c r="CJ759" s="30">
        <v>0.43</v>
      </c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30">
        <v>100</v>
      </c>
      <c r="B760" s="30">
        <v>100</v>
      </c>
      <c r="C760" s="30">
        <v>151086</v>
      </c>
      <c r="D760" s="30">
        <v>0</v>
      </c>
      <c r="E760" s="30">
        <v>0</v>
      </c>
      <c r="F760" s="30">
        <v>0</v>
      </c>
      <c r="G760" s="30">
        <v>0</v>
      </c>
      <c r="H760" s="30">
        <v>0</v>
      </c>
      <c r="I760" s="30">
        <v>3</v>
      </c>
      <c r="J760" s="28">
        <v>2.8</v>
      </c>
      <c r="K760" s="28">
        <v>2.8</v>
      </c>
      <c r="L760" s="30">
        <v>2</v>
      </c>
      <c r="M760" s="28" t="s">
        <v>3796</v>
      </c>
      <c r="N760" s="28">
        <v>2.8</v>
      </c>
      <c r="O760" s="30">
        <v>698</v>
      </c>
      <c r="P760" s="31" t="b">
        <v>0</v>
      </c>
      <c r="Q760" s="28"/>
      <c r="R760" s="28" t="s">
        <v>4396</v>
      </c>
      <c r="S760" s="30">
        <v>45</v>
      </c>
      <c r="T760" s="28" t="s">
        <v>3797</v>
      </c>
      <c r="U760" s="28">
        <v>1.8</v>
      </c>
      <c r="V760" s="28" t="s">
        <v>3798</v>
      </c>
      <c r="W760" s="28">
        <v>0</v>
      </c>
      <c r="X760" s="31" t="b">
        <v>0</v>
      </c>
      <c r="Y760" s="28"/>
      <c r="Z760" s="28" t="s">
        <v>2061</v>
      </c>
      <c r="AA760" s="30">
        <v>20</v>
      </c>
      <c r="AB760" s="30">
        <v>39</v>
      </c>
      <c r="AC760" s="30">
        <v>27</v>
      </c>
      <c r="AD760" s="30">
        <v>2925</v>
      </c>
      <c r="AE760" s="30">
        <v>435</v>
      </c>
      <c r="AF760" s="30">
        <v>1462</v>
      </c>
      <c r="AG760" s="30">
        <v>92</v>
      </c>
      <c r="AH760" s="28">
        <v>0.6</v>
      </c>
      <c r="AI760" s="28">
        <v>6</v>
      </c>
      <c r="AJ760" s="28" t="s">
        <v>3798</v>
      </c>
      <c r="AK760" s="30">
        <v>1027</v>
      </c>
      <c r="AL760" s="30">
        <v>0</v>
      </c>
      <c r="AM760" s="30">
        <v>1</v>
      </c>
      <c r="AN760" s="30">
        <v>4</v>
      </c>
      <c r="AO760" s="30">
        <v>21</v>
      </c>
      <c r="AP760" s="30">
        <v>0</v>
      </c>
      <c r="AQ760" s="30">
        <v>0</v>
      </c>
      <c r="AR760" s="30">
        <v>0</v>
      </c>
      <c r="AS760" s="30">
        <v>2</v>
      </c>
      <c r="AT760" s="30">
        <v>1</v>
      </c>
      <c r="AU760" s="30">
        <v>0</v>
      </c>
      <c r="AV760" s="30">
        <v>0</v>
      </c>
      <c r="AW760" s="30">
        <v>151</v>
      </c>
      <c r="AX760" s="28">
        <v>165.6</v>
      </c>
      <c r="AY760" s="28">
        <v>56.6</v>
      </c>
      <c r="AZ760" s="28">
        <v>34</v>
      </c>
      <c r="BA760" s="28">
        <v>25.6</v>
      </c>
      <c r="BB760" s="30">
        <v>14</v>
      </c>
      <c r="BC760" s="28">
        <v>0.24</v>
      </c>
      <c r="BD760" s="28">
        <v>0.44</v>
      </c>
      <c r="BE760" s="28">
        <v>0.68</v>
      </c>
      <c r="BF760" s="28">
        <v>21.41</v>
      </c>
      <c r="BG760" s="30">
        <v>308</v>
      </c>
      <c r="BH760" s="30">
        <v>126</v>
      </c>
      <c r="BI760" s="30">
        <v>346</v>
      </c>
      <c r="BJ760" s="30">
        <v>181</v>
      </c>
      <c r="BK760" s="30">
        <v>382</v>
      </c>
      <c r="BL760" s="30">
        <v>186</v>
      </c>
      <c r="BM760" s="30">
        <v>364</v>
      </c>
      <c r="BN760" s="30">
        <v>166</v>
      </c>
      <c r="BO760" s="28"/>
      <c r="BP760" s="28"/>
      <c r="BQ760" s="28"/>
      <c r="BR760" s="28"/>
      <c r="BS760" s="28"/>
      <c r="BT760" s="28"/>
      <c r="BU760" s="30">
        <v>0.02</v>
      </c>
      <c r="BV760" s="30">
        <v>0</v>
      </c>
      <c r="BW760" s="30">
        <v>0.04</v>
      </c>
      <c r="BX760" s="30">
        <v>0.06</v>
      </c>
      <c r="BY760" s="30">
        <v>1.88</v>
      </c>
      <c r="BZ760" s="30">
        <v>1.84</v>
      </c>
      <c r="CA760" s="30">
        <v>359</v>
      </c>
      <c r="CB760" s="30">
        <v>206</v>
      </c>
      <c r="CC760" s="30">
        <v>101</v>
      </c>
      <c r="CD760" s="30">
        <v>47</v>
      </c>
      <c r="CE760" s="30">
        <v>355</v>
      </c>
      <c r="CF760" s="30">
        <v>147</v>
      </c>
      <c r="CG760" s="30">
        <v>641</v>
      </c>
      <c r="CH760" s="30">
        <v>257</v>
      </c>
      <c r="CI760" s="30">
        <v>1.23</v>
      </c>
      <c r="CJ760" s="30">
        <v>0.35</v>
      </c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30">
        <v>100</v>
      </c>
      <c r="B761" s="30">
        <v>100</v>
      </c>
      <c r="C761" s="30">
        <v>88484</v>
      </c>
      <c r="D761" s="30">
        <v>0</v>
      </c>
      <c r="E761" s="30">
        <v>0</v>
      </c>
      <c r="F761" s="30">
        <v>-5</v>
      </c>
      <c r="G761" s="30">
        <v>5</v>
      </c>
      <c r="H761" s="30">
        <v>0</v>
      </c>
      <c r="I761" s="30">
        <v>3</v>
      </c>
      <c r="J761" s="28">
        <v>1</v>
      </c>
      <c r="K761" s="28">
        <v>1</v>
      </c>
      <c r="L761" s="30">
        <v>0</v>
      </c>
      <c r="M761" s="28" t="s">
        <v>2104</v>
      </c>
      <c r="N761" s="28">
        <v>1</v>
      </c>
      <c r="O761" s="30">
        <v>704</v>
      </c>
      <c r="P761" s="31" t="b">
        <v>0</v>
      </c>
      <c r="Q761" s="28"/>
      <c r="R761" s="28" t="s">
        <v>4209</v>
      </c>
      <c r="S761" s="30">
        <v>50</v>
      </c>
      <c r="T761" s="28" t="s">
        <v>3799</v>
      </c>
      <c r="U761" s="28">
        <v>2</v>
      </c>
      <c r="V761" s="28" t="s">
        <v>3800</v>
      </c>
      <c r="W761" s="28">
        <v>0.1</v>
      </c>
      <c r="X761" s="31" t="b">
        <v>0</v>
      </c>
      <c r="Y761" s="28"/>
      <c r="Z761" s="28" t="s">
        <v>2061</v>
      </c>
      <c r="AA761" s="30">
        <v>20</v>
      </c>
      <c r="AB761" s="30">
        <v>39</v>
      </c>
      <c r="AC761" s="30">
        <v>24</v>
      </c>
      <c r="AD761" s="30">
        <v>49759</v>
      </c>
      <c r="AE761" s="30">
        <v>69</v>
      </c>
      <c r="AF761" s="30">
        <v>44361</v>
      </c>
      <c r="AG761" s="30">
        <v>391</v>
      </c>
      <c r="AH761" s="28">
        <v>0.2</v>
      </c>
      <c r="AI761" s="28">
        <v>4.8</v>
      </c>
      <c r="AJ761" s="28" t="s">
        <v>3800</v>
      </c>
      <c r="AK761" s="30">
        <v>695</v>
      </c>
      <c r="AL761" s="30">
        <v>1</v>
      </c>
      <c r="AM761" s="30">
        <v>0</v>
      </c>
      <c r="AN761" s="30">
        <v>2</v>
      </c>
      <c r="AO761" s="30">
        <v>9</v>
      </c>
      <c r="AP761" s="30">
        <v>0</v>
      </c>
      <c r="AQ761" s="30">
        <v>0</v>
      </c>
      <c r="AR761" s="30">
        <v>0</v>
      </c>
      <c r="AS761" s="30">
        <v>3</v>
      </c>
      <c r="AT761" s="30">
        <v>0</v>
      </c>
      <c r="AU761" s="30">
        <v>0</v>
      </c>
      <c r="AV761" s="30">
        <v>3</v>
      </c>
      <c r="AW761" s="30">
        <v>54</v>
      </c>
      <c r="AX761" s="28">
        <v>89.2</v>
      </c>
      <c r="AY761" s="28">
        <v>178</v>
      </c>
      <c r="AZ761" s="28">
        <v>148</v>
      </c>
      <c r="BA761" s="28">
        <v>41.1</v>
      </c>
      <c r="BB761" s="30">
        <v>8</v>
      </c>
      <c r="BC761" s="28">
        <v>2.83</v>
      </c>
      <c r="BD761" s="28">
        <v>0.85</v>
      </c>
      <c r="BE761" s="28">
        <v>3.68</v>
      </c>
      <c r="BF761" s="28">
        <v>12.15</v>
      </c>
      <c r="BG761" s="30">
        <v>382</v>
      </c>
      <c r="BH761" s="30">
        <v>162</v>
      </c>
      <c r="BI761" s="30">
        <v>178</v>
      </c>
      <c r="BJ761" s="30">
        <v>114</v>
      </c>
      <c r="BK761" s="30">
        <v>206</v>
      </c>
      <c r="BL761" s="30">
        <v>119</v>
      </c>
      <c r="BM761" s="30">
        <v>293</v>
      </c>
      <c r="BN761" s="30">
        <v>130</v>
      </c>
      <c r="BO761" s="30">
        <v>2</v>
      </c>
      <c r="BP761" s="28"/>
      <c r="BQ761" s="30">
        <v>4</v>
      </c>
      <c r="BR761" s="28"/>
      <c r="BS761" s="28"/>
      <c r="BT761" s="28"/>
      <c r="BU761" s="30">
        <v>0.37</v>
      </c>
      <c r="BV761" s="30">
        <v>0</v>
      </c>
      <c r="BW761" s="30">
        <v>0.11</v>
      </c>
      <c r="BX761" s="30">
        <v>0.48</v>
      </c>
      <c r="BY761" s="30">
        <v>1.57</v>
      </c>
      <c r="BZ761" s="30">
        <v>1.17</v>
      </c>
      <c r="CA761" s="30">
        <v>189</v>
      </c>
      <c r="CB761" s="30">
        <v>108</v>
      </c>
      <c r="CC761" s="30">
        <v>267</v>
      </c>
      <c r="CD761" s="30">
        <v>135</v>
      </c>
      <c r="CE761" s="30">
        <v>320</v>
      </c>
      <c r="CF761" s="30">
        <v>126</v>
      </c>
      <c r="CG761" s="30">
        <v>488</v>
      </c>
      <c r="CH761" s="30">
        <v>185</v>
      </c>
      <c r="CI761" s="30">
        <v>1.04</v>
      </c>
      <c r="CJ761" s="30">
        <v>0.26</v>
      </c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28"/>
      <c r="B762" s="28"/>
      <c r="C762" s="30">
        <v>79602</v>
      </c>
      <c r="D762" s="30">
        <v>0</v>
      </c>
      <c r="E762" s="30">
        <v>0</v>
      </c>
      <c r="F762" s="30">
        <v>0</v>
      </c>
      <c r="G762" s="30">
        <v>0</v>
      </c>
      <c r="H762" s="30">
        <v>0</v>
      </c>
      <c r="I762" s="30">
        <v>1</v>
      </c>
      <c r="J762" s="28">
        <v>0</v>
      </c>
      <c r="K762" s="28">
        <v>0</v>
      </c>
      <c r="L762" s="30">
        <v>0</v>
      </c>
      <c r="M762" s="28" t="s">
        <v>2334</v>
      </c>
      <c r="N762" s="28">
        <v>0</v>
      </c>
      <c r="O762" s="30">
        <v>717</v>
      </c>
      <c r="P762" s="31" t="b">
        <v>0</v>
      </c>
      <c r="Q762" s="28"/>
      <c r="R762" s="28"/>
      <c r="S762" s="30">
        <v>40</v>
      </c>
      <c r="T762" s="28" t="s">
        <v>3972</v>
      </c>
      <c r="U762" s="28">
        <v>0</v>
      </c>
      <c r="V762" s="28" t="s">
        <v>3973</v>
      </c>
      <c r="W762" s="28">
        <v>0</v>
      </c>
      <c r="X762" s="31" t="b">
        <v>0</v>
      </c>
      <c r="Y762" s="28"/>
      <c r="Z762" s="28" t="s">
        <v>2061</v>
      </c>
      <c r="AA762" s="30">
        <v>20</v>
      </c>
      <c r="AB762" s="30">
        <v>39</v>
      </c>
      <c r="AC762" s="30">
        <v>0</v>
      </c>
      <c r="AD762" s="30">
        <v>3223</v>
      </c>
      <c r="AE762" s="30">
        <v>309</v>
      </c>
      <c r="AF762" s="30">
        <v>1484</v>
      </c>
      <c r="AG762" s="30">
        <v>87</v>
      </c>
      <c r="AH762" s="28">
        <v>0</v>
      </c>
      <c r="AI762" s="28">
        <v>0</v>
      </c>
      <c r="AJ762" s="28" t="s">
        <v>3973</v>
      </c>
      <c r="AK762" s="30">
        <v>0</v>
      </c>
      <c r="AL762" s="30">
        <v>0</v>
      </c>
      <c r="AM762" s="30">
        <v>0</v>
      </c>
      <c r="AN762" s="30">
        <v>0</v>
      </c>
      <c r="AO762" s="30">
        <v>0</v>
      </c>
      <c r="AP762" s="30">
        <v>0</v>
      </c>
      <c r="AQ762" s="30">
        <v>0</v>
      </c>
      <c r="AR762" s="30">
        <v>0</v>
      </c>
      <c r="AS762" s="30">
        <v>0</v>
      </c>
      <c r="AT762" s="30">
        <v>0</v>
      </c>
      <c r="AU762" s="30">
        <v>0</v>
      </c>
      <c r="AV762" s="30">
        <v>0</v>
      </c>
      <c r="AW762" s="30">
        <v>0</v>
      </c>
      <c r="AX762" s="28">
        <v>0</v>
      </c>
      <c r="AY762" s="28">
        <v>0</v>
      </c>
      <c r="AZ762" s="28">
        <v>0</v>
      </c>
      <c r="BA762" s="28">
        <v>0</v>
      </c>
      <c r="BB762" s="30">
        <v>0</v>
      </c>
      <c r="BC762" s="28">
        <v>0</v>
      </c>
      <c r="BD762" s="28">
        <v>0</v>
      </c>
      <c r="BE762" s="28">
        <v>0</v>
      </c>
      <c r="BF762" s="28">
        <v>0</v>
      </c>
      <c r="BG762" s="30">
        <v>567</v>
      </c>
      <c r="BH762" s="30">
        <v>57</v>
      </c>
      <c r="BI762" s="30">
        <v>550</v>
      </c>
      <c r="BJ762" s="30">
        <v>40</v>
      </c>
      <c r="BK762" s="30">
        <v>517</v>
      </c>
      <c r="BL762" s="30">
        <v>31</v>
      </c>
      <c r="BM762" s="30">
        <v>569</v>
      </c>
      <c r="BN762" s="30">
        <v>57</v>
      </c>
      <c r="BO762" s="28"/>
      <c r="BP762" s="28"/>
      <c r="BQ762" s="28"/>
      <c r="BR762" s="28"/>
      <c r="BS762" s="28"/>
      <c r="BT762" s="28"/>
      <c r="BU762" s="30">
        <v>0</v>
      </c>
      <c r="BV762" s="30">
        <v>0</v>
      </c>
      <c r="BW762" s="30">
        <v>0</v>
      </c>
      <c r="BX762" s="30">
        <v>0</v>
      </c>
      <c r="BY762" s="30">
        <v>0</v>
      </c>
      <c r="BZ762" s="30">
        <v>0</v>
      </c>
      <c r="CA762" s="30">
        <v>640</v>
      </c>
      <c r="CB762" s="30">
        <v>37</v>
      </c>
      <c r="CC762" s="30">
        <v>438</v>
      </c>
      <c r="CD762" s="30">
        <v>49</v>
      </c>
      <c r="CE762" s="30">
        <v>577</v>
      </c>
      <c r="CF762" s="30">
        <v>57</v>
      </c>
      <c r="CG762" s="30">
        <v>600</v>
      </c>
      <c r="CH762" s="30">
        <v>63</v>
      </c>
      <c r="CI762" s="30">
        <v>0</v>
      </c>
      <c r="CJ762" s="30">
        <v>0</v>
      </c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28"/>
      <c r="B763" s="28"/>
      <c r="C763" s="30">
        <v>448089</v>
      </c>
      <c r="D763" s="30">
        <v>0</v>
      </c>
      <c r="E763" s="30">
        <v>0</v>
      </c>
      <c r="F763" s="30">
        <v>0</v>
      </c>
      <c r="G763" s="30">
        <v>0</v>
      </c>
      <c r="H763" s="30">
        <v>0</v>
      </c>
      <c r="I763" s="30">
        <v>3</v>
      </c>
      <c r="J763" s="28">
        <v>1.4</v>
      </c>
      <c r="K763" s="28">
        <v>1.4</v>
      </c>
      <c r="L763" s="30">
        <v>1</v>
      </c>
      <c r="M763" s="28" t="s">
        <v>3974</v>
      </c>
      <c r="N763" s="28">
        <v>1.4</v>
      </c>
      <c r="O763" s="30">
        <v>721</v>
      </c>
      <c r="P763" s="31" t="b">
        <v>0</v>
      </c>
      <c r="Q763" s="28"/>
      <c r="R763" s="28"/>
      <c r="S763" s="30">
        <v>45</v>
      </c>
      <c r="T763" s="28" t="s">
        <v>3975</v>
      </c>
      <c r="U763" s="28">
        <v>1.9</v>
      </c>
      <c r="V763" s="28" t="s">
        <v>3976</v>
      </c>
      <c r="W763" s="28">
        <v>0</v>
      </c>
      <c r="X763" s="31" t="b">
        <v>0</v>
      </c>
      <c r="Y763" s="28"/>
      <c r="Z763" s="28" t="s">
        <v>2061</v>
      </c>
      <c r="AA763" s="30">
        <v>20</v>
      </c>
      <c r="AB763" s="30">
        <v>39</v>
      </c>
      <c r="AC763" s="30">
        <v>17</v>
      </c>
      <c r="AD763" s="30">
        <v>10659</v>
      </c>
      <c r="AE763" s="30">
        <v>87</v>
      </c>
      <c r="AF763" s="30">
        <v>8950</v>
      </c>
      <c r="AG763" s="30">
        <v>84</v>
      </c>
      <c r="AH763" s="28">
        <v>0.3</v>
      </c>
      <c r="AI763" s="28">
        <v>3.8</v>
      </c>
      <c r="AJ763" s="28" t="s">
        <v>3977</v>
      </c>
      <c r="AK763" s="30">
        <v>475</v>
      </c>
      <c r="AL763" s="30">
        <v>1</v>
      </c>
      <c r="AM763" s="30">
        <v>0</v>
      </c>
      <c r="AN763" s="30">
        <v>2</v>
      </c>
      <c r="AO763" s="30">
        <v>12</v>
      </c>
      <c r="AP763" s="30">
        <v>0</v>
      </c>
      <c r="AQ763" s="30">
        <v>0</v>
      </c>
      <c r="AR763" s="30">
        <v>0</v>
      </c>
      <c r="AS763" s="30">
        <v>5</v>
      </c>
      <c r="AT763" s="30">
        <v>0</v>
      </c>
      <c r="AU763" s="30">
        <v>0</v>
      </c>
      <c r="AV763" s="30">
        <v>2</v>
      </c>
      <c r="AW763" s="30">
        <v>66</v>
      </c>
      <c r="AX763" s="28">
        <v>123</v>
      </c>
      <c r="AY763" s="28">
        <v>70.7</v>
      </c>
      <c r="AZ763" s="28">
        <v>29</v>
      </c>
      <c r="BA763" s="28">
        <v>22.1</v>
      </c>
      <c r="BB763" s="30">
        <v>5</v>
      </c>
      <c r="BC763" s="28">
        <v>0.25</v>
      </c>
      <c r="BD763" s="28">
        <v>0.1</v>
      </c>
      <c r="BE763" s="28">
        <v>0.35</v>
      </c>
      <c r="BF763" s="28">
        <v>10</v>
      </c>
      <c r="BG763" s="30">
        <v>346</v>
      </c>
      <c r="BH763" s="30">
        <v>139</v>
      </c>
      <c r="BI763" s="30">
        <v>320</v>
      </c>
      <c r="BJ763" s="30">
        <v>169</v>
      </c>
      <c r="BK763" s="30">
        <v>390</v>
      </c>
      <c r="BL763" s="30">
        <v>189</v>
      </c>
      <c r="BM763" s="30">
        <v>383</v>
      </c>
      <c r="BN763" s="30">
        <v>172</v>
      </c>
      <c r="BO763" s="28"/>
      <c r="BP763" s="28"/>
      <c r="BQ763" s="28"/>
      <c r="BR763" s="28"/>
      <c r="BS763" s="28"/>
      <c r="BT763" s="28"/>
      <c r="BU763" s="30">
        <v>0.05</v>
      </c>
      <c r="BV763" s="30">
        <v>0</v>
      </c>
      <c r="BW763" s="30">
        <v>0.02</v>
      </c>
      <c r="BX763" s="30">
        <v>7.0000000000000007E-2</v>
      </c>
      <c r="BY763" s="30">
        <v>1.89</v>
      </c>
      <c r="BZ763" s="30">
        <v>2.27</v>
      </c>
      <c r="CA763" s="30">
        <v>397</v>
      </c>
      <c r="CB763" s="30">
        <v>223</v>
      </c>
      <c r="CC763" s="30">
        <v>220</v>
      </c>
      <c r="CD763" s="30">
        <v>107</v>
      </c>
      <c r="CE763" s="30">
        <v>335</v>
      </c>
      <c r="CF763" s="30">
        <v>132</v>
      </c>
      <c r="CG763" s="30">
        <v>618</v>
      </c>
      <c r="CH763" s="30">
        <v>250</v>
      </c>
      <c r="CI763" s="30">
        <v>0.95</v>
      </c>
      <c r="CJ763" s="30">
        <v>0.38</v>
      </c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  <c r="BS1001" s="55"/>
      <c r="BT1001" s="55"/>
      <c r="BU1001" s="55"/>
      <c r="BV1001" s="55"/>
      <c r="BW1001" s="55"/>
      <c r="BX1001" s="55"/>
      <c r="BY1001" s="55"/>
      <c r="BZ1001" s="55"/>
      <c r="CA1001" s="55"/>
      <c r="CB1001" s="55"/>
      <c r="CC1001" s="55"/>
      <c r="CD1001" s="55"/>
      <c r="CE1001" s="55"/>
      <c r="CF1001" s="55"/>
      <c r="CG1001" s="55"/>
      <c r="CH1001" s="55"/>
      <c r="CI1001" s="55"/>
      <c r="CJ1001" s="55"/>
      <c r="CK1001" s="55"/>
      <c r="CL1001" s="55"/>
      <c r="CM1001" s="55"/>
      <c r="CN1001" s="55"/>
      <c r="CO1001" s="55"/>
      <c r="CP1001" s="55"/>
      <c r="CQ1001" s="55"/>
      <c r="CR1001" s="55"/>
      <c r="CS1001" s="55"/>
      <c r="CT1001" s="55"/>
      <c r="CU1001" s="55"/>
      <c r="CV1001" s="55"/>
      <c r="CW1001" s="55"/>
      <c r="CX1001" s="55"/>
      <c r="CY1001" s="55"/>
      <c r="CZ1001" s="55"/>
      <c r="DA1001" s="55"/>
      <c r="DB1001" s="55"/>
      <c r="DC1001" s="55"/>
      <c r="DD1001" s="55"/>
      <c r="DE1001" s="55"/>
      <c r="DF1001" s="55"/>
      <c r="DG1001" s="55"/>
      <c r="DH1001" s="55"/>
      <c r="DI1001" s="55"/>
      <c r="DJ1001" s="55"/>
      <c r="DK1001" s="55"/>
      <c r="DL1001" s="55"/>
      <c r="DM1001" s="55"/>
      <c r="DN1001" s="55"/>
      <c r="DO1001" s="55"/>
      <c r="DP1001" s="55"/>
      <c r="DQ1001" s="55"/>
      <c r="DR1001" s="55"/>
      <c r="DS1001" s="55"/>
      <c r="DT1001" s="55"/>
      <c r="DU1001" s="55"/>
      <c r="DV1001" s="55"/>
      <c r="DW1001" s="55"/>
      <c r="DX1001" s="55"/>
      <c r="DY1001" s="55"/>
      <c r="DZ1001" s="55"/>
      <c r="EA1001" s="55"/>
      <c r="EB1001" s="55"/>
      <c r="EC1001" s="55"/>
      <c r="ED1001" s="55"/>
      <c r="EE1001" s="55"/>
      <c r="EF1001" s="55"/>
      <c r="EG1001" s="55"/>
      <c r="EH1001" s="55"/>
      <c r="EI1001" s="55"/>
      <c r="EJ1001" s="55"/>
      <c r="EK1001" s="55"/>
      <c r="EL1001" s="55"/>
      <c r="EM1001" s="55"/>
      <c r="EN1001" s="55"/>
      <c r="EO1001" s="55"/>
      <c r="EP1001" s="55"/>
      <c r="EQ1001" s="55"/>
      <c r="ER1001" s="55"/>
      <c r="ES1001" s="55"/>
      <c r="ET1001" s="55"/>
      <c r="EU1001" s="55"/>
      <c r="EV1001" s="55"/>
      <c r="EW1001" s="55"/>
      <c r="EX1001" s="55"/>
      <c r="EY1001" s="55"/>
      <c r="EZ1001" s="55"/>
      <c r="FA1001" s="55"/>
      <c r="FB1001" s="55"/>
      <c r="FC1001" s="55"/>
      <c r="FD1001" s="55"/>
      <c r="FE1001" s="55"/>
      <c r="FF1001" s="55"/>
      <c r="FG1001" s="55"/>
      <c r="FH1001" s="55"/>
      <c r="FI1001" s="55"/>
      <c r="FJ1001" s="55"/>
      <c r="FK1001" s="55"/>
      <c r="FL1001" s="55"/>
      <c r="FM1001" s="55"/>
      <c r="FN1001" s="55"/>
      <c r="FO1001" s="55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5"/>
      <c r="CQ1081" s="55"/>
      <c r="CR1081" s="55"/>
      <c r="CS1081" s="55"/>
      <c r="CT1081" s="55"/>
      <c r="CU1081" s="55"/>
      <c r="CV1081" s="55"/>
      <c r="CW1081" s="55"/>
      <c r="CX1081" s="55"/>
      <c r="CY1081" s="55"/>
      <c r="CZ1081" s="55"/>
      <c r="DA1081" s="55"/>
      <c r="DB1081" s="55"/>
      <c r="DC1081" s="55"/>
      <c r="DD1081" s="55"/>
      <c r="DE1081" s="55"/>
      <c r="DF1081" s="55"/>
      <c r="DG1081" s="55"/>
      <c r="DH1081" s="55"/>
      <c r="DI1081" s="55"/>
      <c r="DJ1081" s="55"/>
      <c r="DK1081" s="55"/>
      <c r="DL1081" s="55"/>
      <c r="DM1081" s="55"/>
      <c r="DN1081" s="55"/>
      <c r="DO1081" s="55"/>
      <c r="DP1081" s="55"/>
      <c r="DQ1081" s="55"/>
      <c r="DR1081" s="55"/>
      <c r="DS1081" s="55"/>
      <c r="DT1081" s="55"/>
      <c r="DU1081" s="55"/>
      <c r="DV1081" s="55"/>
      <c r="DW1081" s="55"/>
      <c r="DX1081" s="55"/>
      <c r="DY1081" s="55"/>
      <c r="DZ1081" s="55"/>
      <c r="EA1081" s="55"/>
      <c r="EB1081" s="55"/>
      <c r="EC1081" s="55"/>
      <c r="ED1081" s="55"/>
      <c r="EE1081" s="55"/>
      <c r="EF1081" s="55"/>
      <c r="EG1081" s="55"/>
      <c r="EH1081" s="55"/>
      <c r="EI1081" s="55"/>
      <c r="EJ1081" s="55"/>
      <c r="EK1081" s="55"/>
      <c r="EL1081" s="55"/>
      <c r="EM1081" s="55"/>
      <c r="EN1081" s="55"/>
      <c r="EO1081" s="55"/>
      <c r="EP1081" s="55"/>
      <c r="EQ1081" s="55"/>
      <c r="ER1081" s="55"/>
      <c r="ES1081" s="55"/>
      <c r="ET1081" s="55"/>
      <c r="EU1081" s="55"/>
      <c r="EV1081" s="55"/>
      <c r="EW1081" s="55"/>
      <c r="EX1081" s="55"/>
      <c r="EY1081" s="55"/>
      <c r="EZ1081" s="55"/>
      <c r="FA1081" s="55"/>
      <c r="FB1081" s="55"/>
      <c r="FC1081" s="55"/>
      <c r="FD1081" s="55"/>
      <c r="FE1081" s="55"/>
      <c r="FF1081" s="55"/>
      <c r="FG1081" s="55"/>
      <c r="FH1081" s="55"/>
      <c r="FI1081" s="55"/>
      <c r="FJ1081" s="55"/>
      <c r="FK1081" s="55"/>
      <c r="FL1081" s="55"/>
      <c r="FM1081" s="55"/>
      <c r="FN1081" s="55"/>
      <c r="FO1081" s="55"/>
      <c r="FP1081" s="55"/>
      <c r="FQ1081" s="55"/>
      <c r="FR1081" s="55"/>
      <c r="FS1081" s="55"/>
      <c r="FT1081" s="55"/>
      <c r="FU1081" s="55"/>
      <c r="FV1081" s="55"/>
      <c r="FW1081" s="55"/>
      <c r="FX1081" s="55"/>
      <c r="FY1081" s="55"/>
      <c r="FZ1081" s="55"/>
      <c r="GA1081" s="55"/>
      <c r="GB1081" s="55"/>
      <c r="GC1081" s="55"/>
      <c r="GD1081" s="55"/>
      <c r="GE1081" s="55"/>
      <c r="GF1081" s="55"/>
      <c r="GG1081" s="55"/>
      <c r="GH1081" s="55"/>
      <c r="GI1081" s="55"/>
      <c r="GJ1081" s="55"/>
      <c r="GK1081" s="55"/>
      <c r="GL1081" s="55"/>
      <c r="GM1081" s="55"/>
      <c r="GN1081" s="55"/>
      <c r="GO1081" s="55"/>
      <c r="GP1081" s="55"/>
      <c r="GQ1081" s="55"/>
      <c r="GR1081" s="55"/>
      <c r="GS1081" s="55"/>
      <c r="GT1081" s="55"/>
      <c r="GU1081" s="55"/>
      <c r="GV1081" s="55"/>
      <c r="GW1081" s="55"/>
      <c r="GX1081" s="55"/>
      <c r="GY1081" s="55"/>
      <c r="GZ1081" s="55"/>
      <c r="HA1081" s="55"/>
      <c r="HB1081" s="55"/>
      <c r="HC1081" s="55"/>
      <c r="HD1081" s="55"/>
      <c r="HE1081" s="55"/>
      <c r="HF1081" s="55"/>
      <c r="HG1081" s="55"/>
      <c r="HH1081" s="55"/>
      <c r="HI1081" s="55"/>
      <c r="HJ1081" s="55"/>
      <c r="HK1081" s="55"/>
      <c r="HL1081" s="55"/>
      <c r="HM1081" s="55"/>
      <c r="HN1081" s="55"/>
      <c r="HO1081" s="55"/>
      <c r="HP1081" s="55"/>
      <c r="HQ1081" s="55"/>
      <c r="HR1081" s="55"/>
      <c r="HS1081" s="55"/>
      <c r="HT1081" s="55"/>
      <c r="HU1081" s="55"/>
      <c r="HV1081" s="55"/>
      <c r="HW1081" s="55"/>
      <c r="HX1081" s="55"/>
      <c r="HY1081" s="55"/>
      <c r="HZ1081" s="55"/>
      <c r="IA1081" s="55"/>
      <c r="IB1081" s="55"/>
      <c r="IC1081" s="55"/>
      <c r="ID1081" s="55"/>
      <c r="IE1081" s="55"/>
      <c r="IF1081" s="55"/>
      <c r="IG1081" s="55"/>
      <c r="IH1081" s="55"/>
      <c r="II1081" s="55"/>
      <c r="IJ1081" s="55"/>
      <c r="IK1081" s="55"/>
      <c r="IL1081" s="55"/>
      <c r="IM1081" s="55"/>
      <c r="IN1081" s="55"/>
      <c r="IO1081" s="55"/>
      <c r="IP1081" s="55"/>
      <c r="IQ1081" s="55"/>
      <c r="IR1081" s="55"/>
      <c r="IS1081" s="55"/>
      <c r="IT1081" s="55"/>
      <c r="IU1081" s="55"/>
      <c r="IV1081" s="55"/>
      <c r="IW1081" s="55"/>
      <c r="IX1081" s="55"/>
      <c r="IY1081" s="55"/>
      <c r="IZ1081" s="55"/>
      <c r="JA1081" s="55"/>
      <c r="JB1081" s="55"/>
      <c r="JC1081" s="55"/>
      <c r="JD1081" s="55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58"/>
  <sheetViews>
    <sheetView workbookViewId="0">
      <selection sqref="A1:A558"/>
    </sheetView>
  </sheetViews>
  <sheetFormatPr defaultRowHeight="16.5"/>
  <cols>
    <col min="1" max="1" width="9" style="38"/>
    <col min="2" max="2" width="31" style="38" customWidth="1"/>
    <col min="3" max="23" width="9" style="38"/>
    <col min="24" max="25" width="8" style="38" customWidth="1"/>
    <col min="26" max="16384" width="9" style="38"/>
  </cols>
  <sheetData>
    <row r="1" spans="1:38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3978</v>
      </c>
      <c r="Y1" s="38" t="s">
        <v>3978</v>
      </c>
      <c r="Z1" s="38" t="s">
        <v>3978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105</v>
      </c>
      <c r="W2" s="38" t="s">
        <v>106</v>
      </c>
      <c r="X2" s="38" t="s">
        <v>3979</v>
      </c>
      <c r="Y2" s="38" t="s">
        <v>3980</v>
      </c>
      <c r="Z2" s="38" t="s">
        <v>3981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105</v>
      </c>
      <c r="AH2" s="38" t="s">
        <v>107</v>
      </c>
      <c r="AI2" s="38" t="s">
        <v>24</v>
      </c>
      <c r="AJ2" s="38" t="s">
        <v>106</v>
      </c>
      <c r="AK2" s="38" t="s">
        <v>25</v>
      </c>
      <c r="AL2" s="38">
        <v>-9999</v>
      </c>
    </row>
    <row r="3" spans="1:38">
      <c r="A3" s="1">
        <v>1</v>
      </c>
      <c r="B3" s="1" t="s">
        <v>108</v>
      </c>
      <c r="C3" s="38" t="s">
        <v>109</v>
      </c>
      <c r="D3" s="38" t="s">
        <v>110</v>
      </c>
      <c r="E3" s="38" t="s">
        <v>93</v>
      </c>
      <c r="F3" s="38" t="s">
        <v>4550</v>
      </c>
      <c r="G3" s="38">
        <v>2000</v>
      </c>
      <c r="H3" s="38">
        <v>32</v>
      </c>
      <c r="I3" s="38">
        <v>28</v>
      </c>
      <c r="J3" s="38">
        <v>2296</v>
      </c>
      <c r="K3" s="38">
        <v>25.5</v>
      </c>
      <c r="L3" s="38">
        <v>1</v>
      </c>
      <c r="M3" s="38">
        <v>3</v>
      </c>
      <c r="N3" s="38">
        <v>4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3.7</v>
      </c>
      <c r="U3" s="38">
        <v>3.7</v>
      </c>
      <c r="V3" s="38">
        <v>4.2</v>
      </c>
      <c r="W3" s="38">
        <v>7.9</v>
      </c>
      <c r="X3" s="38">
        <v>43</v>
      </c>
      <c r="Y3" s="38">
        <v>84</v>
      </c>
      <c r="Z3" s="38">
        <v>147</v>
      </c>
      <c r="AA3" s="38">
        <v>0.04</v>
      </c>
      <c r="AB3" s="38">
        <v>0.12</v>
      </c>
      <c r="AC3" s="38">
        <v>0.16</v>
      </c>
      <c r="AD3" s="38">
        <v>0.04</v>
      </c>
      <c r="AE3" s="38">
        <v>0.16</v>
      </c>
      <c r="AF3" s="38">
        <v>0.14000000000000001</v>
      </c>
      <c r="AG3" s="38">
        <v>0.17</v>
      </c>
      <c r="AH3" s="38">
        <v>0.31</v>
      </c>
      <c r="AI3" s="38">
        <v>0.14000000000000001</v>
      </c>
      <c r="AJ3" s="38">
        <v>0.31</v>
      </c>
      <c r="AK3" s="38" t="s">
        <v>25</v>
      </c>
      <c r="AL3" s="38" t="s">
        <v>111</v>
      </c>
    </row>
    <row r="4" spans="1:38">
      <c r="A4" s="1">
        <v>2</v>
      </c>
      <c r="B4" s="1" t="s">
        <v>112</v>
      </c>
      <c r="C4" s="38" t="s">
        <v>113</v>
      </c>
      <c r="D4" s="38" t="s">
        <v>114</v>
      </c>
      <c r="E4" s="38" t="s">
        <v>103</v>
      </c>
      <c r="F4" s="38" t="s">
        <v>4551</v>
      </c>
      <c r="G4" s="38">
        <v>1996</v>
      </c>
      <c r="H4" s="38">
        <v>27</v>
      </c>
      <c r="I4" s="38">
        <v>22</v>
      </c>
      <c r="J4" s="38">
        <v>1917</v>
      </c>
      <c r="K4" s="38">
        <v>21.3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5.9</v>
      </c>
      <c r="U4" s="38">
        <v>5.9</v>
      </c>
      <c r="V4" s="38">
        <v>2.8</v>
      </c>
      <c r="W4" s="38">
        <v>8.6999999999999993</v>
      </c>
      <c r="X4" s="38">
        <v>15</v>
      </c>
      <c r="Y4" s="38">
        <v>32</v>
      </c>
      <c r="Z4" s="38">
        <v>104</v>
      </c>
      <c r="AA4" s="38">
        <v>0.23</v>
      </c>
      <c r="AB4" s="38">
        <v>0.14000000000000001</v>
      </c>
      <c r="AC4" s="38">
        <v>0.38</v>
      </c>
      <c r="AD4" s="38">
        <v>0.23</v>
      </c>
      <c r="AE4" s="38">
        <v>0.38</v>
      </c>
      <c r="AF4" s="38">
        <v>0.28000000000000003</v>
      </c>
      <c r="AG4" s="38">
        <v>0.13</v>
      </c>
      <c r="AH4" s="38">
        <v>0.41</v>
      </c>
      <c r="AI4" s="38">
        <v>0.28000000000000003</v>
      </c>
      <c r="AJ4" s="38">
        <v>0.41</v>
      </c>
      <c r="AK4" s="38" t="s">
        <v>25</v>
      </c>
      <c r="AL4" s="38" t="s">
        <v>115</v>
      </c>
    </row>
    <row r="5" spans="1:38">
      <c r="A5" s="1">
        <v>3</v>
      </c>
      <c r="B5" s="1" t="s">
        <v>116</v>
      </c>
      <c r="C5" s="38" t="s">
        <v>109</v>
      </c>
      <c r="D5" s="38" t="s">
        <v>117</v>
      </c>
      <c r="E5" s="38" t="s">
        <v>93</v>
      </c>
      <c r="F5" s="38" t="s">
        <v>4552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118</v>
      </c>
    </row>
    <row r="6" spans="1:38">
      <c r="A6" s="1">
        <v>4</v>
      </c>
      <c r="B6" s="1" t="s">
        <v>119</v>
      </c>
      <c r="C6" s="38" t="s">
        <v>120</v>
      </c>
      <c r="D6" s="38" t="s">
        <v>121</v>
      </c>
      <c r="E6" s="38" t="s">
        <v>76</v>
      </c>
      <c r="F6" s="38" t="s">
        <v>4553</v>
      </c>
      <c r="G6" s="38">
        <v>1997</v>
      </c>
      <c r="H6" s="38">
        <v>21</v>
      </c>
      <c r="I6" s="38">
        <v>19</v>
      </c>
      <c r="J6" s="38">
        <v>1725</v>
      </c>
      <c r="K6" s="38">
        <v>19.2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3</v>
      </c>
      <c r="S6" s="38">
        <v>0</v>
      </c>
      <c r="T6" s="38">
        <v>0.4</v>
      </c>
      <c r="U6" s="38">
        <v>0.4</v>
      </c>
      <c r="V6" s="38">
        <v>0.2</v>
      </c>
      <c r="W6" s="38">
        <v>0.6</v>
      </c>
      <c r="X6" s="38">
        <v>16</v>
      </c>
      <c r="Y6" s="38">
        <v>78</v>
      </c>
      <c r="Z6" s="38">
        <v>3</v>
      </c>
      <c r="AA6" s="38">
        <v>0.05</v>
      </c>
      <c r="AB6" s="38">
        <v>0</v>
      </c>
      <c r="AC6" s="38">
        <v>0.05</v>
      </c>
      <c r="AD6" s="38">
        <v>0.05</v>
      </c>
      <c r="AE6" s="38">
        <v>0.05</v>
      </c>
      <c r="AF6" s="38">
        <v>0.02</v>
      </c>
      <c r="AG6" s="38">
        <v>0.01</v>
      </c>
      <c r="AH6" s="38">
        <v>0.03</v>
      </c>
      <c r="AI6" s="38">
        <v>0.02</v>
      </c>
      <c r="AJ6" s="38">
        <v>0.03</v>
      </c>
      <c r="AK6" s="38" t="s">
        <v>25</v>
      </c>
      <c r="AL6" s="38" t="s">
        <v>122</v>
      </c>
    </row>
    <row r="7" spans="1:38">
      <c r="A7" s="1">
        <v>5</v>
      </c>
      <c r="B7" s="1" t="s">
        <v>123</v>
      </c>
      <c r="C7" s="38" t="s">
        <v>124</v>
      </c>
      <c r="D7" s="38" t="s">
        <v>121</v>
      </c>
      <c r="E7" s="38" t="s">
        <v>95</v>
      </c>
      <c r="F7" s="38" t="s">
        <v>4554</v>
      </c>
      <c r="G7" s="38">
        <v>1996</v>
      </c>
      <c r="H7" s="38">
        <v>15</v>
      </c>
      <c r="I7" s="38">
        <v>14</v>
      </c>
      <c r="J7" s="38">
        <v>1325</v>
      </c>
      <c r="K7" s="38">
        <v>14.7</v>
      </c>
      <c r="L7" s="38">
        <v>2</v>
      </c>
      <c r="M7" s="38">
        <v>0</v>
      </c>
      <c r="N7" s="38">
        <v>2</v>
      </c>
      <c r="O7" s="38">
        <v>2</v>
      </c>
      <c r="P7" s="38">
        <v>0</v>
      </c>
      <c r="Q7" s="38">
        <v>0</v>
      </c>
      <c r="R7" s="38">
        <v>4</v>
      </c>
      <c r="S7" s="38">
        <v>0</v>
      </c>
      <c r="T7" s="38">
        <v>2.1</v>
      </c>
      <c r="U7" s="38">
        <v>2.1</v>
      </c>
      <c r="V7" s="38">
        <v>0.4</v>
      </c>
      <c r="W7" s="38">
        <v>2.5</v>
      </c>
      <c r="X7" s="38">
        <v>2</v>
      </c>
      <c r="Y7" s="38">
        <v>22</v>
      </c>
      <c r="Z7" s="38">
        <v>4</v>
      </c>
      <c r="AA7" s="38">
        <v>0.14000000000000001</v>
      </c>
      <c r="AB7" s="38">
        <v>0</v>
      </c>
      <c r="AC7" s="38">
        <v>0.14000000000000001</v>
      </c>
      <c r="AD7" s="38">
        <v>0.14000000000000001</v>
      </c>
      <c r="AE7" s="38">
        <v>0.14000000000000001</v>
      </c>
      <c r="AF7" s="38">
        <v>0.14000000000000001</v>
      </c>
      <c r="AG7" s="38">
        <v>0.03</v>
      </c>
      <c r="AH7" s="38">
        <v>0.17</v>
      </c>
      <c r="AI7" s="38">
        <v>0.14000000000000001</v>
      </c>
      <c r="AJ7" s="38">
        <v>0.17</v>
      </c>
      <c r="AK7" s="38" t="s">
        <v>25</v>
      </c>
      <c r="AL7" s="38" t="s">
        <v>125</v>
      </c>
    </row>
    <row r="8" spans="1:38">
      <c r="A8" s="1">
        <v>6</v>
      </c>
      <c r="B8" s="1" t="s">
        <v>3982</v>
      </c>
      <c r="C8" s="38" t="s">
        <v>127</v>
      </c>
      <c r="D8" s="38" t="s">
        <v>110</v>
      </c>
      <c r="E8" s="38" t="s">
        <v>87</v>
      </c>
      <c r="F8" s="38" t="s">
        <v>4555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3983</v>
      </c>
    </row>
    <row r="9" spans="1:38">
      <c r="A9" s="1">
        <v>7</v>
      </c>
      <c r="B9" s="1" t="s">
        <v>126</v>
      </c>
      <c r="C9" s="38" t="s">
        <v>232</v>
      </c>
      <c r="D9" s="38" t="s">
        <v>121</v>
      </c>
      <c r="E9" s="38" t="s">
        <v>97</v>
      </c>
      <c r="F9" s="38" t="s">
        <v>4556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128</v>
      </c>
    </row>
    <row r="10" spans="1:38">
      <c r="A10" s="1">
        <v>8</v>
      </c>
      <c r="B10" s="1" t="s">
        <v>129</v>
      </c>
      <c r="C10" s="38" t="s">
        <v>130</v>
      </c>
      <c r="D10" s="38" t="s">
        <v>121</v>
      </c>
      <c r="E10" s="38" t="s">
        <v>79</v>
      </c>
      <c r="F10" s="38" t="s">
        <v>4557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131</v>
      </c>
    </row>
    <row r="11" spans="1:38">
      <c r="A11" s="1">
        <v>9</v>
      </c>
      <c r="B11" s="1" t="s">
        <v>132</v>
      </c>
      <c r="C11" s="38" t="s">
        <v>133</v>
      </c>
      <c r="D11" s="38" t="s">
        <v>121</v>
      </c>
      <c r="E11" s="38" t="s">
        <v>66</v>
      </c>
      <c r="F11" s="38" t="s">
        <v>4466</v>
      </c>
      <c r="G11" s="38">
        <v>1995</v>
      </c>
      <c r="H11" s="38">
        <v>26</v>
      </c>
      <c r="I11" s="38">
        <v>21</v>
      </c>
      <c r="J11" s="38">
        <v>2050</v>
      </c>
      <c r="K11" s="38">
        <v>22.8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1.2</v>
      </c>
      <c r="U11" s="38">
        <v>1.2</v>
      </c>
      <c r="V11" s="38">
        <v>0.4</v>
      </c>
      <c r="W11" s="38">
        <v>1.6</v>
      </c>
      <c r="X11" s="38">
        <v>22</v>
      </c>
      <c r="Y11" s="38">
        <v>97</v>
      </c>
      <c r="Z11" s="38">
        <v>12</v>
      </c>
      <c r="AA11" s="38">
        <v>0</v>
      </c>
      <c r="AB11" s="38">
        <v>0.04</v>
      </c>
      <c r="AC11" s="38">
        <v>0.04</v>
      </c>
      <c r="AD11" s="38">
        <v>0</v>
      </c>
      <c r="AE11" s="38">
        <v>0.04</v>
      </c>
      <c r="AF11" s="38">
        <v>0.05</v>
      </c>
      <c r="AG11" s="38">
        <v>0.02</v>
      </c>
      <c r="AH11" s="38">
        <v>7.0000000000000007E-2</v>
      </c>
      <c r="AI11" s="38">
        <v>0.05</v>
      </c>
      <c r="AJ11" s="38">
        <v>7.0000000000000007E-2</v>
      </c>
      <c r="AK11" s="38" t="s">
        <v>25</v>
      </c>
      <c r="AL11" s="38" t="s">
        <v>134</v>
      </c>
    </row>
    <row r="12" spans="1:38">
      <c r="A12" s="1">
        <v>10</v>
      </c>
      <c r="B12" s="1" t="s">
        <v>135</v>
      </c>
      <c r="C12" s="38" t="s">
        <v>136</v>
      </c>
      <c r="D12" s="38" t="s">
        <v>121</v>
      </c>
      <c r="E12" s="38" t="s">
        <v>66</v>
      </c>
      <c r="F12" s="38" t="s">
        <v>4558</v>
      </c>
      <c r="G12" s="38">
        <v>1995</v>
      </c>
      <c r="H12" s="38">
        <v>24</v>
      </c>
      <c r="I12" s="38">
        <v>20</v>
      </c>
      <c r="J12" s="38">
        <v>1759</v>
      </c>
      <c r="K12" s="38">
        <v>19.5</v>
      </c>
      <c r="L12" s="38">
        <v>1</v>
      </c>
      <c r="M12" s="38">
        <v>0</v>
      </c>
      <c r="N12" s="38">
        <v>1</v>
      </c>
      <c r="O12" s="38">
        <v>1</v>
      </c>
      <c r="P12" s="38">
        <v>0</v>
      </c>
      <c r="Q12" s="38">
        <v>0</v>
      </c>
      <c r="R12" s="38">
        <v>2</v>
      </c>
      <c r="S12" s="38">
        <v>0</v>
      </c>
      <c r="T12" s="38">
        <v>1.6</v>
      </c>
      <c r="U12" s="38">
        <v>1.6</v>
      </c>
      <c r="V12" s="38">
        <v>0.6</v>
      </c>
      <c r="W12" s="38">
        <v>2.2000000000000002</v>
      </c>
      <c r="X12" s="38">
        <v>23</v>
      </c>
      <c r="Y12" s="38">
        <v>133</v>
      </c>
      <c r="Z12" s="38">
        <v>28</v>
      </c>
      <c r="AA12" s="38">
        <v>0.05</v>
      </c>
      <c r="AB12" s="38">
        <v>0</v>
      </c>
      <c r="AC12" s="38">
        <v>0.05</v>
      </c>
      <c r="AD12" s="38">
        <v>0.05</v>
      </c>
      <c r="AE12" s="38">
        <v>0.05</v>
      </c>
      <c r="AF12" s="38">
        <v>0.08</v>
      </c>
      <c r="AG12" s="38">
        <v>0.03</v>
      </c>
      <c r="AH12" s="38">
        <v>0.11</v>
      </c>
      <c r="AI12" s="38">
        <v>0.08</v>
      </c>
      <c r="AJ12" s="38">
        <v>0.11</v>
      </c>
      <c r="AK12" s="38" t="s">
        <v>25</v>
      </c>
      <c r="AL12" s="38" t="s">
        <v>137</v>
      </c>
    </row>
    <row r="13" spans="1:38">
      <c r="A13" s="1">
        <v>11</v>
      </c>
      <c r="B13" s="1" t="s">
        <v>138</v>
      </c>
      <c r="C13" s="38" t="s">
        <v>120</v>
      </c>
      <c r="D13" s="38" t="s">
        <v>139</v>
      </c>
      <c r="E13" s="38" t="s">
        <v>91</v>
      </c>
      <c r="F13" s="38" t="s">
        <v>4559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140</v>
      </c>
    </row>
    <row r="14" spans="1:38">
      <c r="A14" s="1">
        <v>12</v>
      </c>
      <c r="B14" s="1" t="s">
        <v>141</v>
      </c>
      <c r="C14" s="38" t="s">
        <v>142</v>
      </c>
      <c r="D14" s="38" t="s">
        <v>117</v>
      </c>
      <c r="E14" s="38" t="s">
        <v>81</v>
      </c>
      <c r="F14" s="38" t="s">
        <v>4560</v>
      </c>
      <c r="G14" s="38">
        <v>1991</v>
      </c>
      <c r="H14" s="38">
        <v>18</v>
      </c>
      <c r="I14" s="38">
        <v>14</v>
      </c>
      <c r="J14" s="38">
        <v>1254</v>
      </c>
      <c r="K14" s="38">
        <v>13.9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13</v>
      </c>
      <c r="Y14" s="38">
        <v>120</v>
      </c>
      <c r="Z14" s="38">
        <v>24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0.11</v>
      </c>
      <c r="AI14" s="38">
        <v>0.03</v>
      </c>
      <c r="AJ14" s="38">
        <v>0.11</v>
      </c>
      <c r="AK14" s="38" t="s">
        <v>25</v>
      </c>
      <c r="AL14" s="2" t="s">
        <v>143</v>
      </c>
    </row>
    <row r="15" spans="1:38">
      <c r="A15" s="1">
        <v>13</v>
      </c>
      <c r="B15" s="1" t="s">
        <v>144</v>
      </c>
      <c r="C15" s="38" t="s">
        <v>145</v>
      </c>
      <c r="D15" s="38" t="s">
        <v>110</v>
      </c>
      <c r="E15" s="38" t="s">
        <v>103</v>
      </c>
      <c r="F15" s="38" t="s">
        <v>4561</v>
      </c>
      <c r="G15" s="38">
        <v>2002</v>
      </c>
      <c r="H15" s="38">
        <v>14</v>
      </c>
      <c r="I15" s="38">
        <v>9</v>
      </c>
      <c r="J15" s="38">
        <v>722</v>
      </c>
      <c r="K15" s="38">
        <v>8</v>
      </c>
      <c r="L15" s="38">
        <v>3</v>
      </c>
      <c r="M15" s="38">
        <v>1</v>
      </c>
      <c r="N15" s="38">
        <v>4</v>
      </c>
      <c r="O15" s="38">
        <v>3</v>
      </c>
      <c r="P15" s="38">
        <v>0</v>
      </c>
      <c r="Q15" s="38">
        <v>0</v>
      </c>
      <c r="R15" s="38">
        <v>2</v>
      </c>
      <c r="S15" s="38">
        <v>0</v>
      </c>
      <c r="T15" s="38">
        <v>1.1000000000000001</v>
      </c>
      <c r="U15" s="38">
        <v>1.1000000000000001</v>
      </c>
      <c r="V15" s="38">
        <v>0.5</v>
      </c>
      <c r="W15" s="38">
        <v>1.6</v>
      </c>
      <c r="X15" s="38">
        <v>13</v>
      </c>
      <c r="Y15" s="38">
        <v>20</v>
      </c>
      <c r="Z15" s="38">
        <v>25</v>
      </c>
      <c r="AA15" s="38">
        <v>0.37</v>
      </c>
      <c r="AB15" s="38">
        <v>0.12</v>
      </c>
      <c r="AC15" s="38">
        <v>0.5</v>
      </c>
      <c r="AD15" s="38">
        <v>0.37</v>
      </c>
      <c r="AE15" s="38">
        <v>0.5</v>
      </c>
      <c r="AF15" s="38">
        <v>0.13</v>
      </c>
      <c r="AG15" s="38">
        <v>7.0000000000000007E-2</v>
      </c>
      <c r="AH15" s="38">
        <v>0.2</v>
      </c>
      <c r="AI15" s="38">
        <v>0.13</v>
      </c>
      <c r="AJ15" s="38">
        <v>0.2</v>
      </c>
      <c r="AK15" s="38" t="s">
        <v>25</v>
      </c>
      <c r="AL15" s="38" t="s">
        <v>146</v>
      </c>
    </row>
    <row r="16" spans="1:38">
      <c r="A16" s="1">
        <v>14</v>
      </c>
      <c r="B16" s="1" t="s">
        <v>147</v>
      </c>
      <c r="C16" s="38" t="s">
        <v>120</v>
      </c>
      <c r="D16" s="38" t="s">
        <v>121</v>
      </c>
      <c r="E16" s="38" t="s">
        <v>81</v>
      </c>
      <c r="F16" s="38" t="s">
        <v>4562</v>
      </c>
      <c r="G16" s="38">
        <v>1998</v>
      </c>
      <c r="H16" s="38">
        <v>33</v>
      </c>
      <c r="I16" s="38">
        <v>30</v>
      </c>
      <c r="J16" s="38">
        <v>2563</v>
      </c>
      <c r="K16" s="38">
        <v>28.5</v>
      </c>
      <c r="L16" s="38">
        <v>1</v>
      </c>
      <c r="M16" s="38">
        <v>8</v>
      </c>
      <c r="N16" s="38">
        <v>9</v>
      </c>
      <c r="O16" s="38">
        <v>1</v>
      </c>
      <c r="P16" s="38">
        <v>0</v>
      </c>
      <c r="Q16" s="38">
        <v>0</v>
      </c>
      <c r="R16" s="38">
        <v>4</v>
      </c>
      <c r="S16" s="38">
        <v>0</v>
      </c>
      <c r="T16" s="38">
        <v>1.9</v>
      </c>
      <c r="U16" s="38">
        <v>1.9</v>
      </c>
      <c r="V16" s="38">
        <v>9.4</v>
      </c>
      <c r="W16" s="38">
        <v>11.4</v>
      </c>
      <c r="X16" s="38">
        <v>37</v>
      </c>
      <c r="Y16" s="38">
        <v>208</v>
      </c>
      <c r="Z16" s="38">
        <v>123</v>
      </c>
      <c r="AA16" s="38">
        <v>0.04</v>
      </c>
      <c r="AB16" s="38">
        <v>0.28000000000000003</v>
      </c>
      <c r="AC16" s="38">
        <v>0.32</v>
      </c>
      <c r="AD16" s="38">
        <v>0.04</v>
      </c>
      <c r="AE16" s="38">
        <v>0.32</v>
      </c>
      <c r="AF16" s="38">
        <v>7.0000000000000007E-2</v>
      </c>
      <c r="AG16" s="38">
        <v>0.33</v>
      </c>
      <c r="AH16" s="38">
        <v>0.4</v>
      </c>
      <c r="AI16" s="38">
        <v>7.0000000000000007E-2</v>
      </c>
      <c r="AJ16" s="38">
        <v>0.4</v>
      </c>
      <c r="AK16" s="38" t="s">
        <v>25</v>
      </c>
      <c r="AL16" s="38" t="s">
        <v>148</v>
      </c>
    </row>
    <row r="17" spans="1:38">
      <c r="A17" s="1">
        <v>15</v>
      </c>
      <c r="B17" s="1" t="s">
        <v>82</v>
      </c>
      <c r="C17" s="38" t="s">
        <v>149</v>
      </c>
      <c r="D17" s="38" t="s">
        <v>150</v>
      </c>
      <c r="E17" s="38" t="s">
        <v>81</v>
      </c>
      <c r="F17" s="38" t="s">
        <v>4563</v>
      </c>
      <c r="G17" s="38">
        <v>1992</v>
      </c>
      <c r="H17" s="38">
        <v>34</v>
      </c>
      <c r="I17" s="38">
        <v>34</v>
      </c>
      <c r="J17" s="38">
        <v>3060</v>
      </c>
      <c r="K17" s="38">
        <v>34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2</v>
      </c>
      <c r="Z17" s="38">
        <v>0</v>
      </c>
      <c r="AA17" s="38">
        <v>0</v>
      </c>
      <c r="AB17" s="38">
        <v>0.03</v>
      </c>
      <c r="AC17" s="38">
        <v>0.03</v>
      </c>
      <c r="AD17" s="38">
        <v>0</v>
      </c>
      <c r="AE17" s="38">
        <v>0.03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151</v>
      </c>
    </row>
    <row r="18" spans="1:38">
      <c r="A18" s="1">
        <v>16</v>
      </c>
      <c r="B18" s="1" t="s">
        <v>152</v>
      </c>
      <c r="C18" s="38" t="s">
        <v>120</v>
      </c>
      <c r="D18" s="38" t="s">
        <v>117</v>
      </c>
      <c r="E18" s="38" t="s">
        <v>101</v>
      </c>
      <c r="F18" s="38" t="s">
        <v>4564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153</v>
      </c>
    </row>
    <row r="19" spans="1:38">
      <c r="A19" s="1">
        <v>17</v>
      </c>
      <c r="B19" s="1" t="s">
        <v>154</v>
      </c>
      <c r="C19" s="38" t="s">
        <v>155</v>
      </c>
      <c r="D19" s="38" t="s">
        <v>114</v>
      </c>
      <c r="E19" s="38" t="s">
        <v>68</v>
      </c>
      <c r="F19" s="38" t="s">
        <v>4565</v>
      </c>
      <c r="G19" s="38">
        <v>1994</v>
      </c>
      <c r="H19" s="38">
        <v>29</v>
      </c>
      <c r="I19" s="38">
        <v>25</v>
      </c>
      <c r="J19" s="38">
        <v>2127</v>
      </c>
      <c r="K19" s="38">
        <v>23.6</v>
      </c>
      <c r="L19" s="38">
        <v>11</v>
      </c>
      <c r="M19" s="38">
        <v>1</v>
      </c>
      <c r="N19" s="38">
        <v>12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6.3</v>
      </c>
      <c r="U19" s="38">
        <v>6.3</v>
      </c>
      <c r="V19" s="38">
        <v>1.8</v>
      </c>
      <c r="W19" s="38">
        <v>8.1</v>
      </c>
      <c r="X19" s="38">
        <v>65</v>
      </c>
      <c r="Y19" s="38">
        <v>109</v>
      </c>
      <c r="Z19" s="38">
        <v>220</v>
      </c>
      <c r="AA19" s="38">
        <v>0.47</v>
      </c>
      <c r="AB19" s="38">
        <v>0.04</v>
      </c>
      <c r="AC19" s="38">
        <v>0.51</v>
      </c>
      <c r="AD19" s="38">
        <v>0.47</v>
      </c>
      <c r="AE19" s="38">
        <v>0.51</v>
      </c>
      <c r="AF19" s="38">
        <v>0.27</v>
      </c>
      <c r="AG19" s="38">
        <v>0.08</v>
      </c>
      <c r="AH19" s="38">
        <v>0.34</v>
      </c>
      <c r="AI19" s="38">
        <v>0.27</v>
      </c>
      <c r="AJ19" s="38">
        <v>0.34</v>
      </c>
      <c r="AK19" s="38" t="s">
        <v>25</v>
      </c>
      <c r="AL19" s="38" t="s">
        <v>156</v>
      </c>
    </row>
    <row r="20" spans="1:38">
      <c r="A20" s="1">
        <v>18</v>
      </c>
      <c r="B20" s="1" t="s">
        <v>157</v>
      </c>
      <c r="C20" s="38" t="s">
        <v>145</v>
      </c>
      <c r="D20" s="38" t="s">
        <v>139</v>
      </c>
      <c r="E20" s="38" t="s">
        <v>66</v>
      </c>
      <c r="F20" s="38" t="s">
        <v>4453</v>
      </c>
      <c r="G20" s="38">
        <v>2000</v>
      </c>
      <c r="H20" s="38">
        <v>26</v>
      </c>
      <c r="I20" s="38">
        <v>9</v>
      </c>
      <c r="J20" s="38">
        <v>1075</v>
      </c>
      <c r="K20" s="38">
        <v>11.9</v>
      </c>
      <c r="L20" s="38">
        <v>8</v>
      </c>
      <c r="M20" s="38">
        <v>0</v>
      </c>
      <c r="N20" s="38">
        <v>8</v>
      </c>
      <c r="O20" s="38">
        <v>7</v>
      </c>
      <c r="P20" s="38">
        <v>1</v>
      </c>
      <c r="Q20" s="38">
        <v>1</v>
      </c>
      <c r="R20" s="38">
        <v>0</v>
      </c>
      <c r="S20" s="38">
        <v>0</v>
      </c>
      <c r="T20" s="38">
        <v>6</v>
      </c>
      <c r="U20" s="38">
        <v>5.3</v>
      </c>
      <c r="V20" s="38">
        <v>1.3</v>
      </c>
      <c r="W20" s="38">
        <v>6.6</v>
      </c>
      <c r="X20" s="38">
        <v>31</v>
      </c>
      <c r="Y20" s="38">
        <v>29</v>
      </c>
      <c r="Z20" s="38">
        <v>72</v>
      </c>
      <c r="AA20" s="38">
        <v>0.67</v>
      </c>
      <c r="AB20" s="38">
        <v>0</v>
      </c>
      <c r="AC20" s="38">
        <v>0.67</v>
      </c>
      <c r="AD20" s="38">
        <v>0.59</v>
      </c>
      <c r="AE20" s="38">
        <v>0.59</v>
      </c>
      <c r="AF20" s="38">
        <v>0.51</v>
      </c>
      <c r="AG20" s="38">
        <v>0.11</v>
      </c>
      <c r="AH20" s="38">
        <v>0.62</v>
      </c>
      <c r="AI20" s="38">
        <v>0.44</v>
      </c>
      <c r="AJ20" s="38">
        <v>0.55000000000000004</v>
      </c>
      <c r="AK20" s="38" t="s">
        <v>25</v>
      </c>
      <c r="AL20" s="38" t="s">
        <v>158</v>
      </c>
    </row>
    <row r="21" spans="1:38">
      <c r="A21" s="1">
        <v>19</v>
      </c>
      <c r="B21" s="1" t="s">
        <v>159</v>
      </c>
      <c r="C21" s="38" t="s">
        <v>160</v>
      </c>
      <c r="D21" s="38" t="s">
        <v>121</v>
      </c>
      <c r="E21" s="38" t="s">
        <v>91</v>
      </c>
      <c r="F21" s="38" t="s">
        <v>4566</v>
      </c>
      <c r="G21" s="38">
        <v>1994</v>
      </c>
      <c r="H21" s="38">
        <v>20</v>
      </c>
      <c r="I21" s="38">
        <v>18</v>
      </c>
      <c r="J21" s="38">
        <v>1610</v>
      </c>
      <c r="K21" s="38">
        <v>17.899999999999999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1.1000000000000001</v>
      </c>
      <c r="U21" s="38">
        <v>1.1000000000000001</v>
      </c>
      <c r="V21" s="38">
        <v>0.5</v>
      </c>
      <c r="W21" s="38">
        <v>1.6</v>
      </c>
      <c r="X21" s="38">
        <v>23</v>
      </c>
      <c r="Y21" s="38">
        <v>66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161</v>
      </c>
    </row>
    <row r="22" spans="1:38">
      <c r="A22" s="1">
        <v>20</v>
      </c>
      <c r="B22" s="1" t="s">
        <v>162</v>
      </c>
      <c r="C22" s="38" t="s">
        <v>163</v>
      </c>
      <c r="D22" s="38" t="s">
        <v>121</v>
      </c>
      <c r="E22" s="38" t="s">
        <v>87</v>
      </c>
      <c r="F22" s="38" t="s">
        <v>4567</v>
      </c>
      <c r="G22" s="38">
        <v>1996</v>
      </c>
      <c r="H22" s="38">
        <v>28</v>
      </c>
      <c r="I22" s="38">
        <v>28</v>
      </c>
      <c r="J22" s="38">
        <v>2422</v>
      </c>
      <c r="K22" s="38">
        <v>26.9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7</v>
      </c>
      <c r="S22" s="38">
        <v>0</v>
      </c>
      <c r="T22" s="38">
        <v>1.7</v>
      </c>
      <c r="U22" s="38">
        <v>1.7</v>
      </c>
      <c r="V22" s="38">
        <v>1.1000000000000001</v>
      </c>
      <c r="W22" s="38">
        <v>2.8</v>
      </c>
      <c r="X22" s="38">
        <v>7</v>
      </c>
      <c r="Y22" s="38">
        <v>82</v>
      </c>
      <c r="Z22" s="38">
        <v>6</v>
      </c>
      <c r="AA22" s="38">
        <v>0.04</v>
      </c>
      <c r="AB22" s="38">
        <v>0</v>
      </c>
      <c r="AC22" s="38">
        <v>0.04</v>
      </c>
      <c r="AD22" s="38">
        <v>0.04</v>
      </c>
      <c r="AE22" s="38">
        <v>0.04</v>
      </c>
      <c r="AF22" s="38">
        <v>0.06</v>
      </c>
      <c r="AG22" s="38">
        <v>0.04</v>
      </c>
      <c r="AH22" s="38">
        <v>0.1</v>
      </c>
      <c r="AI22" s="38">
        <v>0.06</v>
      </c>
      <c r="AJ22" s="38">
        <v>0.1</v>
      </c>
      <c r="AK22" s="38" t="s">
        <v>25</v>
      </c>
      <c r="AL22" s="38" t="s">
        <v>164</v>
      </c>
    </row>
    <row r="23" spans="1:38">
      <c r="A23" s="1">
        <v>21</v>
      </c>
      <c r="B23" s="1" t="s">
        <v>165</v>
      </c>
      <c r="C23" s="38" t="s">
        <v>113</v>
      </c>
      <c r="D23" s="38" t="s">
        <v>110</v>
      </c>
      <c r="E23" s="38" t="s">
        <v>68</v>
      </c>
      <c r="F23" s="38" t="s">
        <v>4568</v>
      </c>
      <c r="G23" s="38">
        <v>2002</v>
      </c>
      <c r="H23" s="38">
        <v>17</v>
      </c>
      <c r="I23" s="38">
        <v>1</v>
      </c>
      <c r="J23" s="38">
        <v>214</v>
      </c>
      <c r="K23" s="38">
        <v>2.4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0.9</v>
      </c>
      <c r="U23" s="38">
        <v>0.9</v>
      </c>
      <c r="V23" s="38">
        <v>0.7</v>
      </c>
      <c r="W23" s="38">
        <v>1.6</v>
      </c>
      <c r="X23" s="38">
        <v>16</v>
      </c>
      <c r="Y23" s="38">
        <v>13</v>
      </c>
      <c r="Z23" s="38">
        <v>21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0.38</v>
      </c>
      <c r="AG23" s="38">
        <v>0.31</v>
      </c>
      <c r="AH23" s="38">
        <v>0.69</v>
      </c>
      <c r="AI23" s="38">
        <v>0.38</v>
      </c>
      <c r="AJ23" s="38">
        <v>0.69</v>
      </c>
      <c r="AK23" s="38" t="s">
        <v>25</v>
      </c>
      <c r="AL23" s="38" t="s">
        <v>166</v>
      </c>
    </row>
    <row r="24" spans="1:38">
      <c r="A24" s="1">
        <v>22</v>
      </c>
      <c r="B24" s="1" t="s">
        <v>167</v>
      </c>
      <c r="C24" s="38" t="s">
        <v>120</v>
      </c>
      <c r="D24" s="38" t="s">
        <v>110</v>
      </c>
      <c r="E24" s="38" t="s">
        <v>99</v>
      </c>
      <c r="F24" s="38" t="s">
        <v>4569</v>
      </c>
      <c r="G24" s="38">
        <v>1999</v>
      </c>
      <c r="H24" s="38">
        <v>26</v>
      </c>
      <c r="I24" s="38">
        <v>10</v>
      </c>
      <c r="J24" s="38">
        <v>1133</v>
      </c>
      <c r="K24" s="38">
        <v>12.6</v>
      </c>
      <c r="L24" s="38">
        <v>3</v>
      </c>
      <c r="M24" s="38">
        <v>1</v>
      </c>
      <c r="N24" s="38">
        <v>4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2.2000000000000002</v>
      </c>
      <c r="U24" s="38">
        <v>2.2000000000000002</v>
      </c>
      <c r="V24" s="38">
        <v>1</v>
      </c>
      <c r="W24" s="38">
        <v>3.2</v>
      </c>
      <c r="X24" s="38">
        <v>28</v>
      </c>
      <c r="Y24" s="38">
        <v>46</v>
      </c>
      <c r="Z24" s="38">
        <v>67</v>
      </c>
      <c r="AA24" s="38">
        <v>0.24</v>
      </c>
      <c r="AB24" s="38">
        <v>0.08</v>
      </c>
      <c r="AC24" s="38">
        <v>0.32</v>
      </c>
      <c r="AD24" s="38">
        <v>0.24</v>
      </c>
      <c r="AE24" s="38">
        <v>0.32</v>
      </c>
      <c r="AF24" s="38">
        <v>0.17</v>
      </c>
      <c r="AG24" s="38">
        <v>0.08</v>
      </c>
      <c r="AH24" s="38">
        <v>0.26</v>
      </c>
      <c r="AI24" s="38">
        <v>0.17</v>
      </c>
      <c r="AJ24" s="38">
        <v>0.26</v>
      </c>
      <c r="AK24" s="38" t="s">
        <v>25</v>
      </c>
      <c r="AL24" s="38" t="s">
        <v>168</v>
      </c>
    </row>
    <row r="25" spans="1:38">
      <c r="A25" s="1">
        <v>23</v>
      </c>
      <c r="B25" s="1" t="s">
        <v>169</v>
      </c>
      <c r="C25" s="38" t="s">
        <v>170</v>
      </c>
      <c r="D25" s="38" t="s">
        <v>114</v>
      </c>
      <c r="E25" s="38" t="s">
        <v>95</v>
      </c>
      <c r="F25" s="38" t="s">
        <v>4570</v>
      </c>
      <c r="G25" s="38">
        <v>1990</v>
      </c>
      <c r="H25" s="38">
        <v>31</v>
      </c>
      <c r="I25" s="38">
        <v>19</v>
      </c>
      <c r="J25" s="38">
        <v>1679</v>
      </c>
      <c r="K25" s="38">
        <v>18.7</v>
      </c>
      <c r="L25" s="38">
        <v>5</v>
      </c>
      <c r="M25" s="38">
        <v>3</v>
      </c>
      <c r="N25" s="38">
        <v>8</v>
      </c>
      <c r="O25" s="38">
        <v>5</v>
      </c>
      <c r="P25" s="38">
        <v>0</v>
      </c>
      <c r="Q25" s="38">
        <v>0</v>
      </c>
      <c r="R25" s="38">
        <v>2</v>
      </c>
      <c r="S25" s="38">
        <v>0</v>
      </c>
      <c r="T25" s="38">
        <v>5.7</v>
      </c>
      <c r="U25" s="38">
        <v>5.7</v>
      </c>
      <c r="V25" s="38">
        <v>1.2</v>
      </c>
      <c r="W25" s="38">
        <v>7</v>
      </c>
      <c r="X25" s="38">
        <v>40</v>
      </c>
      <c r="Y25" s="38">
        <v>27</v>
      </c>
      <c r="Z25" s="38">
        <v>108</v>
      </c>
      <c r="AA25" s="38">
        <v>0.27</v>
      </c>
      <c r="AB25" s="38">
        <v>0.16</v>
      </c>
      <c r="AC25" s="38">
        <v>0.43</v>
      </c>
      <c r="AD25" s="38">
        <v>0.27</v>
      </c>
      <c r="AE25" s="38">
        <v>0.43</v>
      </c>
      <c r="AF25" s="38">
        <v>0.31</v>
      </c>
      <c r="AG25" s="38">
        <v>7.0000000000000007E-2</v>
      </c>
      <c r="AH25" s="38">
        <v>0.37</v>
      </c>
      <c r="AI25" s="38">
        <v>0.31</v>
      </c>
      <c r="AJ25" s="38">
        <v>0.37</v>
      </c>
      <c r="AK25" s="38" t="s">
        <v>25</v>
      </c>
      <c r="AL25" s="38" t="s">
        <v>171</v>
      </c>
    </row>
    <row r="26" spans="1:38">
      <c r="A26" s="1">
        <v>24</v>
      </c>
      <c r="B26" s="1" t="s">
        <v>172</v>
      </c>
      <c r="C26" s="38" t="s">
        <v>149</v>
      </c>
      <c r="D26" s="38" t="s">
        <v>114</v>
      </c>
      <c r="E26" s="38" t="s">
        <v>70</v>
      </c>
      <c r="F26" s="38" t="s">
        <v>4571</v>
      </c>
      <c r="G26" s="38">
        <v>2000</v>
      </c>
      <c r="H26" s="38">
        <v>21</v>
      </c>
      <c r="I26" s="38">
        <v>19</v>
      </c>
      <c r="J26" s="38">
        <v>1526</v>
      </c>
      <c r="K26" s="38">
        <v>17</v>
      </c>
      <c r="L26" s="38">
        <v>4</v>
      </c>
      <c r="M26" s="38">
        <v>1</v>
      </c>
      <c r="N26" s="38">
        <v>5</v>
      </c>
      <c r="O26" s="38">
        <v>4</v>
      </c>
      <c r="P26" s="38">
        <v>0</v>
      </c>
      <c r="Q26" s="38">
        <v>0</v>
      </c>
      <c r="R26" s="38">
        <v>5</v>
      </c>
      <c r="S26" s="38">
        <v>0</v>
      </c>
      <c r="T26" s="38">
        <v>5.4</v>
      </c>
      <c r="U26" s="38">
        <v>5.4</v>
      </c>
      <c r="V26" s="38">
        <v>2</v>
      </c>
      <c r="W26" s="38">
        <v>7.4</v>
      </c>
      <c r="X26" s="38">
        <v>77</v>
      </c>
      <c r="Y26" s="38">
        <v>61</v>
      </c>
      <c r="Z26" s="38">
        <v>137</v>
      </c>
      <c r="AA26" s="38">
        <v>0.24</v>
      </c>
      <c r="AB26" s="38">
        <v>0.06</v>
      </c>
      <c r="AC26" s="38">
        <v>0.28999999999999998</v>
      </c>
      <c r="AD26" s="38">
        <v>0.24</v>
      </c>
      <c r="AE26" s="38">
        <v>0.28999999999999998</v>
      </c>
      <c r="AF26" s="38">
        <v>0.32</v>
      </c>
      <c r="AG26" s="38">
        <v>0.12</v>
      </c>
      <c r="AH26" s="38">
        <v>0.44</v>
      </c>
      <c r="AI26" s="38">
        <v>0.32</v>
      </c>
      <c r="AJ26" s="38">
        <v>0.44</v>
      </c>
      <c r="AK26" s="38" t="s">
        <v>25</v>
      </c>
      <c r="AL26" s="38">
        <v>99127249</v>
      </c>
    </row>
    <row r="27" spans="1:38">
      <c r="A27" s="1">
        <v>25</v>
      </c>
      <c r="B27" s="1" t="s">
        <v>173</v>
      </c>
      <c r="C27" s="38" t="s">
        <v>120</v>
      </c>
      <c r="D27" s="38" t="s">
        <v>139</v>
      </c>
      <c r="E27" s="38" t="s">
        <v>85</v>
      </c>
      <c r="F27" s="38" t="s">
        <v>4572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174</v>
      </c>
    </row>
    <row r="28" spans="1:38">
      <c r="A28" s="1">
        <v>26</v>
      </c>
      <c r="B28" s="1" t="s">
        <v>175</v>
      </c>
      <c r="C28" s="38" t="s">
        <v>127</v>
      </c>
      <c r="D28" s="38" t="s">
        <v>150</v>
      </c>
      <c r="E28" s="38" t="s">
        <v>95</v>
      </c>
      <c r="F28" s="38" t="s">
        <v>4573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176</v>
      </c>
    </row>
    <row r="29" spans="1:38">
      <c r="A29" s="1">
        <v>27</v>
      </c>
      <c r="B29" s="1" t="s">
        <v>177</v>
      </c>
      <c r="C29" s="38" t="s">
        <v>178</v>
      </c>
      <c r="D29" s="38" t="s">
        <v>110</v>
      </c>
      <c r="E29" s="38" t="s">
        <v>103</v>
      </c>
      <c r="F29" s="38" t="s">
        <v>4574</v>
      </c>
      <c r="G29" s="38">
        <v>1996</v>
      </c>
      <c r="H29" s="38">
        <v>20</v>
      </c>
      <c r="I29" s="38">
        <v>12</v>
      </c>
      <c r="J29" s="38">
        <v>1155</v>
      </c>
      <c r="K29" s="38">
        <v>12.8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1.5</v>
      </c>
      <c r="U29" s="38">
        <v>1.5</v>
      </c>
      <c r="V29" s="38">
        <v>0.8</v>
      </c>
      <c r="W29" s="38">
        <v>2.2999999999999998</v>
      </c>
      <c r="X29" s="38">
        <v>19</v>
      </c>
      <c r="Y29" s="38">
        <v>39</v>
      </c>
      <c r="Z29" s="38">
        <v>62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179</v>
      </c>
    </row>
    <row r="30" spans="1:38">
      <c r="A30" s="1">
        <v>28</v>
      </c>
      <c r="B30" s="1" t="s">
        <v>180</v>
      </c>
      <c r="C30" s="38" t="s">
        <v>120</v>
      </c>
      <c r="D30" s="38" t="s">
        <v>114</v>
      </c>
      <c r="E30" s="38" t="s">
        <v>103</v>
      </c>
      <c r="F30" s="38" t="s">
        <v>4445</v>
      </c>
      <c r="G30" s="38">
        <v>1997</v>
      </c>
      <c r="H30" s="38">
        <v>27</v>
      </c>
      <c r="I30" s="38">
        <v>14</v>
      </c>
      <c r="J30" s="38">
        <v>1283</v>
      </c>
      <c r="K30" s="38">
        <v>14.3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2</v>
      </c>
      <c r="S30" s="38">
        <v>0</v>
      </c>
      <c r="T30" s="38">
        <v>1.8</v>
      </c>
      <c r="U30" s="38">
        <v>1.8</v>
      </c>
      <c r="V30" s="38">
        <v>0.7</v>
      </c>
      <c r="W30" s="38">
        <v>2.5</v>
      </c>
      <c r="X30" s="38">
        <v>38</v>
      </c>
      <c r="Y30" s="38">
        <v>16</v>
      </c>
      <c r="Z30" s="38">
        <v>67</v>
      </c>
      <c r="AA30" s="38">
        <v>7.0000000000000007E-2</v>
      </c>
      <c r="AB30" s="38">
        <v>7.0000000000000007E-2</v>
      </c>
      <c r="AC30" s="38">
        <v>0.14000000000000001</v>
      </c>
      <c r="AD30" s="38">
        <v>7.0000000000000007E-2</v>
      </c>
      <c r="AE30" s="38">
        <v>0.14000000000000001</v>
      </c>
      <c r="AF30" s="38">
        <v>0.13</v>
      </c>
      <c r="AG30" s="38">
        <v>0.05</v>
      </c>
      <c r="AH30" s="38">
        <v>0.17</v>
      </c>
      <c r="AI30" s="38">
        <v>0.13</v>
      </c>
      <c r="AJ30" s="38">
        <v>0.17</v>
      </c>
      <c r="AK30" s="38" t="s">
        <v>25</v>
      </c>
      <c r="AL30" s="38" t="s">
        <v>181</v>
      </c>
    </row>
    <row r="31" spans="1:38">
      <c r="A31" s="1">
        <v>29</v>
      </c>
      <c r="B31" s="1" t="s">
        <v>182</v>
      </c>
      <c r="C31" s="38" t="s">
        <v>113</v>
      </c>
      <c r="D31" s="38" t="s">
        <v>110</v>
      </c>
      <c r="E31" s="38" t="s">
        <v>103</v>
      </c>
      <c r="F31" s="38" t="s">
        <v>4575</v>
      </c>
      <c r="G31" s="38">
        <v>1992</v>
      </c>
      <c r="H31" s="38">
        <v>28</v>
      </c>
      <c r="I31" s="38">
        <v>12</v>
      </c>
      <c r="J31" s="38">
        <v>1214</v>
      </c>
      <c r="K31" s="38">
        <v>13.5</v>
      </c>
      <c r="L31" s="38">
        <v>2</v>
      </c>
      <c r="M31" s="38">
        <v>0</v>
      </c>
      <c r="N31" s="38">
        <v>2</v>
      </c>
      <c r="O31" s="38">
        <v>2</v>
      </c>
      <c r="P31" s="38">
        <v>0</v>
      </c>
      <c r="Q31" s="38">
        <v>0</v>
      </c>
      <c r="R31" s="38">
        <v>6</v>
      </c>
      <c r="S31" s="38">
        <v>0</v>
      </c>
      <c r="T31" s="38">
        <v>2.2999999999999998</v>
      </c>
      <c r="U31" s="38">
        <v>2.2999999999999998</v>
      </c>
      <c r="V31" s="38">
        <v>1.8</v>
      </c>
      <c r="W31" s="38">
        <v>4.0999999999999996</v>
      </c>
      <c r="X31" s="38">
        <v>54</v>
      </c>
      <c r="Y31" s="38">
        <v>69</v>
      </c>
      <c r="Z31" s="38">
        <v>71</v>
      </c>
      <c r="AA31" s="38">
        <v>0.15</v>
      </c>
      <c r="AB31" s="38">
        <v>0</v>
      </c>
      <c r="AC31" s="38">
        <v>0.15</v>
      </c>
      <c r="AD31" s="38">
        <v>0.15</v>
      </c>
      <c r="AE31" s="38">
        <v>0.15</v>
      </c>
      <c r="AF31" s="38">
        <v>0.17</v>
      </c>
      <c r="AG31" s="38">
        <v>0.13</v>
      </c>
      <c r="AH31" s="38">
        <v>0.3</v>
      </c>
      <c r="AI31" s="38">
        <v>0.17</v>
      </c>
      <c r="AJ31" s="38">
        <v>0.3</v>
      </c>
      <c r="AK31" s="38" t="s">
        <v>25</v>
      </c>
      <c r="AL31" s="38" t="s">
        <v>183</v>
      </c>
    </row>
    <row r="32" spans="1:38">
      <c r="A32" s="1">
        <v>30</v>
      </c>
      <c r="B32" s="1" t="s">
        <v>84</v>
      </c>
      <c r="C32" s="38" t="s">
        <v>142</v>
      </c>
      <c r="D32" s="38" t="s">
        <v>150</v>
      </c>
      <c r="E32" s="38" t="s">
        <v>83</v>
      </c>
      <c r="F32" s="38" t="s">
        <v>4576</v>
      </c>
      <c r="G32" s="38">
        <v>1994</v>
      </c>
      <c r="H32" s="38">
        <v>25</v>
      </c>
      <c r="I32" s="38">
        <v>25</v>
      </c>
      <c r="J32" s="38">
        <v>2205</v>
      </c>
      <c r="K32" s="38">
        <v>24.5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184</v>
      </c>
    </row>
    <row r="33" spans="1:38">
      <c r="A33" s="1">
        <v>31</v>
      </c>
      <c r="B33" s="1" t="s">
        <v>185</v>
      </c>
      <c r="C33" s="38" t="s">
        <v>186</v>
      </c>
      <c r="D33" s="38" t="s">
        <v>114</v>
      </c>
      <c r="E33" s="38" t="s">
        <v>83</v>
      </c>
      <c r="F33" s="38" t="s">
        <v>4577</v>
      </c>
      <c r="G33" s="38">
        <v>1989</v>
      </c>
      <c r="H33" s="38">
        <v>15</v>
      </c>
      <c r="I33" s="38">
        <v>5</v>
      </c>
      <c r="J33" s="38">
        <v>554</v>
      </c>
      <c r="K33" s="38">
        <v>6.2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1.5</v>
      </c>
      <c r="U33" s="38">
        <v>1.5</v>
      </c>
      <c r="V33" s="38">
        <v>0.4</v>
      </c>
      <c r="W33" s="38">
        <v>1.9</v>
      </c>
      <c r="X33" s="38">
        <v>9</v>
      </c>
      <c r="Y33" s="38">
        <v>3</v>
      </c>
      <c r="Z33" s="38">
        <v>29</v>
      </c>
      <c r="AA33" s="38">
        <v>0.16</v>
      </c>
      <c r="AB33" s="38">
        <v>0</v>
      </c>
      <c r="AC33" s="38">
        <v>0.16</v>
      </c>
      <c r="AD33" s="38">
        <v>0.16</v>
      </c>
      <c r="AE33" s="38">
        <v>0.16</v>
      </c>
      <c r="AF33" s="38">
        <v>0.24</v>
      </c>
      <c r="AG33" s="38">
        <v>7.0000000000000007E-2</v>
      </c>
      <c r="AH33" s="38">
        <v>0.3</v>
      </c>
      <c r="AI33" s="38">
        <v>0.24</v>
      </c>
      <c r="AJ33" s="38">
        <v>0.3</v>
      </c>
      <c r="AK33" s="38" t="s">
        <v>25</v>
      </c>
      <c r="AL33" s="38" t="s">
        <v>187</v>
      </c>
    </row>
    <row r="34" spans="1:38">
      <c r="A34" s="1">
        <v>32</v>
      </c>
      <c r="B34" s="1" t="s">
        <v>188</v>
      </c>
      <c r="C34" s="38" t="s">
        <v>189</v>
      </c>
      <c r="D34" s="38" t="s">
        <v>121</v>
      </c>
      <c r="E34" s="38" t="s">
        <v>85</v>
      </c>
      <c r="F34" s="38" t="s">
        <v>4578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190</v>
      </c>
    </row>
    <row r="35" spans="1:38">
      <c r="A35" s="1">
        <v>33</v>
      </c>
      <c r="B35" s="1" t="s">
        <v>191</v>
      </c>
      <c r="C35" s="38" t="s">
        <v>192</v>
      </c>
      <c r="D35" s="38" t="s">
        <v>121</v>
      </c>
      <c r="E35" s="38" t="s">
        <v>89</v>
      </c>
      <c r="F35" s="38" t="s">
        <v>4579</v>
      </c>
      <c r="G35" s="38">
        <v>1992</v>
      </c>
      <c r="H35" s="38">
        <v>20</v>
      </c>
      <c r="I35" s="38">
        <v>18</v>
      </c>
      <c r="J35" s="38">
        <v>1610</v>
      </c>
      <c r="K35" s="38">
        <v>17.899999999999999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33</v>
      </c>
      <c r="Y35" s="38">
        <v>61</v>
      </c>
      <c r="Z35" s="38">
        <v>44</v>
      </c>
      <c r="AA35" s="38">
        <v>0.06</v>
      </c>
      <c r="AB35" s="38">
        <v>0</v>
      </c>
      <c r="AC35" s="38">
        <v>0.06</v>
      </c>
      <c r="AD35" s="38">
        <v>0.06</v>
      </c>
      <c r="AE35" s="38">
        <v>0.06</v>
      </c>
      <c r="AF35" s="38">
        <v>0.04</v>
      </c>
      <c r="AG35" s="38">
        <v>0.06</v>
      </c>
      <c r="AH35" s="38">
        <v>0.1</v>
      </c>
      <c r="AI35" s="38">
        <v>0.04</v>
      </c>
      <c r="AJ35" s="38">
        <v>0.1</v>
      </c>
      <c r="AK35" s="38" t="s">
        <v>25</v>
      </c>
      <c r="AL35" s="38" t="s">
        <v>193</v>
      </c>
    </row>
    <row r="36" spans="1:38">
      <c r="A36" s="1">
        <v>34</v>
      </c>
      <c r="B36" s="1" t="s">
        <v>194</v>
      </c>
      <c r="C36" s="38" t="s">
        <v>178</v>
      </c>
      <c r="D36" s="38" t="s">
        <v>114</v>
      </c>
      <c r="E36" s="38" t="s">
        <v>89</v>
      </c>
      <c r="F36" s="38" t="s">
        <v>4580</v>
      </c>
      <c r="G36" s="38">
        <v>1997</v>
      </c>
      <c r="H36" s="38">
        <v>23</v>
      </c>
      <c r="I36" s="38">
        <v>13</v>
      </c>
      <c r="J36" s="38">
        <v>1078</v>
      </c>
      <c r="K36" s="38">
        <v>12</v>
      </c>
      <c r="L36" s="38">
        <v>4</v>
      </c>
      <c r="M36" s="38">
        <v>1</v>
      </c>
      <c r="N36" s="38">
        <v>5</v>
      </c>
      <c r="O36" s="38">
        <v>4</v>
      </c>
      <c r="P36" s="38">
        <v>0</v>
      </c>
      <c r="Q36" s="38">
        <v>0</v>
      </c>
      <c r="R36" s="38">
        <v>1</v>
      </c>
      <c r="S36" s="38">
        <v>0</v>
      </c>
      <c r="T36" s="38">
        <v>5.6</v>
      </c>
      <c r="U36" s="38">
        <v>5.6</v>
      </c>
      <c r="V36" s="38">
        <v>1.1000000000000001</v>
      </c>
      <c r="W36" s="38">
        <v>6.6</v>
      </c>
      <c r="X36" s="38">
        <v>13</v>
      </c>
      <c r="Y36" s="38">
        <v>11</v>
      </c>
      <c r="Z36" s="38">
        <v>44</v>
      </c>
      <c r="AA36" s="38">
        <v>0.33</v>
      </c>
      <c r="AB36" s="38">
        <v>0.08</v>
      </c>
      <c r="AC36" s="38">
        <v>0.42</v>
      </c>
      <c r="AD36" s="38">
        <v>0.33</v>
      </c>
      <c r="AE36" s="38">
        <v>0.42</v>
      </c>
      <c r="AF36" s="38">
        <v>0.46</v>
      </c>
      <c r="AG36" s="38">
        <v>0.09</v>
      </c>
      <c r="AH36" s="38">
        <v>0.55000000000000004</v>
      </c>
      <c r="AI36" s="38">
        <v>0.46</v>
      </c>
      <c r="AJ36" s="38">
        <v>0.55000000000000004</v>
      </c>
      <c r="AK36" s="38" t="s">
        <v>25</v>
      </c>
      <c r="AL36" s="38" t="s">
        <v>195</v>
      </c>
    </row>
    <row r="37" spans="1:38">
      <c r="A37" s="1">
        <v>35</v>
      </c>
      <c r="B37" s="38" t="s">
        <v>4068</v>
      </c>
      <c r="C37" s="38" t="s">
        <v>189</v>
      </c>
      <c r="D37" s="38" t="s">
        <v>117</v>
      </c>
      <c r="E37" s="38" t="s">
        <v>74</v>
      </c>
      <c r="F37" s="38" t="s">
        <v>4581</v>
      </c>
      <c r="G37" s="38">
        <v>2003</v>
      </c>
      <c r="H37" s="38">
        <v>2</v>
      </c>
      <c r="I37" s="38">
        <v>0</v>
      </c>
      <c r="J37" s="38">
        <v>22</v>
      </c>
      <c r="K37" s="38">
        <v>0.2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0.2</v>
      </c>
      <c r="X37" s="38">
        <v>0</v>
      </c>
      <c r="Y37" s="38">
        <v>2</v>
      </c>
      <c r="Z37" s="38">
        <v>2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</v>
      </c>
      <c r="AG37" s="38">
        <v>0.54</v>
      </c>
      <c r="AH37" s="38">
        <v>0.63</v>
      </c>
      <c r="AI37" s="38">
        <v>0.1</v>
      </c>
      <c r="AJ37" s="38">
        <v>0.63</v>
      </c>
      <c r="AK37" s="38" t="s">
        <v>25</v>
      </c>
      <c r="AL37" s="38" t="s">
        <v>4106</v>
      </c>
    </row>
    <row r="38" spans="1:38">
      <c r="A38" s="1">
        <v>36</v>
      </c>
      <c r="B38" s="1" t="s">
        <v>3984</v>
      </c>
      <c r="C38" s="38" t="s">
        <v>160</v>
      </c>
      <c r="D38" s="38" t="s">
        <v>139</v>
      </c>
      <c r="E38" s="38" t="s">
        <v>89</v>
      </c>
      <c r="F38" s="38" t="s">
        <v>4582</v>
      </c>
      <c r="G38" s="38">
        <v>1989</v>
      </c>
      <c r="H38" s="38">
        <v>12</v>
      </c>
      <c r="I38" s="38">
        <v>1</v>
      </c>
      <c r="J38" s="38">
        <v>314</v>
      </c>
      <c r="K38" s="38">
        <v>3.5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1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11</v>
      </c>
      <c r="Z38" s="38">
        <v>16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</v>
      </c>
      <c r="AG38" s="38">
        <v>0.01</v>
      </c>
      <c r="AH38" s="38">
        <v>0.31</v>
      </c>
      <c r="AI38" s="38">
        <v>7.0000000000000007E-2</v>
      </c>
      <c r="AJ38" s="38">
        <v>0.09</v>
      </c>
      <c r="AK38" s="38" t="s">
        <v>25</v>
      </c>
      <c r="AL38" s="38" t="s">
        <v>3985</v>
      </c>
    </row>
    <row r="39" spans="1:38">
      <c r="A39" s="1">
        <v>37</v>
      </c>
      <c r="B39" s="1" t="s">
        <v>196</v>
      </c>
      <c r="C39" s="38" t="s">
        <v>160</v>
      </c>
      <c r="D39" s="38" t="s">
        <v>139</v>
      </c>
      <c r="E39" s="38" t="s">
        <v>87</v>
      </c>
      <c r="F39" s="38" t="s">
        <v>4583</v>
      </c>
      <c r="G39" s="38">
        <v>1991</v>
      </c>
      <c r="H39" s="38">
        <v>34</v>
      </c>
      <c r="I39" s="38">
        <v>27</v>
      </c>
      <c r="J39" s="38">
        <v>2361</v>
      </c>
      <c r="K39" s="38">
        <v>26.2</v>
      </c>
      <c r="L39" s="38">
        <v>4</v>
      </c>
      <c r="M39" s="38">
        <v>2</v>
      </c>
      <c r="N39" s="38">
        <v>6</v>
      </c>
      <c r="O39" s="38">
        <v>4</v>
      </c>
      <c r="P39" s="38">
        <v>0</v>
      </c>
      <c r="Q39" s="38">
        <v>0</v>
      </c>
      <c r="R39" s="38">
        <v>4</v>
      </c>
      <c r="S39" s="38">
        <v>0</v>
      </c>
      <c r="T39" s="38">
        <v>2.9</v>
      </c>
      <c r="U39" s="38">
        <v>2.9</v>
      </c>
      <c r="V39" s="38">
        <v>2.6</v>
      </c>
      <c r="W39" s="38">
        <v>5.5</v>
      </c>
      <c r="X39" s="38">
        <v>74</v>
      </c>
      <c r="Y39" s="38">
        <v>56</v>
      </c>
      <c r="Z39" s="38">
        <v>161</v>
      </c>
      <c r="AA39" s="38">
        <v>0.15</v>
      </c>
      <c r="AB39" s="38">
        <v>0.08</v>
      </c>
      <c r="AC39" s="38">
        <v>0.23</v>
      </c>
      <c r="AD39" s="38">
        <v>0.15</v>
      </c>
      <c r="AE39" s="38">
        <v>0.23</v>
      </c>
      <c r="AF39" s="38">
        <v>0.11</v>
      </c>
      <c r="AG39" s="38">
        <v>0.1</v>
      </c>
      <c r="AH39" s="2">
        <v>0.21</v>
      </c>
      <c r="AI39" s="38">
        <v>0.11</v>
      </c>
      <c r="AJ39" s="38">
        <v>0.21</v>
      </c>
      <c r="AK39" s="38" t="s">
        <v>25</v>
      </c>
      <c r="AL39" s="38" t="s">
        <v>197</v>
      </c>
    </row>
    <row r="40" spans="1:38">
      <c r="A40" s="1">
        <v>38</v>
      </c>
      <c r="B40" s="1" t="s">
        <v>198</v>
      </c>
      <c r="C40" s="38" t="s">
        <v>120</v>
      </c>
      <c r="D40" s="38" t="s">
        <v>121</v>
      </c>
      <c r="E40" s="38" t="s">
        <v>93</v>
      </c>
      <c r="F40" s="38" t="s">
        <v>4584</v>
      </c>
      <c r="G40" s="38">
        <v>1991</v>
      </c>
      <c r="H40" s="38">
        <v>25</v>
      </c>
      <c r="I40" s="38">
        <v>18</v>
      </c>
      <c r="J40" s="38">
        <v>1694</v>
      </c>
      <c r="K40" s="38">
        <v>18.8</v>
      </c>
      <c r="L40" s="38">
        <v>1</v>
      </c>
      <c r="M40" s="38">
        <v>1</v>
      </c>
      <c r="N40" s="38">
        <v>2</v>
      </c>
      <c r="O40" s="38">
        <v>1</v>
      </c>
      <c r="P40" s="38">
        <v>0</v>
      </c>
      <c r="Q40" s="38">
        <v>0</v>
      </c>
      <c r="R40" s="38">
        <v>3</v>
      </c>
      <c r="S40" s="38">
        <v>0</v>
      </c>
      <c r="T40" s="38">
        <v>2.1</v>
      </c>
      <c r="U40" s="38">
        <v>2.1</v>
      </c>
      <c r="V40" s="38">
        <v>1.9</v>
      </c>
      <c r="W40" s="38">
        <v>4</v>
      </c>
      <c r="X40" s="38">
        <v>22</v>
      </c>
      <c r="Y40" s="38">
        <v>66</v>
      </c>
      <c r="Z40" s="38">
        <v>78</v>
      </c>
      <c r="AA40" s="38">
        <v>0.05</v>
      </c>
      <c r="AB40" s="38">
        <v>0.05</v>
      </c>
      <c r="AC40" s="38">
        <v>0.11</v>
      </c>
      <c r="AD40" s="38">
        <v>0.05</v>
      </c>
      <c r="AE40" s="38">
        <v>0.11</v>
      </c>
      <c r="AF40" s="38">
        <v>0.11</v>
      </c>
      <c r="AG40" s="38">
        <v>0.1</v>
      </c>
      <c r="AH40" s="38">
        <v>0.21</v>
      </c>
      <c r="AI40" s="38">
        <v>0.11</v>
      </c>
      <c r="AJ40" s="38">
        <v>0.21</v>
      </c>
      <c r="AK40" s="38" t="s">
        <v>25</v>
      </c>
      <c r="AL40" s="38" t="s">
        <v>199</v>
      </c>
    </row>
    <row r="41" spans="1:38">
      <c r="A41" s="1">
        <v>39</v>
      </c>
      <c r="B41" s="1" t="s">
        <v>200</v>
      </c>
      <c r="C41" s="38" t="s">
        <v>142</v>
      </c>
      <c r="D41" s="38" t="s">
        <v>121</v>
      </c>
      <c r="E41" s="38" t="s">
        <v>83</v>
      </c>
      <c r="F41" s="38" t="s">
        <v>4585</v>
      </c>
      <c r="G41" s="38">
        <v>1989</v>
      </c>
      <c r="H41" s="38">
        <v>21</v>
      </c>
      <c r="I41" s="38">
        <v>13</v>
      </c>
      <c r="J41" s="38">
        <v>1241</v>
      </c>
      <c r="K41" s="38">
        <v>13.8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0.3</v>
      </c>
      <c r="U41" s="38">
        <v>0.3</v>
      </c>
      <c r="V41" s="38">
        <v>1</v>
      </c>
      <c r="W41" s="38">
        <v>1.3</v>
      </c>
      <c r="X41" s="38">
        <v>18</v>
      </c>
      <c r="Y41" s="38">
        <v>62</v>
      </c>
      <c r="Z41" s="38">
        <v>68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0.02</v>
      </c>
      <c r="AG41" s="38">
        <v>7.0000000000000007E-2</v>
      </c>
      <c r="AH41" s="2">
        <v>0.1</v>
      </c>
      <c r="AI41" s="38">
        <v>0.02</v>
      </c>
      <c r="AJ41" s="38">
        <v>0.1</v>
      </c>
      <c r="AK41" s="38" t="s">
        <v>25</v>
      </c>
      <c r="AL41" s="38" t="s">
        <v>201</v>
      </c>
    </row>
    <row r="42" spans="1:38">
      <c r="A42" s="1">
        <v>40</v>
      </c>
      <c r="B42" s="1" t="s">
        <v>202</v>
      </c>
      <c r="C42" s="38" t="s">
        <v>127</v>
      </c>
      <c r="D42" s="38" t="s">
        <v>121</v>
      </c>
      <c r="E42" s="38" t="s">
        <v>83</v>
      </c>
      <c r="F42" s="38" t="s">
        <v>4586</v>
      </c>
      <c r="G42" s="38">
        <v>2001</v>
      </c>
      <c r="H42" s="38">
        <v>9</v>
      </c>
      <c r="I42" s="38">
        <v>8</v>
      </c>
      <c r="J42" s="38">
        <v>725</v>
      </c>
      <c r="K42" s="38">
        <v>8.1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1</v>
      </c>
      <c r="S42" s="38">
        <v>0</v>
      </c>
      <c r="T42" s="38">
        <v>0.8</v>
      </c>
      <c r="U42" s="38">
        <v>0.8</v>
      </c>
      <c r="V42" s="38">
        <v>0.5</v>
      </c>
      <c r="W42" s="38">
        <v>1.3</v>
      </c>
      <c r="X42" s="38">
        <v>9</v>
      </c>
      <c r="Y42" s="38">
        <v>45</v>
      </c>
      <c r="Z42" s="38">
        <v>1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0.1</v>
      </c>
      <c r="AG42" s="38">
        <v>0.06</v>
      </c>
      <c r="AH42" s="38">
        <v>0.16</v>
      </c>
      <c r="AI42" s="38">
        <v>0.1</v>
      </c>
      <c r="AJ42" s="38">
        <v>0.16</v>
      </c>
      <c r="AK42" s="38" t="s">
        <v>25</v>
      </c>
      <c r="AL42" s="38" t="s">
        <v>203</v>
      </c>
    </row>
    <row r="43" spans="1:38">
      <c r="A43" s="1">
        <v>41</v>
      </c>
      <c r="B43" s="1" t="s">
        <v>204</v>
      </c>
      <c r="C43" s="38" t="s">
        <v>170</v>
      </c>
      <c r="D43" s="38" t="s">
        <v>139</v>
      </c>
      <c r="E43" s="38" t="s">
        <v>85</v>
      </c>
      <c r="F43" s="38" t="s">
        <v>4587</v>
      </c>
      <c r="G43" s="38">
        <v>1997</v>
      </c>
      <c r="H43" s="38">
        <v>29</v>
      </c>
      <c r="I43" s="38">
        <v>23</v>
      </c>
      <c r="J43" s="38">
        <v>1735</v>
      </c>
      <c r="K43" s="38">
        <v>19.3</v>
      </c>
      <c r="L43" s="38">
        <v>4</v>
      </c>
      <c r="M43" s="38">
        <v>3</v>
      </c>
      <c r="N43" s="38">
        <v>7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4.9000000000000004</v>
      </c>
      <c r="U43" s="38">
        <v>4.9000000000000004</v>
      </c>
      <c r="V43" s="38">
        <v>3.6</v>
      </c>
      <c r="W43" s="38">
        <v>8.5</v>
      </c>
      <c r="X43" s="38">
        <v>76</v>
      </c>
      <c r="Y43" s="38">
        <v>26</v>
      </c>
      <c r="Z43" s="38">
        <v>166</v>
      </c>
      <c r="AA43" s="38">
        <v>0.21</v>
      </c>
      <c r="AB43" s="38">
        <v>0.16</v>
      </c>
      <c r="AC43" s="38">
        <v>0.36</v>
      </c>
      <c r="AD43" s="38">
        <v>0.21</v>
      </c>
      <c r="AE43" s="38">
        <v>0.36</v>
      </c>
      <c r="AF43" s="38">
        <v>0.25</v>
      </c>
      <c r="AG43" s="38">
        <v>0.19</v>
      </c>
      <c r="AH43" s="38">
        <v>0.44</v>
      </c>
      <c r="AI43" s="38">
        <v>0.25</v>
      </c>
      <c r="AJ43" s="38">
        <v>0.44</v>
      </c>
      <c r="AK43" s="38" t="s">
        <v>25</v>
      </c>
      <c r="AL43" s="2" t="s">
        <v>205</v>
      </c>
    </row>
    <row r="44" spans="1:38">
      <c r="A44" s="1">
        <v>42</v>
      </c>
      <c r="B44" s="1" t="s">
        <v>206</v>
      </c>
      <c r="C44" s="38" t="s">
        <v>142</v>
      </c>
      <c r="D44" s="38" t="s">
        <v>117</v>
      </c>
      <c r="E44" s="38" t="s">
        <v>81</v>
      </c>
      <c r="F44" s="38" t="s">
        <v>4588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207</v>
      </c>
    </row>
    <row r="45" spans="1:38">
      <c r="A45" s="1">
        <v>43</v>
      </c>
      <c r="B45" s="1" t="s">
        <v>208</v>
      </c>
      <c r="C45" s="38" t="s">
        <v>120</v>
      </c>
      <c r="D45" s="38" t="s">
        <v>114</v>
      </c>
      <c r="E45" s="38" t="s">
        <v>93</v>
      </c>
      <c r="F45" s="38" t="s">
        <v>4589</v>
      </c>
      <c r="G45" s="38">
        <v>1993</v>
      </c>
      <c r="H45" s="38">
        <v>25</v>
      </c>
      <c r="I45" s="38">
        <v>15</v>
      </c>
      <c r="J45" s="38">
        <v>1314</v>
      </c>
      <c r="K45" s="38">
        <v>14.6</v>
      </c>
      <c r="L45" s="38">
        <v>4</v>
      </c>
      <c r="M45" s="38">
        <v>2</v>
      </c>
      <c r="N45" s="38">
        <v>6</v>
      </c>
      <c r="O45" s="38">
        <v>4</v>
      </c>
      <c r="P45" s="38">
        <v>0</v>
      </c>
      <c r="Q45" s="38">
        <v>1</v>
      </c>
      <c r="R45" s="38">
        <v>2</v>
      </c>
      <c r="S45" s="38">
        <v>0</v>
      </c>
      <c r="T45" s="38">
        <v>7.5</v>
      </c>
      <c r="U45" s="38">
        <v>6.7</v>
      </c>
      <c r="V45" s="38">
        <v>0.9</v>
      </c>
      <c r="W45" s="38">
        <v>7.6</v>
      </c>
      <c r="X45" s="38">
        <v>15</v>
      </c>
      <c r="Y45" s="38">
        <v>22</v>
      </c>
      <c r="Z45" s="38">
        <v>89</v>
      </c>
      <c r="AA45" s="38">
        <v>0.27</v>
      </c>
      <c r="AB45" s="38">
        <v>0.14000000000000001</v>
      </c>
      <c r="AC45" s="38">
        <v>0.41</v>
      </c>
      <c r="AD45" s="38">
        <v>0.27</v>
      </c>
      <c r="AE45" s="38">
        <v>0.41</v>
      </c>
      <c r="AF45" s="38">
        <v>0.51</v>
      </c>
      <c r="AG45" s="38">
        <v>0.06</v>
      </c>
      <c r="AH45" s="38">
        <v>0.56999999999999995</v>
      </c>
      <c r="AI45" s="38">
        <v>0.46</v>
      </c>
      <c r="AJ45" s="38">
        <v>0.52</v>
      </c>
      <c r="AK45" s="38" t="s">
        <v>25</v>
      </c>
      <c r="AL45" s="38" t="s">
        <v>209</v>
      </c>
    </row>
    <row r="46" spans="1:38">
      <c r="A46" s="1">
        <v>44</v>
      </c>
      <c r="B46" s="1" t="s">
        <v>210</v>
      </c>
      <c r="C46" s="38" t="s">
        <v>211</v>
      </c>
      <c r="D46" s="38" t="s">
        <v>117</v>
      </c>
      <c r="E46" s="38" t="s">
        <v>79</v>
      </c>
      <c r="F46" s="38" t="s">
        <v>4590</v>
      </c>
      <c r="G46" s="38">
        <v>1998</v>
      </c>
      <c r="H46" s="38">
        <v>19</v>
      </c>
      <c r="I46" s="38">
        <v>4</v>
      </c>
      <c r="J46" s="38">
        <v>566</v>
      </c>
      <c r="K46" s="38">
        <v>6.3</v>
      </c>
      <c r="L46" s="38">
        <v>0</v>
      </c>
      <c r="M46" s="38">
        <v>1</v>
      </c>
      <c r="N46" s="38">
        <v>1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0.4</v>
      </c>
      <c r="U46" s="38">
        <v>0.4</v>
      </c>
      <c r="V46" s="38">
        <v>1</v>
      </c>
      <c r="W46" s="38">
        <v>1.4</v>
      </c>
      <c r="X46" s="38">
        <v>8</v>
      </c>
      <c r="Y46" s="38">
        <v>39</v>
      </c>
      <c r="Z46" s="38">
        <v>22</v>
      </c>
      <c r="AA46" s="38">
        <v>0</v>
      </c>
      <c r="AB46" s="38">
        <v>0.16</v>
      </c>
      <c r="AC46" s="38">
        <v>0.16</v>
      </c>
      <c r="AD46" s="38">
        <v>0</v>
      </c>
      <c r="AE46" s="38">
        <v>0.16</v>
      </c>
      <c r="AF46" s="38">
        <v>0.06</v>
      </c>
      <c r="AG46" s="38">
        <v>0.17</v>
      </c>
      <c r="AH46" s="2">
        <v>0.22</v>
      </c>
      <c r="AI46" s="38">
        <v>0.06</v>
      </c>
      <c r="AJ46" s="38">
        <v>0.22</v>
      </c>
      <c r="AK46" s="38" t="s">
        <v>25</v>
      </c>
      <c r="AL46" s="38" t="s">
        <v>212</v>
      </c>
    </row>
    <row r="47" spans="1:38">
      <c r="A47" s="1">
        <v>45</v>
      </c>
      <c r="B47" s="1" t="s">
        <v>213</v>
      </c>
      <c r="C47" s="38" t="s">
        <v>120</v>
      </c>
      <c r="D47" s="38" t="s">
        <v>139</v>
      </c>
      <c r="E47" s="38" t="s">
        <v>91</v>
      </c>
      <c r="F47" s="38" t="s">
        <v>4591</v>
      </c>
      <c r="G47" s="38">
        <v>1997</v>
      </c>
      <c r="H47" s="38">
        <v>30</v>
      </c>
      <c r="I47" s="38">
        <v>29</v>
      </c>
      <c r="J47" s="38">
        <v>2443</v>
      </c>
      <c r="K47" s="38">
        <v>27.1</v>
      </c>
      <c r="L47" s="38">
        <v>10</v>
      </c>
      <c r="M47" s="38">
        <v>1</v>
      </c>
      <c r="N47" s="38">
        <v>11</v>
      </c>
      <c r="O47" s="38">
        <v>10</v>
      </c>
      <c r="P47" s="38">
        <v>0</v>
      </c>
      <c r="Q47" s="38">
        <v>0</v>
      </c>
      <c r="R47" s="38">
        <v>2</v>
      </c>
      <c r="S47" s="38">
        <v>0</v>
      </c>
      <c r="T47" s="38">
        <v>8.1999999999999993</v>
      </c>
      <c r="U47" s="38">
        <v>8.1999999999999993</v>
      </c>
      <c r="V47" s="38">
        <v>2.9</v>
      </c>
      <c r="W47" s="38">
        <v>11</v>
      </c>
      <c r="X47" s="38">
        <v>91</v>
      </c>
      <c r="Y47" s="38">
        <v>70</v>
      </c>
      <c r="Z47" s="38">
        <v>243</v>
      </c>
      <c r="AA47" s="38">
        <v>0.37</v>
      </c>
      <c r="AB47" s="38">
        <v>0.04</v>
      </c>
      <c r="AC47" s="38">
        <v>0.41</v>
      </c>
      <c r="AD47" s="38">
        <v>0.37</v>
      </c>
      <c r="AE47" s="38">
        <v>0.41</v>
      </c>
      <c r="AF47" s="38">
        <v>0.3</v>
      </c>
      <c r="AG47" s="38">
        <v>0.11</v>
      </c>
      <c r="AH47" s="38">
        <v>0.41</v>
      </c>
      <c r="AI47" s="38">
        <v>0.3</v>
      </c>
      <c r="AJ47" s="38">
        <v>0.41</v>
      </c>
      <c r="AK47" s="38" t="s">
        <v>25</v>
      </c>
      <c r="AL47" s="38" t="s">
        <v>214</v>
      </c>
    </row>
    <row r="48" spans="1:38">
      <c r="A48" s="1">
        <v>46</v>
      </c>
      <c r="B48" s="1" t="s">
        <v>104</v>
      </c>
      <c r="C48" s="38" t="s">
        <v>215</v>
      </c>
      <c r="D48" s="38" t="s">
        <v>150</v>
      </c>
      <c r="E48" s="38" t="s">
        <v>103</v>
      </c>
      <c r="F48" s="38" t="s">
        <v>4592</v>
      </c>
      <c r="G48" s="38">
        <v>2002</v>
      </c>
      <c r="H48" s="38">
        <v>32</v>
      </c>
      <c r="I48" s="38">
        <v>32</v>
      </c>
      <c r="J48" s="38">
        <v>2880</v>
      </c>
      <c r="K48" s="38">
        <v>32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216</v>
      </c>
    </row>
    <row r="49" spans="1:38">
      <c r="A49" s="1">
        <v>47</v>
      </c>
      <c r="B49" s="1" t="s">
        <v>217</v>
      </c>
      <c r="C49" s="38" t="s">
        <v>163</v>
      </c>
      <c r="D49" s="38" t="s">
        <v>218</v>
      </c>
      <c r="E49" s="38" t="s">
        <v>79</v>
      </c>
      <c r="F49" s="38" t="s">
        <v>4593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219</v>
      </c>
    </row>
    <row r="50" spans="1:38">
      <c r="A50" s="1">
        <v>48</v>
      </c>
      <c r="B50" s="1" t="s">
        <v>220</v>
      </c>
      <c r="C50" s="38" t="s">
        <v>221</v>
      </c>
      <c r="D50" s="38" t="s">
        <v>121</v>
      </c>
      <c r="E50" s="38" t="s">
        <v>103</v>
      </c>
      <c r="F50" s="38" t="s">
        <v>4594</v>
      </c>
      <c r="G50" s="38">
        <v>1996</v>
      </c>
      <c r="H50" s="38">
        <v>16</v>
      </c>
      <c r="I50" s="38">
        <v>16</v>
      </c>
      <c r="J50" s="38">
        <v>1312</v>
      </c>
      <c r="K50" s="38">
        <v>14.6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4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4</v>
      </c>
      <c r="Y50" s="38">
        <v>33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0.03</v>
      </c>
      <c r="AG50" s="38">
        <v>0.01</v>
      </c>
      <c r="AH50" s="38">
        <v>0.03</v>
      </c>
      <c r="AI50" s="38">
        <v>0.03</v>
      </c>
      <c r="AJ50" s="38">
        <v>0.03</v>
      </c>
      <c r="AK50" s="38" t="s">
        <v>25</v>
      </c>
      <c r="AL50" s="38" t="s">
        <v>222</v>
      </c>
    </row>
    <row r="51" spans="1:38">
      <c r="A51" s="1">
        <v>49</v>
      </c>
      <c r="B51" s="1" t="s">
        <v>220</v>
      </c>
      <c r="C51" s="38" t="s">
        <v>221</v>
      </c>
      <c r="D51" s="38" t="s">
        <v>121</v>
      </c>
      <c r="E51" s="38" t="s">
        <v>85</v>
      </c>
      <c r="F51" s="38" t="s">
        <v>4594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222</v>
      </c>
    </row>
    <row r="52" spans="1:38">
      <c r="A52" s="1">
        <v>50</v>
      </c>
      <c r="B52" s="1" t="s">
        <v>223</v>
      </c>
      <c r="C52" s="38" t="s">
        <v>136</v>
      </c>
      <c r="D52" s="38" t="s">
        <v>117</v>
      </c>
      <c r="E52" s="38" t="s">
        <v>70</v>
      </c>
      <c r="F52" s="38" t="s">
        <v>4595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224</v>
      </c>
    </row>
    <row r="53" spans="1:38">
      <c r="A53" s="1">
        <v>51</v>
      </c>
      <c r="B53" s="1" t="s">
        <v>225</v>
      </c>
      <c r="C53" s="38" t="s">
        <v>226</v>
      </c>
      <c r="D53" s="38" t="s">
        <v>150</v>
      </c>
      <c r="E53" s="38" t="s">
        <v>101</v>
      </c>
      <c r="F53" s="38" t="s">
        <v>4596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227</v>
      </c>
    </row>
    <row r="54" spans="1:38">
      <c r="A54" s="1">
        <v>52</v>
      </c>
      <c r="B54" s="1" t="s">
        <v>228</v>
      </c>
      <c r="C54" s="38" t="s">
        <v>229</v>
      </c>
      <c r="D54" s="38" t="s">
        <v>121</v>
      </c>
      <c r="E54" s="38" t="s">
        <v>103</v>
      </c>
      <c r="F54" s="38" t="s">
        <v>4597</v>
      </c>
      <c r="G54" s="38">
        <v>2001</v>
      </c>
      <c r="H54" s="38">
        <v>23</v>
      </c>
      <c r="I54" s="38">
        <v>23</v>
      </c>
      <c r="J54" s="38">
        <v>1842</v>
      </c>
      <c r="K54" s="38">
        <v>20.5</v>
      </c>
      <c r="L54" s="38">
        <v>0</v>
      </c>
      <c r="M54" s="38">
        <v>2</v>
      </c>
      <c r="N54" s="38">
        <v>2</v>
      </c>
      <c r="O54" s="38">
        <v>0</v>
      </c>
      <c r="P54" s="38">
        <v>0</v>
      </c>
      <c r="Q54" s="38">
        <v>0</v>
      </c>
      <c r="R54" s="38">
        <v>4</v>
      </c>
      <c r="S54" s="38">
        <v>0</v>
      </c>
      <c r="T54" s="38">
        <v>1</v>
      </c>
      <c r="U54" s="38">
        <v>1</v>
      </c>
      <c r="V54" s="38">
        <v>1</v>
      </c>
      <c r="W54" s="38">
        <v>2.1</v>
      </c>
      <c r="X54" s="38">
        <v>9</v>
      </c>
      <c r="Y54" s="38">
        <v>36</v>
      </c>
      <c r="Z54" s="38">
        <v>2</v>
      </c>
      <c r="AA54" s="38">
        <v>0</v>
      </c>
      <c r="AB54" s="38">
        <v>0.1</v>
      </c>
      <c r="AC54" s="38">
        <v>0.1</v>
      </c>
      <c r="AD54" s="38">
        <v>0</v>
      </c>
      <c r="AE54" s="38">
        <v>0.1</v>
      </c>
      <c r="AF54" s="38">
        <v>0.05</v>
      </c>
      <c r="AG54" s="38">
        <v>0.05</v>
      </c>
      <c r="AH54" s="38">
        <v>0.1</v>
      </c>
      <c r="AI54" s="38">
        <v>0.05</v>
      </c>
      <c r="AJ54" s="38">
        <v>0.1</v>
      </c>
      <c r="AK54" s="38" t="s">
        <v>25</v>
      </c>
      <c r="AL54" s="38" t="s">
        <v>230</v>
      </c>
    </row>
    <row r="55" spans="1:38">
      <c r="A55" s="1">
        <v>53</v>
      </c>
      <c r="B55" s="38" t="s">
        <v>231</v>
      </c>
      <c r="C55" s="38" t="s">
        <v>232</v>
      </c>
      <c r="D55" s="38" t="s">
        <v>139</v>
      </c>
      <c r="E55" s="38" t="s">
        <v>95</v>
      </c>
      <c r="F55" s="38" t="s">
        <v>4481</v>
      </c>
      <c r="G55" s="38">
        <v>1995</v>
      </c>
      <c r="H55" s="38">
        <v>32</v>
      </c>
      <c r="I55" s="38">
        <v>20</v>
      </c>
      <c r="J55" s="38">
        <v>1890</v>
      </c>
      <c r="K55" s="38">
        <v>21</v>
      </c>
      <c r="L55" s="38">
        <v>5</v>
      </c>
      <c r="M55" s="38">
        <v>3</v>
      </c>
      <c r="N55" s="38">
        <v>8</v>
      </c>
      <c r="O55" s="38">
        <v>1</v>
      </c>
      <c r="P55" s="38">
        <v>4</v>
      </c>
      <c r="Q55" s="38">
        <v>4</v>
      </c>
      <c r="R55" s="38">
        <v>0</v>
      </c>
      <c r="S55" s="38">
        <v>0</v>
      </c>
      <c r="T55" s="38">
        <v>6.7</v>
      </c>
      <c r="U55" s="38">
        <v>3.5</v>
      </c>
      <c r="V55" s="38">
        <v>3.9</v>
      </c>
      <c r="W55" s="38">
        <v>7.4</v>
      </c>
      <c r="X55" s="38">
        <v>92</v>
      </c>
      <c r="Y55" s="38">
        <v>71</v>
      </c>
      <c r="Z55" s="38">
        <v>214</v>
      </c>
      <c r="AA55" s="38">
        <v>0.24</v>
      </c>
      <c r="AB55" s="38">
        <v>0.14000000000000001</v>
      </c>
      <c r="AC55" s="38">
        <v>0.38</v>
      </c>
      <c r="AD55" s="38">
        <v>0.05</v>
      </c>
      <c r="AE55" s="38">
        <v>0.19</v>
      </c>
      <c r="AF55" s="38">
        <v>0.32</v>
      </c>
      <c r="AG55" s="38">
        <v>0.19</v>
      </c>
      <c r="AH55" s="38">
        <v>0.5</v>
      </c>
      <c r="AI55" s="38">
        <v>0.17</v>
      </c>
      <c r="AJ55" s="38">
        <v>0.35</v>
      </c>
      <c r="AK55" s="38" t="s">
        <v>25</v>
      </c>
      <c r="AL55" s="38" t="s">
        <v>233</v>
      </c>
    </row>
    <row r="56" spans="1:38">
      <c r="A56" s="1">
        <v>54</v>
      </c>
      <c r="B56" s="1" t="s">
        <v>234</v>
      </c>
      <c r="C56" s="38" t="s">
        <v>235</v>
      </c>
      <c r="D56" s="38" t="s">
        <v>117</v>
      </c>
      <c r="E56" s="38" t="s">
        <v>72</v>
      </c>
      <c r="F56" s="38" t="s">
        <v>4598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236</v>
      </c>
    </row>
    <row r="57" spans="1:38">
      <c r="A57" s="1">
        <v>55</v>
      </c>
      <c r="B57" s="1" t="s">
        <v>3986</v>
      </c>
      <c r="C57" s="38" t="s">
        <v>163</v>
      </c>
      <c r="D57" s="38" t="s">
        <v>121</v>
      </c>
      <c r="E57" s="38" t="s">
        <v>91</v>
      </c>
      <c r="F57" s="38" t="s">
        <v>4599</v>
      </c>
      <c r="G57" s="38">
        <v>2002</v>
      </c>
      <c r="H57" s="38">
        <v>11</v>
      </c>
      <c r="I57" s="38">
        <v>10</v>
      </c>
      <c r="J57" s="38">
        <v>817</v>
      </c>
      <c r="K57" s="38">
        <v>9.1</v>
      </c>
      <c r="L57" s="38">
        <v>0</v>
      </c>
      <c r="M57" s="38">
        <v>1</v>
      </c>
      <c r="N57" s="38">
        <v>1</v>
      </c>
      <c r="O57" s="38">
        <v>0</v>
      </c>
      <c r="P57" s="38">
        <v>0</v>
      </c>
      <c r="Q57" s="38">
        <v>0</v>
      </c>
      <c r="R57" s="38">
        <v>2</v>
      </c>
      <c r="S57" s="38">
        <v>0</v>
      </c>
      <c r="T57" s="38">
        <v>0.1</v>
      </c>
      <c r="U57" s="38">
        <v>0.1</v>
      </c>
      <c r="V57" s="38">
        <v>0.8</v>
      </c>
      <c r="W57" s="38">
        <v>0.9</v>
      </c>
      <c r="X57" s="38">
        <v>16</v>
      </c>
      <c r="Y57" s="38">
        <v>26</v>
      </c>
      <c r="Z57" s="38">
        <v>23</v>
      </c>
      <c r="AA57" s="38">
        <v>0</v>
      </c>
      <c r="AB57" s="38">
        <v>0.11</v>
      </c>
      <c r="AC57" s="38">
        <v>0.11</v>
      </c>
      <c r="AD57" s="38">
        <v>0</v>
      </c>
      <c r="AE57" s="38">
        <v>0.11</v>
      </c>
      <c r="AF57" s="38">
        <v>0.01</v>
      </c>
      <c r="AG57" s="38">
        <v>0.08</v>
      </c>
      <c r="AH57" s="38">
        <v>0.1</v>
      </c>
      <c r="AI57" s="38">
        <v>0.01</v>
      </c>
      <c r="AJ57" s="38">
        <v>0.1</v>
      </c>
      <c r="AK57" s="38" t="s">
        <v>25</v>
      </c>
      <c r="AL57" s="38" t="s">
        <v>3987</v>
      </c>
    </row>
    <row r="58" spans="1:38">
      <c r="A58" s="1">
        <v>56</v>
      </c>
      <c r="B58" s="1" t="s">
        <v>237</v>
      </c>
      <c r="C58" s="38" t="s">
        <v>238</v>
      </c>
      <c r="D58" s="38" t="s">
        <v>121</v>
      </c>
      <c r="E58" s="38" t="s">
        <v>99</v>
      </c>
      <c r="F58" s="38" t="s">
        <v>4398</v>
      </c>
      <c r="G58" s="38">
        <v>2003</v>
      </c>
      <c r="H58" s="38">
        <v>1</v>
      </c>
      <c r="I58" s="38">
        <v>0</v>
      </c>
      <c r="J58" s="38">
        <v>9</v>
      </c>
      <c r="K58" s="38">
        <v>0.1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2">
        <v>0</v>
      </c>
      <c r="AI58" s="38">
        <v>0</v>
      </c>
      <c r="AJ58" s="38">
        <v>0</v>
      </c>
      <c r="AK58" s="38" t="s">
        <v>25</v>
      </c>
      <c r="AL58" s="38">
        <v>87966294</v>
      </c>
    </row>
    <row r="59" spans="1:38">
      <c r="A59" s="1">
        <v>57</v>
      </c>
      <c r="B59" s="1" t="s">
        <v>239</v>
      </c>
      <c r="C59" s="38" t="s">
        <v>127</v>
      </c>
      <c r="D59" s="38" t="s">
        <v>121</v>
      </c>
      <c r="E59" s="38" t="s">
        <v>89</v>
      </c>
      <c r="F59" s="38" t="s">
        <v>4600</v>
      </c>
      <c r="G59" s="38">
        <v>2000</v>
      </c>
      <c r="H59" s="38">
        <v>2</v>
      </c>
      <c r="I59" s="38">
        <v>0</v>
      </c>
      <c r="J59" s="38">
        <v>17</v>
      </c>
      <c r="K59" s="38">
        <v>0.2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2</v>
      </c>
      <c r="Y59" s="38">
        <v>0</v>
      </c>
      <c r="Z59" s="38">
        <v>1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 t="s">
        <v>240</v>
      </c>
    </row>
    <row r="60" spans="1:38">
      <c r="A60" s="1">
        <v>58</v>
      </c>
      <c r="B60" s="1" t="s">
        <v>241</v>
      </c>
      <c r="C60" s="38" t="s">
        <v>163</v>
      </c>
      <c r="D60" s="38" t="s">
        <v>110</v>
      </c>
      <c r="E60" s="38" t="s">
        <v>99</v>
      </c>
      <c r="F60" s="38" t="s">
        <v>4601</v>
      </c>
      <c r="G60" s="38">
        <v>1996</v>
      </c>
      <c r="H60" s="38">
        <v>33</v>
      </c>
      <c r="I60" s="38">
        <v>31</v>
      </c>
      <c r="J60" s="38">
        <v>2533</v>
      </c>
      <c r="K60" s="38">
        <v>28.1</v>
      </c>
      <c r="L60" s="38">
        <v>7</v>
      </c>
      <c r="M60" s="38">
        <v>1</v>
      </c>
      <c r="N60" s="38">
        <v>8</v>
      </c>
      <c r="O60" s="38">
        <v>7</v>
      </c>
      <c r="P60" s="38">
        <v>0</v>
      </c>
      <c r="Q60" s="38">
        <v>0</v>
      </c>
      <c r="R60" s="38">
        <v>5</v>
      </c>
      <c r="S60" s="38">
        <v>0</v>
      </c>
      <c r="T60" s="38">
        <v>4.8</v>
      </c>
      <c r="U60" s="38">
        <v>4.8</v>
      </c>
      <c r="V60" s="38">
        <v>3.1</v>
      </c>
      <c r="W60" s="38">
        <v>7.9</v>
      </c>
      <c r="X60" s="38">
        <v>36</v>
      </c>
      <c r="Y60" s="38">
        <v>73</v>
      </c>
      <c r="Z60" s="38">
        <v>90</v>
      </c>
      <c r="AA60" s="38">
        <v>0.25</v>
      </c>
      <c r="AB60" s="38">
        <v>0.04</v>
      </c>
      <c r="AC60" s="38">
        <v>0.28000000000000003</v>
      </c>
      <c r="AD60" s="38">
        <v>0.25</v>
      </c>
      <c r="AE60" s="38">
        <v>0.28000000000000003</v>
      </c>
      <c r="AF60" s="38">
        <v>0.17</v>
      </c>
      <c r="AG60" s="38">
        <v>0.11</v>
      </c>
      <c r="AH60" s="38">
        <v>0.28000000000000003</v>
      </c>
      <c r="AI60" s="38">
        <v>0.17</v>
      </c>
      <c r="AJ60" s="38">
        <v>0.28000000000000003</v>
      </c>
      <c r="AK60" s="38" t="s">
        <v>25</v>
      </c>
      <c r="AL60" s="38" t="s">
        <v>242</v>
      </c>
    </row>
    <row r="61" spans="1:38">
      <c r="A61" s="1">
        <v>59</v>
      </c>
      <c r="B61" s="1" t="s">
        <v>243</v>
      </c>
      <c r="C61" s="38" t="s">
        <v>244</v>
      </c>
      <c r="D61" s="38" t="s">
        <v>117</v>
      </c>
      <c r="E61" s="38" t="s">
        <v>72</v>
      </c>
      <c r="F61" s="38" t="s">
        <v>4602</v>
      </c>
      <c r="G61" s="38">
        <v>1996</v>
      </c>
      <c r="H61" s="38">
        <v>20</v>
      </c>
      <c r="I61" s="38">
        <v>8</v>
      </c>
      <c r="J61" s="38">
        <v>814</v>
      </c>
      <c r="K61" s="38">
        <v>9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5</v>
      </c>
      <c r="S61" s="38">
        <v>0</v>
      </c>
      <c r="T61" s="38">
        <v>0.2</v>
      </c>
      <c r="U61" s="38">
        <v>0.2</v>
      </c>
      <c r="V61" s="38">
        <v>0.5</v>
      </c>
      <c r="W61" s="38">
        <v>0.7</v>
      </c>
      <c r="X61" s="38">
        <v>10</v>
      </c>
      <c r="Y61" s="38">
        <v>45</v>
      </c>
      <c r="Z61" s="38">
        <v>7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0.02</v>
      </c>
      <c r="AG61" s="38">
        <v>0.06</v>
      </c>
      <c r="AH61" s="38">
        <v>0.08</v>
      </c>
      <c r="AI61" s="38">
        <v>0.02</v>
      </c>
      <c r="AJ61" s="38">
        <v>0.08</v>
      </c>
      <c r="AK61" s="38" t="s">
        <v>25</v>
      </c>
      <c r="AL61" s="38" t="s">
        <v>245</v>
      </c>
    </row>
    <row r="62" spans="1:38">
      <c r="A62" s="1">
        <v>60</v>
      </c>
      <c r="B62" s="38" t="s">
        <v>246</v>
      </c>
      <c r="C62" s="38" t="s">
        <v>192</v>
      </c>
      <c r="D62" s="38" t="s">
        <v>121</v>
      </c>
      <c r="E62" s="38" t="s">
        <v>89</v>
      </c>
      <c r="F62" s="38" t="s">
        <v>4603</v>
      </c>
      <c r="G62" s="38">
        <v>1991</v>
      </c>
      <c r="H62" s="38">
        <v>8</v>
      </c>
      <c r="I62" s="38">
        <v>8</v>
      </c>
      <c r="J62" s="38">
        <v>592</v>
      </c>
      <c r="K62" s="38">
        <v>6.6</v>
      </c>
      <c r="L62" s="38">
        <v>0</v>
      </c>
      <c r="M62" s="38">
        <v>1</v>
      </c>
      <c r="N62" s="38">
        <v>1</v>
      </c>
      <c r="O62" s="38">
        <v>0</v>
      </c>
      <c r="P62" s="38">
        <v>0</v>
      </c>
      <c r="Q62" s="38">
        <v>0</v>
      </c>
      <c r="R62" s="38">
        <v>2</v>
      </c>
      <c r="S62" s="38">
        <v>0</v>
      </c>
      <c r="T62" s="38">
        <v>0</v>
      </c>
      <c r="U62" s="38">
        <v>0</v>
      </c>
      <c r="V62" s="38">
        <v>0.2</v>
      </c>
      <c r="W62" s="38">
        <v>0.2</v>
      </c>
      <c r="X62" s="38">
        <v>1</v>
      </c>
      <c r="Y62" s="38">
        <v>10</v>
      </c>
      <c r="Z62" s="38">
        <v>0</v>
      </c>
      <c r="AA62" s="38">
        <v>0</v>
      </c>
      <c r="AB62" s="38">
        <v>0.15</v>
      </c>
      <c r="AC62" s="38">
        <v>0.15</v>
      </c>
      <c r="AD62" s="38">
        <v>0</v>
      </c>
      <c r="AE62" s="38">
        <v>0.15</v>
      </c>
      <c r="AF62" s="38">
        <v>0</v>
      </c>
      <c r="AG62" s="38">
        <v>0.03</v>
      </c>
      <c r="AH62" s="38">
        <v>0.03</v>
      </c>
      <c r="AI62" s="38">
        <v>0</v>
      </c>
      <c r="AJ62" s="38">
        <v>0.03</v>
      </c>
      <c r="AK62" s="38" t="s">
        <v>25</v>
      </c>
      <c r="AL62" s="38" t="s">
        <v>247</v>
      </c>
    </row>
    <row r="63" spans="1:38">
      <c r="A63" s="1">
        <v>61</v>
      </c>
      <c r="B63" s="1" t="s">
        <v>248</v>
      </c>
      <c r="C63" s="38" t="s">
        <v>136</v>
      </c>
      <c r="D63" s="38" t="s">
        <v>121</v>
      </c>
      <c r="E63" s="38" t="s">
        <v>68</v>
      </c>
      <c r="F63" s="38" t="s">
        <v>4604</v>
      </c>
      <c r="G63" s="38">
        <v>2000</v>
      </c>
      <c r="H63" s="38">
        <v>31</v>
      </c>
      <c r="I63" s="38">
        <v>30</v>
      </c>
      <c r="J63" s="38">
        <v>2677</v>
      </c>
      <c r="K63" s="38">
        <v>29.7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2</v>
      </c>
      <c r="S63" s="38">
        <v>0</v>
      </c>
      <c r="T63" s="38">
        <v>2.2999999999999998</v>
      </c>
      <c r="U63" s="38">
        <v>2.2999999999999998</v>
      </c>
      <c r="V63" s="38">
        <v>1</v>
      </c>
      <c r="W63" s="38">
        <v>3.3</v>
      </c>
      <c r="X63" s="38">
        <v>7</v>
      </c>
      <c r="Y63" s="38">
        <v>74</v>
      </c>
      <c r="Z63" s="38">
        <v>4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0.08</v>
      </c>
      <c r="AG63" s="38">
        <v>0.03</v>
      </c>
      <c r="AH63" s="38">
        <v>0.11</v>
      </c>
      <c r="AI63" s="38">
        <v>0.08</v>
      </c>
      <c r="AJ63" s="38">
        <v>0.11</v>
      </c>
      <c r="AK63" s="38" t="s">
        <v>25</v>
      </c>
      <c r="AL63" s="38" t="s">
        <v>249</v>
      </c>
    </row>
    <row r="64" spans="1:38">
      <c r="A64" s="1">
        <v>62</v>
      </c>
      <c r="B64" s="1" t="s">
        <v>250</v>
      </c>
      <c r="C64" s="38" t="s">
        <v>120</v>
      </c>
      <c r="D64" s="38" t="s">
        <v>139</v>
      </c>
      <c r="E64" s="38" t="s">
        <v>95</v>
      </c>
      <c r="F64" s="38" t="s">
        <v>4463</v>
      </c>
      <c r="G64" s="38">
        <v>1996</v>
      </c>
      <c r="H64" s="38">
        <v>34</v>
      </c>
      <c r="I64" s="38">
        <v>34</v>
      </c>
      <c r="J64" s="38">
        <v>3023</v>
      </c>
      <c r="K64" s="38">
        <v>33.6</v>
      </c>
      <c r="L64" s="38">
        <v>5</v>
      </c>
      <c r="M64" s="38">
        <v>4</v>
      </c>
      <c r="N64" s="38">
        <v>9</v>
      </c>
      <c r="O64" s="38">
        <v>4</v>
      </c>
      <c r="P64" s="38">
        <v>1</v>
      </c>
      <c r="Q64" s="38">
        <v>2</v>
      </c>
      <c r="R64" s="38">
        <v>2</v>
      </c>
      <c r="S64" s="38">
        <v>0</v>
      </c>
      <c r="T64" s="38">
        <v>8.1999999999999993</v>
      </c>
      <c r="U64" s="38">
        <v>7.1</v>
      </c>
      <c r="V64" s="38">
        <v>6.3</v>
      </c>
      <c r="W64" s="38">
        <v>13.5</v>
      </c>
      <c r="X64" s="38">
        <v>94</v>
      </c>
      <c r="Y64" s="38">
        <v>67</v>
      </c>
      <c r="Z64" s="38">
        <v>199</v>
      </c>
      <c r="AA64" s="38">
        <v>0.15</v>
      </c>
      <c r="AB64" s="38">
        <v>0.12</v>
      </c>
      <c r="AC64" s="38">
        <v>0.27</v>
      </c>
      <c r="AD64" s="38">
        <v>0.12</v>
      </c>
      <c r="AE64" s="38">
        <v>0.24</v>
      </c>
      <c r="AF64" s="38">
        <v>0.24</v>
      </c>
      <c r="AG64" s="38">
        <v>0.19</v>
      </c>
      <c r="AH64" s="38">
        <v>0.43</v>
      </c>
      <c r="AI64" s="38">
        <v>0.21</v>
      </c>
      <c r="AJ64" s="38">
        <v>0.4</v>
      </c>
      <c r="AK64" s="38" t="s">
        <v>25</v>
      </c>
      <c r="AL64" s="38" t="s">
        <v>251</v>
      </c>
    </row>
    <row r="65" spans="1:38">
      <c r="A65" s="1">
        <v>63</v>
      </c>
      <c r="B65" s="1" t="s">
        <v>3988</v>
      </c>
      <c r="C65" s="38" t="s">
        <v>120</v>
      </c>
      <c r="D65" s="38" t="s">
        <v>121</v>
      </c>
      <c r="E65" s="38" t="s">
        <v>103</v>
      </c>
      <c r="F65" s="38" t="s">
        <v>4490</v>
      </c>
      <c r="G65" s="38">
        <v>1997</v>
      </c>
      <c r="H65" s="38">
        <v>3</v>
      </c>
      <c r="I65" s="38">
        <v>2</v>
      </c>
      <c r="J65" s="38">
        <v>201</v>
      </c>
      <c r="K65" s="38">
        <v>2.2000000000000002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0.2</v>
      </c>
      <c r="W65" s="38">
        <v>0.2</v>
      </c>
      <c r="X65" s="38">
        <v>3</v>
      </c>
      <c r="Y65" s="38">
        <v>3</v>
      </c>
      <c r="Z65" s="38">
        <v>11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0.1</v>
      </c>
      <c r="AH65" s="38">
        <v>0.1</v>
      </c>
      <c r="AI65" s="38">
        <v>0</v>
      </c>
      <c r="AJ65" s="38">
        <v>0.1</v>
      </c>
      <c r="AK65" s="38" t="s">
        <v>25</v>
      </c>
      <c r="AL65" s="38" t="s">
        <v>3989</v>
      </c>
    </row>
    <row r="66" spans="1:38">
      <c r="A66" s="1">
        <v>64</v>
      </c>
      <c r="B66" s="1" t="s">
        <v>252</v>
      </c>
      <c r="C66" s="38" t="s">
        <v>253</v>
      </c>
      <c r="D66" s="38" t="s">
        <v>114</v>
      </c>
      <c r="E66" s="38" t="s">
        <v>83</v>
      </c>
      <c r="F66" s="38" t="s">
        <v>4605</v>
      </c>
      <c r="G66" s="38">
        <v>2001</v>
      </c>
      <c r="H66" s="38">
        <v>12</v>
      </c>
      <c r="I66" s="38">
        <v>2</v>
      </c>
      <c r="J66" s="38">
        <v>294</v>
      </c>
      <c r="K66" s="38">
        <v>3.3</v>
      </c>
      <c r="L66" s="38">
        <v>1</v>
      </c>
      <c r="M66" s="38">
        <v>0</v>
      </c>
      <c r="N66" s="38">
        <v>1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0.8</v>
      </c>
      <c r="U66" s="38">
        <v>0.8</v>
      </c>
      <c r="V66" s="38">
        <v>0.1</v>
      </c>
      <c r="W66" s="38">
        <v>0.9</v>
      </c>
      <c r="X66" s="38">
        <v>8</v>
      </c>
      <c r="Y66" s="38">
        <v>4</v>
      </c>
      <c r="Z66" s="38">
        <v>17</v>
      </c>
      <c r="AA66" s="38">
        <v>0.31</v>
      </c>
      <c r="AB66" s="38">
        <v>0</v>
      </c>
      <c r="AC66" s="38">
        <v>0.31</v>
      </c>
      <c r="AD66" s="38">
        <v>0.31</v>
      </c>
      <c r="AE66" s="38">
        <v>0.31</v>
      </c>
      <c r="AF66" s="38">
        <v>0.26</v>
      </c>
      <c r="AG66" s="38">
        <v>0.02</v>
      </c>
      <c r="AH66" s="38">
        <v>0.27</v>
      </c>
      <c r="AI66" s="38">
        <v>0.26</v>
      </c>
      <c r="AJ66" s="38">
        <v>0.27</v>
      </c>
      <c r="AK66" s="38" t="s">
        <v>25</v>
      </c>
      <c r="AL66" s="38" t="s">
        <v>254</v>
      </c>
    </row>
    <row r="67" spans="1:38">
      <c r="A67" s="1">
        <v>65</v>
      </c>
      <c r="B67" s="1" t="s">
        <v>1794</v>
      </c>
      <c r="C67" s="38" t="s">
        <v>238</v>
      </c>
      <c r="D67" s="38" t="s">
        <v>392</v>
      </c>
      <c r="E67" s="38" t="s">
        <v>99</v>
      </c>
      <c r="F67" s="38" t="s">
        <v>4606</v>
      </c>
      <c r="G67" s="38">
        <v>1997</v>
      </c>
      <c r="H67" s="38">
        <v>2</v>
      </c>
      <c r="I67" s="38">
        <v>0</v>
      </c>
      <c r="J67" s="38">
        <v>31</v>
      </c>
      <c r="K67" s="38">
        <v>0.3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1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0.11</v>
      </c>
      <c r="AG67" s="38">
        <v>0</v>
      </c>
      <c r="AH67" s="2">
        <v>0.11</v>
      </c>
      <c r="AI67" s="38">
        <v>0.11</v>
      </c>
      <c r="AJ67" s="38">
        <v>0.11</v>
      </c>
      <c r="AK67" s="38" t="s">
        <v>25</v>
      </c>
      <c r="AL67" s="38" t="s">
        <v>4210</v>
      </c>
    </row>
    <row r="68" spans="1:38">
      <c r="A68" s="1">
        <v>66</v>
      </c>
      <c r="B68" s="1" t="s">
        <v>255</v>
      </c>
      <c r="C68" s="38" t="s">
        <v>120</v>
      </c>
      <c r="D68" s="38" t="s">
        <v>121</v>
      </c>
      <c r="E68" s="38" t="s">
        <v>91</v>
      </c>
      <c r="F68" s="38" t="s">
        <v>4607</v>
      </c>
      <c r="G68" s="38">
        <v>2000</v>
      </c>
      <c r="H68" s="38">
        <v>1</v>
      </c>
      <c r="I68" s="38">
        <v>0</v>
      </c>
      <c r="J68" s="38">
        <v>23</v>
      </c>
      <c r="K68" s="38">
        <v>0.3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2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 t="s">
        <v>25</v>
      </c>
      <c r="AL68" s="38" t="s">
        <v>256</v>
      </c>
    </row>
    <row r="69" spans="1:38">
      <c r="A69" s="1">
        <v>67</v>
      </c>
      <c r="B69" s="1" t="s">
        <v>257</v>
      </c>
      <c r="C69" s="38" t="s">
        <v>142</v>
      </c>
      <c r="D69" s="38" t="s">
        <v>110</v>
      </c>
      <c r="E69" s="38" t="s">
        <v>72</v>
      </c>
      <c r="F69" s="38" t="s">
        <v>4608</v>
      </c>
      <c r="G69" s="38">
        <v>2001</v>
      </c>
      <c r="H69" s="38">
        <v>4</v>
      </c>
      <c r="I69" s="38">
        <v>2</v>
      </c>
      <c r="J69" s="38">
        <v>148</v>
      </c>
      <c r="K69" s="38">
        <v>1.6</v>
      </c>
      <c r="L69" s="38">
        <v>0</v>
      </c>
      <c r="M69" s="38">
        <v>1</v>
      </c>
      <c r="N69" s="38">
        <v>1</v>
      </c>
      <c r="O69" s="38">
        <v>0</v>
      </c>
      <c r="P69" s="38">
        <v>0</v>
      </c>
      <c r="Q69" s="38">
        <v>0</v>
      </c>
      <c r="R69" s="38">
        <v>1</v>
      </c>
      <c r="S69" s="38">
        <v>0</v>
      </c>
      <c r="T69" s="38">
        <v>0.1</v>
      </c>
      <c r="U69" s="38">
        <v>0.1</v>
      </c>
      <c r="V69" s="38">
        <v>0.2</v>
      </c>
      <c r="W69" s="38">
        <v>0.3</v>
      </c>
      <c r="X69" s="38">
        <v>4</v>
      </c>
      <c r="Y69" s="38">
        <v>5</v>
      </c>
      <c r="Z69" s="38">
        <v>15</v>
      </c>
      <c r="AA69" s="38">
        <v>0</v>
      </c>
      <c r="AB69" s="38">
        <v>0.61</v>
      </c>
      <c r="AC69" s="38">
        <v>0.61</v>
      </c>
      <c r="AD69" s="38">
        <v>0</v>
      </c>
      <c r="AE69" s="38">
        <v>0.61</v>
      </c>
      <c r="AF69" s="38">
        <v>0.06</v>
      </c>
      <c r="AG69" s="38">
        <v>0.11</v>
      </c>
      <c r="AH69" s="38">
        <v>0.17</v>
      </c>
      <c r="AI69" s="38">
        <v>0.06</v>
      </c>
      <c r="AJ69" s="38">
        <v>0.17</v>
      </c>
      <c r="AK69" s="38" t="s">
        <v>25</v>
      </c>
      <c r="AL69" s="38" t="s">
        <v>258</v>
      </c>
    </row>
    <row r="70" spans="1:38">
      <c r="A70" s="1">
        <v>68</v>
      </c>
      <c r="B70" s="1" t="s">
        <v>259</v>
      </c>
      <c r="C70" s="38" t="s">
        <v>145</v>
      </c>
      <c r="D70" s="38" t="s">
        <v>110</v>
      </c>
      <c r="E70" s="38" t="s">
        <v>85</v>
      </c>
      <c r="F70" s="38" t="s">
        <v>4609</v>
      </c>
      <c r="G70" s="38">
        <v>1996</v>
      </c>
      <c r="H70" s="38">
        <v>34</v>
      </c>
      <c r="I70" s="38">
        <v>25</v>
      </c>
      <c r="J70" s="38">
        <v>2217</v>
      </c>
      <c r="K70" s="38">
        <v>24.6</v>
      </c>
      <c r="L70" s="38">
        <v>5</v>
      </c>
      <c r="M70" s="38">
        <v>2</v>
      </c>
      <c r="N70" s="38">
        <v>7</v>
      </c>
      <c r="O70" s="38">
        <v>5</v>
      </c>
      <c r="P70" s="38">
        <v>0</v>
      </c>
      <c r="Q70" s="38">
        <v>0</v>
      </c>
      <c r="R70" s="38">
        <v>0</v>
      </c>
      <c r="S70" s="38">
        <v>0</v>
      </c>
      <c r="T70" s="38">
        <v>5.7</v>
      </c>
      <c r="U70" s="38">
        <v>5.7</v>
      </c>
      <c r="V70" s="38">
        <v>5.2</v>
      </c>
      <c r="W70" s="38">
        <v>11</v>
      </c>
      <c r="X70" s="38">
        <v>53</v>
      </c>
      <c r="Y70" s="38">
        <v>131</v>
      </c>
      <c r="Z70" s="38">
        <v>122</v>
      </c>
      <c r="AA70" s="38">
        <v>0.2</v>
      </c>
      <c r="AB70" s="38">
        <v>0.08</v>
      </c>
      <c r="AC70" s="38">
        <v>0.28000000000000003</v>
      </c>
      <c r="AD70" s="38">
        <v>0.2</v>
      </c>
      <c r="AE70" s="38">
        <v>0.28000000000000003</v>
      </c>
      <c r="AF70" s="38">
        <v>0.23</v>
      </c>
      <c r="AG70" s="38">
        <v>0.21</v>
      </c>
      <c r="AH70" s="38">
        <v>0.44</v>
      </c>
      <c r="AI70" s="38">
        <v>0.23</v>
      </c>
      <c r="AJ70" s="38">
        <v>0.44</v>
      </c>
      <c r="AK70" s="38" t="s">
        <v>25</v>
      </c>
      <c r="AL70" s="38" t="s">
        <v>260</v>
      </c>
    </row>
    <row r="71" spans="1:38">
      <c r="A71" s="1">
        <v>69</v>
      </c>
      <c r="B71" s="1" t="s">
        <v>261</v>
      </c>
      <c r="C71" s="38" t="s">
        <v>142</v>
      </c>
      <c r="D71" s="38" t="s">
        <v>121</v>
      </c>
      <c r="E71" s="38" t="s">
        <v>97</v>
      </c>
      <c r="F71" s="38" t="s">
        <v>4610</v>
      </c>
      <c r="G71" s="38">
        <v>2002</v>
      </c>
      <c r="H71" s="38">
        <v>19</v>
      </c>
      <c r="I71" s="38">
        <v>15</v>
      </c>
      <c r="J71" s="38">
        <v>1236</v>
      </c>
      <c r="K71" s="38">
        <v>13.7</v>
      </c>
      <c r="L71" s="38">
        <v>0</v>
      </c>
      <c r="M71" s="38">
        <v>1</v>
      </c>
      <c r="N71" s="38">
        <v>1</v>
      </c>
      <c r="O71" s="38">
        <v>0</v>
      </c>
      <c r="P71" s="38">
        <v>0</v>
      </c>
      <c r="Q71" s="38">
        <v>0</v>
      </c>
      <c r="R71" s="38">
        <v>1</v>
      </c>
      <c r="S71" s="38">
        <v>0</v>
      </c>
      <c r="T71" s="38">
        <v>0.2</v>
      </c>
      <c r="U71" s="38">
        <v>0.2</v>
      </c>
      <c r="V71" s="38">
        <v>1.1000000000000001</v>
      </c>
      <c r="W71" s="38">
        <v>1.3</v>
      </c>
      <c r="X71" s="38">
        <v>50</v>
      </c>
      <c r="Y71" s="38">
        <v>38</v>
      </c>
      <c r="Z71" s="38">
        <v>60</v>
      </c>
      <c r="AA71" s="38">
        <v>0</v>
      </c>
      <c r="AB71" s="38">
        <v>7.0000000000000007E-2</v>
      </c>
      <c r="AC71" s="38">
        <v>7.0000000000000007E-2</v>
      </c>
      <c r="AD71" s="38">
        <v>0</v>
      </c>
      <c r="AE71" s="38">
        <v>7.0000000000000007E-2</v>
      </c>
      <c r="AF71" s="38">
        <v>0.01</v>
      </c>
      <c r="AG71" s="38">
        <v>0.08</v>
      </c>
      <c r="AH71" s="38">
        <v>0.1</v>
      </c>
      <c r="AI71" s="38">
        <v>0.01</v>
      </c>
      <c r="AJ71" s="38">
        <v>0.1</v>
      </c>
      <c r="AK71" s="38" t="s">
        <v>25</v>
      </c>
      <c r="AL71" s="38" t="s">
        <v>262</v>
      </c>
    </row>
    <row r="72" spans="1:38">
      <c r="A72" s="1">
        <v>70</v>
      </c>
      <c r="B72" s="1" t="s">
        <v>1985</v>
      </c>
      <c r="C72" s="38" t="s">
        <v>145</v>
      </c>
      <c r="D72" s="38" t="s">
        <v>139</v>
      </c>
      <c r="E72" s="38" t="s">
        <v>74</v>
      </c>
      <c r="F72" s="38" t="s">
        <v>4491</v>
      </c>
      <c r="G72" s="38">
        <v>2004</v>
      </c>
      <c r="H72" s="38">
        <v>7</v>
      </c>
      <c r="I72" s="38">
        <v>2</v>
      </c>
      <c r="J72" s="38">
        <v>242</v>
      </c>
      <c r="K72" s="38">
        <v>2.7</v>
      </c>
      <c r="L72" s="38">
        <v>1</v>
      </c>
      <c r="M72" s="38">
        <v>1</v>
      </c>
      <c r="N72" s="38">
        <v>2</v>
      </c>
      <c r="O72" s="38">
        <v>1</v>
      </c>
      <c r="P72" s="38">
        <v>0</v>
      </c>
      <c r="Q72" s="38">
        <v>0</v>
      </c>
      <c r="R72" s="38">
        <v>0</v>
      </c>
      <c r="S72" s="38">
        <v>0</v>
      </c>
      <c r="T72" s="38">
        <v>1</v>
      </c>
      <c r="U72" s="38">
        <v>1</v>
      </c>
      <c r="V72" s="38">
        <v>0.5</v>
      </c>
      <c r="W72" s="38">
        <v>1.5</v>
      </c>
      <c r="X72" s="38">
        <v>6</v>
      </c>
      <c r="Y72" s="38">
        <v>5</v>
      </c>
      <c r="Z72" s="38">
        <v>15</v>
      </c>
      <c r="AA72" s="38">
        <v>0.37</v>
      </c>
      <c r="AB72" s="38">
        <v>0.37</v>
      </c>
      <c r="AC72" s="38">
        <v>0.74</v>
      </c>
      <c r="AD72" s="38">
        <v>0.37</v>
      </c>
      <c r="AE72" s="38">
        <v>0.74</v>
      </c>
      <c r="AF72" s="38">
        <v>0.39</v>
      </c>
      <c r="AG72" s="38">
        <v>0.17</v>
      </c>
      <c r="AH72" s="38">
        <v>0.56000000000000005</v>
      </c>
      <c r="AI72" s="38">
        <v>0.39</v>
      </c>
      <c r="AJ72" s="38">
        <v>0.56000000000000005</v>
      </c>
      <c r="AK72" s="38" t="s">
        <v>25</v>
      </c>
      <c r="AL72" s="38" t="s">
        <v>3990</v>
      </c>
    </row>
    <row r="73" spans="1:38">
      <c r="A73" s="1">
        <v>71</v>
      </c>
      <c r="B73" s="38" t="s">
        <v>263</v>
      </c>
      <c r="C73" s="38" t="s">
        <v>120</v>
      </c>
      <c r="D73" s="38" t="s">
        <v>121</v>
      </c>
      <c r="E73" s="38" t="s">
        <v>68</v>
      </c>
      <c r="F73" s="38" t="s">
        <v>4611</v>
      </c>
      <c r="G73" s="38">
        <v>1992</v>
      </c>
      <c r="H73" s="38">
        <v>33</v>
      </c>
      <c r="I73" s="38">
        <v>31</v>
      </c>
      <c r="J73" s="38">
        <v>2744</v>
      </c>
      <c r="K73" s="38">
        <v>30.5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4</v>
      </c>
      <c r="S73" s="38">
        <v>0</v>
      </c>
      <c r="T73" s="38">
        <v>1.4</v>
      </c>
      <c r="U73" s="38">
        <v>1.4</v>
      </c>
      <c r="V73" s="38">
        <v>1.2</v>
      </c>
      <c r="W73" s="38">
        <v>2.6</v>
      </c>
      <c r="X73" s="38">
        <v>23</v>
      </c>
      <c r="Y73" s="38">
        <v>100</v>
      </c>
      <c r="Z73" s="38">
        <v>40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0.04</v>
      </c>
      <c r="AG73" s="38">
        <v>0.04</v>
      </c>
      <c r="AH73" s="38">
        <v>0.08</v>
      </c>
      <c r="AI73" s="38">
        <v>0.04</v>
      </c>
      <c r="AJ73" s="38">
        <v>0.08</v>
      </c>
      <c r="AK73" s="38" t="s">
        <v>25</v>
      </c>
      <c r="AL73" s="38" t="s">
        <v>264</v>
      </c>
    </row>
    <row r="74" spans="1:38">
      <c r="A74" s="1">
        <v>72</v>
      </c>
      <c r="B74" s="1" t="s">
        <v>265</v>
      </c>
      <c r="C74" s="38" t="s">
        <v>266</v>
      </c>
      <c r="D74" s="38" t="s">
        <v>117</v>
      </c>
      <c r="E74" s="38" t="s">
        <v>89</v>
      </c>
      <c r="F74" s="38" t="s">
        <v>4612</v>
      </c>
      <c r="G74" s="38">
        <v>1993</v>
      </c>
      <c r="H74" s="38">
        <v>1</v>
      </c>
      <c r="I74" s="38">
        <v>0</v>
      </c>
      <c r="J74" s="38">
        <v>7</v>
      </c>
      <c r="K74" s="38">
        <v>0.1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 t="s">
        <v>25</v>
      </c>
      <c r="AL74" s="38">
        <v>85322440</v>
      </c>
    </row>
    <row r="75" spans="1:38">
      <c r="A75" s="1">
        <v>73</v>
      </c>
      <c r="B75" s="1" t="s">
        <v>267</v>
      </c>
      <c r="C75" s="38" t="s">
        <v>268</v>
      </c>
      <c r="D75" s="38" t="s">
        <v>117</v>
      </c>
      <c r="E75" s="38" t="s">
        <v>74</v>
      </c>
      <c r="F75" s="38" t="s">
        <v>4613</v>
      </c>
      <c r="G75" s="38">
        <v>2001</v>
      </c>
      <c r="H75" s="38">
        <v>31</v>
      </c>
      <c r="I75" s="38">
        <v>29</v>
      </c>
      <c r="J75" s="38">
        <v>2644</v>
      </c>
      <c r="K75" s="38">
        <v>29.4</v>
      </c>
      <c r="L75" s="38">
        <v>1</v>
      </c>
      <c r="M75" s="38">
        <v>1</v>
      </c>
      <c r="N75" s="38">
        <v>2</v>
      </c>
      <c r="O75" s="38">
        <v>1</v>
      </c>
      <c r="P75" s="38">
        <v>0</v>
      </c>
      <c r="Q75" s="38">
        <v>0</v>
      </c>
      <c r="R75" s="38">
        <v>9</v>
      </c>
      <c r="S75" s="38">
        <v>0</v>
      </c>
      <c r="T75" s="38">
        <v>1.4</v>
      </c>
      <c r="U75" s="38">
        <v>1.4</v>
      </c>
      <c r="V75" s="38">
        <v>2.4</v>
      </c>
      <c r="W75" s="38">
        <v>3.8</v>
      </c>
      <c r="X75" s="38">
        <v>29</v>
      </c>
      <c r="Y75" s="38">
        <v>180</v>
      </c>
      <c r="Z75" s="38">
        <v>49</v>
      </c>
      <c r="AA75" s="38">
        <v>0.03</v>
      </c>
      <c r="AB75" s="38">
        <v>0.03</v>
      </c>
      <c r="AC75" s="38">
        <v>7.0000000000000007E-2</v>
      </c>
      <c r="AD75" s="38">
        <v>0.03</v>
      </c>
      <c r="AE75" s="38">
        <v>7.0000000000000007E-2</v>
      </c>
      <c r="AF75" s="38">
        <v>0.05</v>
      </c>
      <c r="AG75" s="38">
        <v>0.08</v>
      </c>
      <c r="AH75" s="38">
        <v>0.13</v>
      </c>
      <c r="AI75" s="38">
        <v>0.05</v>
      </c>
      <c r="AJ75" s="38">
        <v>0.13</v>
      </c>
      <c r="AK75" s="38" t="s">
        <v>25</v>
      </c>
      <c r="AL75" s="38" t="s">
        <v>269</v>
      </c>
    </row>
    <row r="76" spans="1:38">
      <c r="A76" s="1">
        <v>74</v>
      </c>
      <c r="B76" s="1" t="s">
        <v>270</v>
      </c>
      <c r="C76" s="38" t="s">
        <v>113</v>
      </c>
      <c r="D76" s="38" t="s">
        <v>117</v>
      </c>
      <c r="E76" s="38" t="s">
        <v>76</v>
      </c>
      <c r="F76" s="38" t="s">
        <v>4614</v>
      </c>
      <c r="G76" s="38">
        <v>1991</v>
      </c>
      <c r="H76" s="38">
        <v>29</v>
      </c>
      <c r="I76" s="38">
        <v>2</v>
      </c>
      <c r="J76" s="38">
        <v>681</v>
      </c>
      <c r="K76" s="38">
        <v>7.6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2</v>
      </c>
      <c r="S76" s="38">
        <v>0</v>
      </c>
      <c r="T76" s="38">
        <v>0.7</v>
      </c>
      <c r="U76" s="38">
        <v>0.7</v>
      </c>
      <c r="V76" s="38">
        <v>1.2</v>
      </c>
      <c r="W76" s="38">
        <v>1.9</v>
      </c>
      <c r="X76" s="38">
        <v>27</v>
      </c>
      <c r="Y76" s="38">
        <v>72</v>
      </c>
      <c r="Z76" s="38">
        <v>39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0.09</v>
      </c>
      <c r="AG76" s="38">
        <v>0.16</v>
      </c>
      <c r="AH76" s="38">
        <v>0.26</v>
      </c>
      <c r="AI76" s="38">
        <v>0.09</v>
      </c>
      <c r="AJ76" s="38">
        <v>0.26</v>
      </c>
      <c r="AK76" s="38" t="s">
        <v>25</v>
      </c>
      <c r="AL76" s="38" t="s">
        <v>271</v>
      </c>
    </row>
    <row r="77" spans="1:38">
      <c r="A77" s="1">
        <v>75</v>
      </c>
      <c r="B77" s="1" t="s">
        <v>272</v>
      </c>
      <c r="C77" s="38" t="s">
        <v>273</v>
      </c>
      <c r="D77" s="38" t="s">
        <v>121</v>
      </c>
      <c r="E77" s="38" t="s">
        <v>103</v>
      </c>
      <c r="F77" s="38" t="s">
        <v>4615</v>
      </c>
      <c r="G77" s="38">
        <v>1996</v>
      </c>
      <c r="H77" s="38">
        <v>13</v>
      </c>
      <c r="I77" s="38">
        <v>9</v>
      </c>
      <c r="J77" s="38">
        <v>946</v>
      </c>
      <c r="K77" s="38">
        <v>10.5</v>
      </c>
      <c r="L77" s="38">
        <v>1</v>
      </c>
      <c r="M77" s="38">
        <v>0</v>
      </c>
      <c r="N77" s="38">
        <v>1</v>
      </c>
      <c r="O77" s="38">
        <v>1</v>
      </c>
      <c r="P77" s="38">
        <v>0</v>
      </c>
      <c r="Q77" s="38">
        <v>0</v>
      </c>
      <c r="R77" s="38">
        <v>2</v>
      </c>
      <c r="S77" s="38">
        <v>0</v>
      </c>
      <c r="T77" s="38">
        <v>0.8</v>
      </c>
      <c r="U77" s="38">
        <v>0.8</v>
      </c>
      <c r="V77" s="38">
        <v>0</v>
      </c>
      <c r="W77" s="38">
        <v>0.8</v>
      </c>
      <c r="X77" s="38">
        <v>5</v>
      </c>
      <c r="Y77" s="38">
        <v>33</v>
      </c>
      <c r="Z77" s="38">
        <v>0</v>
      </c>
      <c r="AA77" s="38">
        <v>0.1</v>
      </c>
      <c r="AB77" s="38">
        <v>0</v>
      </c>
      <c r="AC77" s="38">
        <v>0.1</v>
      </c>
      <c r="AD77" s="38">
        <v>0.1</v>
      </c>
      <c r="AE77" s="38">
        <v>0.1</v>
      </c>
      <c r="AF77" s="38">
        <v>0.08</v>
      </c>
      <c r="AG77" s="38">
        <v>0</v>
      </c>
      <c r="AH77" s="38">
        <v>0.08</v>
      </c>
      <c r="AI77" s="38">
        <v>0.08</v>
      </c>
      <c r="AJ77" s="38">
        <v>0.08</v>
      </c>
      <c r="AK77" s="38" t="s">
        <v>25</v>
      </c>
      <c r="AL77" s="38" t="s">
        <v>274</v>
      </c>
    </row>
    <row r="78" spans="1:38">
      <c r="A78" s="1">
        <v>76</v>
      </c>
      <c r="B78" s="1" t="s">
        <v>275</v>
      </c>
      <c r="C78" s="38" t="s">
        <v>120</v>
      </c>
      <c r="D78" s="38" t="s">
        <v>114</v>
      </c>
      <c r="E78" s="38" t="s">
        <v>101</v>
      </c>
      <c r="F78" s="38" t="s">
        <v>4616</v>
      </c>
      <c r="G78" s="38">
        <v>1997</v>
      </c>
      <c r="H78" s="38">
        <v>14</v>
      </c>
      <c r="I78" s="38">
        <v>12</v>
      </c>
      <c r="J78" s="38">
        <v>990</v>
      </c>
      <c r="K78" s="38">
        <v>11</v>
      </c>
      <c r="L78" s="38">
        <v>2</v>
      </c>
      <c r="M78" s="38">
        <v>0</v>
      </c>
      <c r="N78" s="38">
        <v>2</v>
      </c>
      <c r="O78" s="38">
        <v>1</v>
      </c>
      <c r="P78" s="38">
        <v>1</v>
      </c>
      <c r="Q78" s="38">
        <v>1</v>
      </c>
      <c r="R78" s="38">
        <v>2</v>
      </c>
      <c r="S78" s="38">
        <v>0</v>
      </c>
      <c r="T78" s="38">
        <v>5.4</v>
      </c>
      <c r="U78" s="38">
        <v>4.5999999999999996</v>
      </c>
      <c r="V78" s="38">
        <v>0.5</v>
      </c>
      <c r="W78" s="38">
        <v>5</v>
      </c>
      <c r="X78" s="38">
        <v>11</v>
      </c>
      <c r="Y78" s="38">
        <v>13</v>
      </c>
      <c r="Z78" s="38">
        <v>47</v>
      </c>
      <c r="AA78" s="38">
        <v>0.18</v>
      </c>
      <c r="AB78" s="38">
        <v>0</v>
      </c>
      <c r="AC78" s="38">
        <v>0.18</v>
      </c>
      <c r="AD78" s="38">
        <v>0.09</v>
      </c>
      <c r="AE78" s="38">
        <v>0.09</v>
      </c>
      <c r="AF78" s="38">
        <v>0.49</v>
      </c>
      <c r="AG78" s="38">
        <v>0.04</v>
      </c>
      <c r="AH78" s="38">
        <v>0.53</v>
      </c>
      <c r="AI78" s="38">
        <v>0.42</v>
      </c>
      <c r="AJ78" s="38">
        <v>0.46</v>
      </c>
      <c r="AK78" s="38" t="s">
        <v>25</v>
      </c>
      <c r="AL78" s="38" t="s">
        <v>276</v>
      </c>
    </row>
    <row r="79" spans="1:38">
      <c r="A79" s="1">
        <v>77</v>
      </c>
      <c r="B79" s="1" t="s">
        <v>277</v>
      </c>
      <c r="C79" s="38" t="s">
        <v>238</v>
      </c>
      <c r="D79" s="38" t="s">
        <v>139</v>
      </c>
      <c r="E79" s="38" t="s">
        <v>97</v>
      </c>
      <c r="F79" s="38" t="s">
        <v>4617</v>
      </c>
      <c r="G79" s="38">
        <v>2002</v>
      </c>
      <c r="H79" s="38">
        <v>5</v>
      </c>
      <c r="I79" s="38">
        <v>0</v>
      </c>
      <c r="J79" s="38">
        <v>74</v>
      </c>
      <c r="K79" s="38">
        <v>0.8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0.1</v>
      </c>
      <c r="U79" s="38">
        <v>0.1</v>
      </c>
      <c r="V79" s="38">
        <v>0</v>
      </c>
      <c r="W79" s="38">
        <v>0.1</v>
      </c>
      <c r="X79" s="38">
        <v>2</v>
      </c>
      <c r="Y79" s="38">
        <v>4</v>
      </c>
      <c r="Z79" s="38">
        <v>10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0.12</v>
      </c>
      <c r="AG79" s="38">
        <v>0</v>
      </c>
      <c r="AH79" s="38">
        <v>0.12</v>
      </c>
      <c r="AI79" s="38">
        <v>0.12</v>
      </c>
      <c r="AJ79" s="38">
        <v>0.12</v>
      </c>
      <c r="AK79" s="38" t="s">
        <v>25</v>
      </c>
      <c r="AL79" s="38" t="s">
        <v>278</v>
      </c>
    </row>
    <row r="80" spans="1:38">
      <c r="A80" s="1">
        <v>78</v>
      </c>
      <c r="B80" s="1" t="s">
        <v>279</v>
      </c>
      <c r="C80" s="38" t="s">
        <v>266</v>
      </c>
      <c r="D80" s="38" t="s">
        <v>121</v>
      </c>
      <c r="E80" s="38" t="s">
        <v>66</v>
      </c>
      <c r="F80" s="38" t="s">
        <v>4618</v>
      </c>
      <c r="G80" s="38">
        <v>1994</v>
      </c>
      <c r="H80" s="38">
        <v>17</v>
      </c>
      <c r="I80" s="38">
        <v>16</v>
      </c>
      <c r="J80" s="38">
        <v>1274</v>
      </c>
      <c r="K80" s="38">
        <v>14.2</v>
      </c>
      <c r="L80" s="38">
        <v>2</v>
      </c>
      <c r="M80" s="38">
        <v>1</v>
      </c>
      <c r="N80" s="38">
        <v>3</v>
      </c>
      <c r="O80" s="38">
        <v>2</v>
      </c>
      <c r="P80" s="38">
        <v>0</v>
      </c>
      <c r="Q80" s="38">
        <v>0</v>
      </c>
      <c r="R80" s="38">
        <v>3</v>
      </c>
      <c r="S80" s="38">
        <v>1</v>
      </c>
      <c r="T80" s="38">
        <v>0.8</v>
      </c>
      <c r="U80" s="38">
        <v>0.8</v>
      </c>
      <c r="V80" s="38">
        <v>0.9</v>
      </c>
      <c r="W80" s="38">
        <v>1.7</v>
      </c>
      <c r="X80" s="38">
        <v>72</v>
      </c>
      <c r="Y80" s="38">
        <v>106</v>
      </c>
      <c r="Z80" s="38">
        <v>125</v>
      </c>
      <c r="AA80" s="38">
        <v>0.14000000000000001</v>
      </c>
      <c r="AB80" s="38">
        <v>7.0000000000000007E-2</v>
      </c>
      <c r="AC80" s="38">
        <v>0.21</v>
      </c>
      <c r="AD80" s="38">
        <v>0.14000000000000001</v>
      </c>
      <c r="AE80" s="38">
        <v>0.21</v>
      </c>
      <c r="AF80" s="38">
        <v>0.06</v>
      </c>
      <c r="AG80" s="38">
        <v>0.06</v>
      </c>
      <c r="AH80" s="38">
        <v>0.12</v>
      </c>
      <c r="AI80" s="38">
        <v>0.06</v>
      </c>
      <c r="AJ80" s="38">
        <v>0.12</v>
      </c>
      <c r="AK80" s="38" t="s">
        <v>25</v>
      </c>
      <c r="AL80" s="38" t="s">
        <v>280</v>
      </c>
    </row>
    <row r="81" spans="1:38">
      <c r="A81" s="1">
        <v>79</v>
      </c>
      <c r="B81" s="1" t="s">
        <v>281</v>
      </c>
      <c r="C81" s="38" t="s">
        <v>215</v>
      </c>
      <c r="D81" s="38" t="s">
        <v>114</v>
      </c>
      <c r="E81" s="38" t="s">
        <v>101</v>
      </c>
      <c r="F81" s="38" t="s">
        <v>4619</v>
      </c>
      <c r="G81" s="38">
        <v>2002</v>
      </c>
      <c r="H81" s="38">
        <v>2</v>
      </c>
      <c r="I81" s="38">
        <v>0</v>
      </c>
      <c r="J81" s="38">
        <v>25</v>
      </c>
      <c r="K81" s="38">
        <v>0.3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0.1</v>
      </c>
      <c r="U81" s="38">
        <v>0.1</v>
      </c>
      <c r="V81" s="38">
        <v>0.5</v>
      </c>
      <c r="W81" s="38">
        <v>0.6</v>
      </c>
      <c r="X81" s="38">
        <v>1</v>
      </c>
      <c r="Y81" s="38">
        <v>0</v>
      </c>
      <c r="Z81" s="38">
        <v>2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0.32</v>
      </c>
      <c r="AG81" s="38">
        <v>1.95</v>
      </c>
      <c r="AH81" s="38">
        <v>2.27</v>
      </c>
      <c r="AI81" s="38">
        <v>0.32</v>
      </c>
      <c r="AJ81" s="38">
        <v>2.27</v>
      </c>
      <c r="AK81" s="38" t="s">
        <v>25</v>
      </c>
      <c r="AL81" s="38" t="s">
        <v>282</v>
      </c>
    </row>
    <row r="82" spans="1:38">
      <c r="A82" s="1">
        <v>80</v>
      </c>
      <c r="B82" s="1" t="s">
        <v>283</v>
      </c>
      <c r="C82" s="38" t="s">
        <v>142</v>
      </c>
      <c r="D82" s="38" t="s">
        <v>284</v>
      </c>
      <c r="E82" s="38" t="s">
        <v>79</v>
      </c>
      <c r="F82" s="38" t="s">
        <v>4620</v>
      </c>
      <c r="G82" s="38">
        <v>1997</v>
      </c>
      <c r="H82" s="38">
        <v>5</v>
      </c>
      <c r="I82" s="38">
        <v>0</v>
      </c>
      <c r="J82" s="38">
        <v>77</v>
      </c>
      <c r="K82" s="38">
        <v>0.9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</v>
      </c>
      <c r="W82" s="38">
        <v>0.1</v>
      </c>
      <c r="X82" s="38">
        <v>4</v>
      </c>
      <c r="Y82" s="38">
        <v>2</v>
      </c>
      <c r="Z82" s="38">
        <v>7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0.09</v>
      </c>
      <c r="AG82" s="38">
        <v>0.03</v>
      </c>
      <c r="AH82" s="38">
        <v>0.11</v>
      </c>
      <c r="AI82" s="38">
        <v>0.09</v>
      </c>
      <c r="AJ82" s="38">
        <v>0.11</v>
      </c>
      <c r="AK82" s="38" t="s">
        <v>25</v>
      </c>
      <c r="AL82" s="38" t="s">
        <v>285</v>
      </c>
    </row>
    <row r="83" spans="1:38">
      <c r="A83" s="1">
        <v>81</v>
      </c>
      <c r="B83" s="1" t="s">
        <v>286</v>
      </c>
      <c r="C83" s="38" t="s">
        <v>149</v>
      </c>
      <c r="D83" s="38" t="s">
        <v>121</v>
      </c>
      <c r="E83" s="38" t="s">
        <v>85</v>
      </c>
      <c r="F83" s="38" t="s">
        <v>4621</v>
      </c>
      <c r="G83" s="38">
        <v>1993</v>
      </c>
      <c r="H83" s="38">
        <v>2</v>
      </c>
      <c r="I83" s="38">
        <v>2</v>
      </c>
      <c r="J83" s="38">
        <v>179</v>
      </c>
      <c r="K83" s="38">
        <v>2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0.4</v>
      </c>
      <c r="U83" s="38">
        <v>0.4</v>
      </c>
      <c r="V83" s="38">
        <v>0</v>
      </c>
      <c r="W83" s="38">
        <v>0.4</v>
      </c>
      <c r="X83" s="38">
        <v>0</v>
      </c>
      <c r="Y83" s="38">
        <v>10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0.18</v>
      </c>
      <c r="AG83" s="38">
        <v>0</v>
      </c>
      <c r="AH83" s="38">
        <v>0.18</v>
      </c>
      <c r="AI83" s="38">
        <v>0.18</v>
      </c>
      <c r="AJ83" s="38">
        <v>0.18</v>
      </c>
      <c r="AK83" s="38" t="s">
        <v>25</v>
      </c>
      <c r="AL83" s="38" t="s">
        <v>287</v>
      </c>
    </row>
    <row r="84" spans="1:38">
      <c r="A84" s="1">
        <v>82</v>
      </c>
      <c r="B84" s="1" t="s">
        <v>288</v>
      </c>
      <c r="C84" s="38" t="s">
        <v>266</v>
      </c>
      <c r="D84" s="38" t="s">
        <v>110</v>
      </c>
      <c r="E84" s="38" t="s">
        <v>81</v>
      </c>
      <c r="F84" s="38" t="s">
        <v>4622</v>
      </c>
      <c r="G84" s="38">
        <v>2002</v>
      </c>
      <c r="H84" s="38">
        <v>12</v>
      </c>
      <c r="I84" s="38">
        <v>4</v>
      </c>
      <c r="J84" s="38">
        <v>340</v>
      </c>
      <c r="K84" s="38">
        <v>3.8</v>
      </c>
      <c r="L84" s="38">
        <v>2</v>
      </c>
      <c r="M84" s="38">
        <v>0</v>
      </c>
      <c r="N84" s="38">
        <v>2</v>
      </c>
      <c r="O84" s="38">
        <v>2</v>
      </c>
      <c r="P84" s="38">
        <v>0</v>
      </c>
      <c r="Q84" s="38">
        <v>0</v>
      </c>
      <c r="R84" s="38">
        <v>0</v>
      </c>
      <c r="S84" s="38">
        <v>0</v>
      </c>
      <c r="T84" s="38">
        <v>1.1000000000000001</v>
      </c>
      <c r="U84" s="38">
        <v>1.1000000000000001</v>
      </c>
      <c r="V84" s="38">
        <v>0.1</v>
      </c>
      <c r="W84" s="38">
        <v>1.2</v>
      </c>
      <c r="X84" s="38">
        <v>7</v>
      </c>
      <c r="Y84" s="38">
        <v>11</v>
      </c>
      <c r="Z84" s="38">
        <v>26</v>
      </c>
      <c r="AA84" s="38">
        <v>0.53</v>
      </c>
      <c r="AB84" s="38">
        <v>0</v>
      </c>
      <c r="AC84" s="38">
        <v>0.53</v>
      </c>
      <c r="AD84" s="38">
        <v>0.53</v>
      </c>
      <c r="AE84" s="38">
        <v>0.53</v>
      </c>
      <c r="AF84" s="38">
        <v>0.28999999999999998</v>
      </c>
      <c r="AG84" s="38">
        <v>0.03</v>
      </c>
      <c r="AH84" s="38">
        <v>0.32</v>
      </c>
      <c r="AI84" s="38">
        <v>0.28999999999999998</v>
      </c>
      <c r="AJ84" s="38">
        <v>0.32</v>
      </c>
      <c r="AK84" s="38" t="s">
        <v>25</v>
      </c>
      <c r="AL84" s="38" t="s">
        <v>289</v>
      </c>
    </row>
    <row r="85" spans="1:38">
      <c r="A85" s="1">
        <v>83</v>
      </c>
      <c r="B85" s="1" t="s">
        <v>290</v>
      </c>
      <c r="C85" s="38" t="s">
        <v>149</v>
      </c>
      <c r="D85" s="38" t="s">
        <v>117</v>
      </c>
      <c r="E85" s="38" t="s">
        <v>70</v>
      </c>
      <c r="F85" s="38" t="s">
        <v>4623</v>
      </c>
      <c r="G85" s="38">
        <v>1992</v>
      </c>
      <c r="H85" s="38">
        <v>23</v>
      </c>
      <c r="I85" s="38">
        <v>19</v>
      </c>
      <c r="J85" s="38">
        <v>1698</v>
      </c>
      <c r="K85" s="38">
        <v>18.899999999999999</v>
      </c>
      <c r="L85" s="38">
        <v>2</v>
      </c>
      <c r="M85" s="38">
        <v>3</v>
      </c>
      <c r="N85" s="38">
        <v>5</v>
      </c>
      <c r="O85" s="38">
        <v>2</v>
      </c>
      <c r="P85" s="38">
        <v>0</v>
      </c>
      <c r="Q85" s="38">
        <v>0</v>
      </c>
      <c r="R85" s="38">
        <v>6</v>
      </c>
      <c r="S85" s="38">
        <v>2</v>
      </c>
      <c r="T85" s="38">
        <v>2.5</v>
      </c>
      <c r="U85" s="38">
        <v>2.5</v>
      </c>
      <c r="V85" s="38">
        <v>2.5</v>
      </c>
      <c r="W85" s="38">
        <v>5</v>
      </c>
      <c r="X85" s="38">
        <v>10</v>
      </c>
      <c r="Y85" s="38">
        <v>111</v>
      </c>
      <c r="Z85" s="38">
        <v>28</v>
      </c>
      <c r="AA85" s="38">
        <v>0.11</v>
      </c>
      <c r="AB85" s="38">
        <v>0.16</v>
      </c>
      <c r="AC85" s="38">
        <v>0.27</v>
      </c>
      <c r="AD85" s="38">
        <v>0.11</v>
      </c>
      <c r="AE85" s="38">
        <v>0.27</v>
      </c>
      <c r="AF85" s="38">
        <v>0.13</v>
      </c>
      <c r="AG85" s="38">
        <v>0.13</v>
      </c>
      <c r="AH85" s="38">
        <v>0.26</v>
      </c>
      <c r="AI85" s="38">
        <v>0.13</v>
      </c>
      <c r="AJ85" s="38">
        <v>0.26</v>
      </c>
      <c r="AK85" s="38" t="s">
        <v>25</v>
      </c>
      <c r="AL85" s="38" t="s">
        <v>291</v>
      </c>
    </row>
    <row r="86" spans="1:38">
      <c r="A86" s="1">
        <v>84</v>
      </c>
      <c r="B86" s="1" t="s">
        <v>292</v>
      </c>
      <c r="C86" s="38" t="s">
        <v>221</v>
      </c>
      <c r="D86" s="38" t="s">
        <v>121</v>
      </c>
      <c r="E86" s="38" t="s">
        <v>85</v>
      </c>
      <c r="F86" s="38" t="s">
        <v>4624</v>
      </c>
      <c r="G86" s="38">
        <v>1997</v>
      </c>
      <c r="H86" s="38">
        <v>23</v>
      </c>
      <c r="I86" s="38">
        <v>18</v>
      </c>
      <c r="J86" s="38">
        <v>1639</v>
      </c>
      <c r="K86" s="38">
        <v>18.2</v>
      </c>
      <c r="L86" s="38">
        <v>0</v>
      </c>
      <c r="M86" s="38">
        <v>1</v>
      </c>
      <c r="N86" s="38">
        <v>1</v>
      </c>
      <c r="O86" s="38">
        <v>0</v>
      </c>
      <c r="P86" s="38">
        <v>0</v>
      </c>
      <c r="Q86" s="38">
        <v>0</v>
      </c>
      <c r="R86" s="38">
        <v>3</v>
      </c>
      <c r="S86" s="38">
        <v>0</v>
      </c>
      <c r="T86" s="38">
        <v>0.2</v>
      </c>
      <c r="U86" s="38">
        <v>0.2</v>
      </c>
      <c r="V86" s="38">
        <v>0.7</v>
      </c>
      <c r="W86" s="38">
        <v>0.9</v>
      </c>
      <c r="X86" s="38">
        <v>41</v>
      </c>
      <c r="Y86" s="38">
        <v>74</v>
      </c>
      <c r="Z86" s="38">
        <v>56</v>
      </c>
      <c r="AA86" s="38">
        <v>0</v>
      </c>
      <c r="AB86" s="38">
        <v>0.05</v>
      </c>
      <c r="AC86" s="38">
        <v>0.05</v>
      </c>
      <c r="AD86" s="38">
        <v>0</v>
      </c>
      <c r="AE86" s="38">
        <v>0.05</v>
      </c>
      <c r="AF86" s="38">
        <v>0.01</v>
      </c>
      <c r="AG86" s="38">
        <v>0.04</v>
      </c>
      <c r="AH86" s="38">
        <v>0.05</v>
      </c>
      <c r="AI86" s="38">
        <v>0.01</v>
      </c>
      <c r="AJ86" s="38">
        <v>0.05</v>
      </c>
      <c r="AK86" s="38" t="s">
        <v>25</v>
      </c>
      <c r="AL86" s="38" t="s">
        <v>293</v>
      </c>
    </row>
    <row r="87" spans="1:38">
      <c r="A87" s="1">
        <v>85</v>
      </c>
      <c r="B87" s="1" t="s">
        <v>294</v>
      </c>
      <c r="C87" s="38" t="s">
        <v>295</v>
      </c>
      <c r="D87" s="38" t="s">
        <v>121</v>
      </c>
      <c r="E87" s="38" t="s">
        <v>91</v>
      </c>
      <c r="F87" s="38" t="s">
        <v>4625</v>
      </c>
      <c r="G87" s="38">
        <v>1995</v>
      </c>
      <c r="H87" s="38">
        <v>33</v>
      </c>
      <c r="I87" s="38">
        <v>32</v>
      </c>
      <c r="J87" s="38">
        <v>2895</v>
      </c>
      <c r="K87" s="38">
        <v>32.200000000000003</v>
      </c>
      <c r="L87" s="38">
        <v>2</v>
      </c>
      <c r="M87" s="38">
        <v>3</v>
      </c>
      <c r="N87" s="38">
        <v>5</v>
      </c>
      <c r="O87" s="38">
        <v>2</v>
      </c>
      <c r="P87" s="38">
        <v>0</v>
      </c>
      <c r="Q87" s="38">
        <v>0</v>
      </c>
      <c r="R87" s="38">
        <v>3</v>
      </c>
      <c r="S87" s="38">
        <v>0</v>
      </c>
      <c r="T87" s="38">
        <v>2</v>
      </c>
      <c r="U87" s="38">
        <v>2</v>
      </c>
      <c r="V87" s="38">
        <v>2.6</v>
      </c>
      <c r="W87" s="38">
        <v>4.5999999999999996</v>
      </c>
      <c r="X87" s="38">
        <v>37</v>
      </c>
      <c r="Y87" s="38">
        <v>102</v>
      </c>
      <c r="Z87" s="38">
        <v>140</v>
      </c>
      <c r="AA87" s="38">
        <v>0.06</v>
      </c>
      <c r="AB87" s="38">
        <v>0.09</v>
      </c>
      <c r="AC87" s="38">
        <v>0.16</v>
      </c>
      <c r="AD87" s="38">
        <v>0.06</v>
      </c>
      <c r="AE87" s="38">
        <v>0.16</v>
      </c>
      <c r="AF87" s="38">
        <v>0.06</v>
      </c>
      <c r="AG87" s="38">
        <v>0.08</v>
      </c>
      <c r="AH87" s="38">
        <v>0.14000000000000001</v>
      </c>
      <c r="AI87" s="38">
        <v>0.06</v>
      </c>
      <c r="AJ87" s="38">
        <v>0.14000000000000001</v>
      </c>
      <c r="AK87" s="38" t="s">
        <v>25</v>
      </c>
      <c r="AL87" s="38" t="s">
        <v>296</v>
      </c>
    </row>
    <row r="88" spans="1:38">
      <c r="A88" s="1">
        <v>86</v>
      </c>
      <c r="B88" s="1" t="s">
        <v>297</v>
      </c>
      <c r="C88" s="38" t="s">
        <v>142</v>
      </c>
      <c r="D88" s="38" t="s">
        <v>121</v>
      </c>
      <c r="E88" s="38" t="s">
        <v>97</v>
      </c>
      <c r="F88" s="38" t="s">
        <v>4450</v>
      </c>
      <c r="G88" s="38">
        <v>1994</v>
      </c>
      <c r="H88" s="38">
        <v>18</v>
      </c>
      <c r="I88" s="38">
        <v>14</v>
      </c>
      <c r="J88" s="38">
        <v>1261</v>
      </c>
      <c r="K88" s="38">
        <v>14</v>
      </c>
      <c r="L88" s="38">
        <v>1</v>
      </c>
      <c r="M88" s="38">
        <v>0</v>
      </c>
      <c r="N88" s="38">
        <v>1</v>
      </c>
      <c r="O88" s="38">
        <v>1</v>
      </c>
      <c r="P88" s="38">
        <v>0</v>
      </c>
      <c r="Q88" s="38">
        <v>0</v>
      </c>
      <c r="R88" s="38">
        <v>3</v>
      </c>
      <c r="S88" s="38">
        <v>1</v>
      </c>
      <c r="T88" s="38">
        <v>0.3</v>
      </c>
      <c r="U88" s="38">
        <v>0.3</v>
      </c>
      <c r="V88" s="38">
        <v>1</v>
      </c>
      <c r="W88" s="38">
        <v>1.3</v>
      </c>
      <c r="X88" s="38">
        <v>24</v>
      </c>
      <c r="Y88" s="38">
        <v>70</v>
      </c>
      <c r="Z88" s="38">
        <v>46</v>
      </c>
      <c r="AA88" s="38">
        <v>7.0000000000000007E-2</v>
      </c>
      <c r="AB88" s="38">
        <v>0</v>
      </c>
      <c r="AC88" s="38">
        <v>7.0000000000000007E-2</v>
      </c>
      <c r="AD88" s="38">
        <v>7.0000000000000007E-2</v>
      </c>
      <c r="AE88" s="38">
        <v>7.0000000000000007E-2</v>
      </c>
      <c r="AF88" s="38">
        <v>0.02</v>
      </c>
      <c r="AG88" s="38">
        <v>7.0000000000000007E-2</v>
      </c>
      <c r="AH88" s="38">
        <v>0.1</v>
      </c>
      <c r="AI88" s="38">
        <v>0.02</v>
      </c>
      <c r="AJ88" s="38">
        <v>0.1</v>
      </c>
      <c r="AK88" s="38" t="s">
        <v>25</v>
      </c>
      <c r="AL88" s="38" t="s">
        <v>298</v>
      </c>
    </row>
    <row r="89" spans="1:38">
      <c r="A89" s="1">
        <v>87</v>
      </c>
      <c r="B89" s="1" t="s">
        <v>299</v>
      </c>
      <c r="C89" s="38" t="s">
        <v>155</v>
      </c>
      <c r="D89" s="38" t="s">
        <v>139</v>
      </c>
      <c r="E89" s="38" t="s">
        <v>74</v>
      </c>
      <c r="F89" s="38" t="s">
        <v>4626</v>
      </c>
      <c r="G89" s="38">
        <v>2004</v>
      </c>
      <c r="H89" s="38">
        <v>14</v>
      </c>
      <c r="I89" s="38">
        <v>3</v>
      </c>
      <c r="J89" s="38">
        <v>485</v>
      </c>
      <c r="K89" s="38">
        <v>5.4</v>
      </c>
      <c r="L89" s="38">
        <v>2</v>
      </c>
      <c r="M89" s="38">
        <v>2</v>
      </c>
      <c r="N89" s="38">
        <v>4</v>
      </c>
      <c r="O89" s="38">
        <v>2</v>
      </c>
      <c r="P89" s="38">
        <v>0</v>
      </c>
      <c r="Q89" s="38">
        <v>0</v>
      </c>
      <c r="R89" s="38">
        <v>1</v>
      </c>
      <c r="S89" s="38">
        <v>0</v>
      </c>
      <c r="T89" s="38">
        <v>2.7</v>
      </c>
      <c r="U89" s="38">
        <v>2.7</v>
      </c>
      <c r="V89" s="38">
        <v>1.1000000000000001</v>
      </c>
      <c r="W89" s="38">
        <v>3.8</v>
      </c>
      <c r="X89" s="38">
        <v>24</v>
      </c>
      <c r="Y89" s="38">
        <v>18</v>
      </c>
      <c r="Z89" s="38">
        <v>42</v>
      </c>
      <c r="AA89" s="38">
        <v>0.37</v>
      </c>
      <c r="AB89" s="38">
        <v>0.37</v>
      </c>
      <c r="AC89" s="38">
        <v>0.74</v>
      </c>
      <c r="AD89" s="38">
        <v>0.37</v>
      </c>
      <c r="AE89" s="38">
        <v>0.74</v>
      </c>
      <c r="AF89" s="38">
        <v>0.49</v>
      </c>
      <c r="AG89" s="38">
        <v>0.21</v>
      </c>
      <c r="AH89" s="38">
        <v>0.7</v>
      </c>
      <c r="AI89" s="38">
        <v>0.49</v>
      </c>
      <c r="AJ89" s="38">
        <v>0.7</v>
      </c>
      <c r="AK89" s="38" t="s">
        <v>25</v>
      </c>
      <c r="AL89" s="38" t="s">
        <v>300</v>
      </c>
    </row>
    <row r="90" spans="1:38">
      <c r="A90" s="1">
        <v>88</v>
      </c>
      <c r="B90" s="1" t="s">
        <v>301</v>
      </c>
      <c r="C90" s="38" t="s">
        <v>120</v>
      </c>
      <c r="D90" s="38" t="s">
        <v>117</v>
      </c>
      <c r="E90" s="38" t="s">
        <v>76</v>
      </c>
      <c r="F90" s="38" t="s">
        <v>4627</v>
      </c>
      <c r="G90" s="38">
        <v>1994</v>
      </c>
      <c r="H90" s="38">
        <v>4</v>
      </c>
      <c r="I90" s="38">
        <v>1</v>
      </c>
      <c r="J90" s="38">
        <v>12</v>
      </c>
      <c r="K90" s="38">
        <v>0.1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1</v>
      </c>
      <c r="T90" s="38">
        <v>0.1</v>
      </c>
      <c r="U90" s="38">
        <v>0.1</v>
      </c>
      <c r="V90" s="38">
        <v>0</v>
      </c>
      <c r="W90" s="38">
        <v>0.1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0.71</v>
      </c>
      <c r="AG90" s="38">
        <v>0</v>
      </c>
      <c r="AH90" s="38">
        <v>0.71</v>
      </c>
      <c r="AI90" s="38">
        <v>0.71</v>
      </c>
      <c r="AJ90" s="38">
        <v>0.71</v>
      </c>
      <c r="AK90" s="38" t="s">
        <v>25</v>
      </c>
      <c r="AL90" s="38" t="s">
        <v>302</v>
      </c>
    </row>
    <row r="91" spans="1:38">
      <c r="A91" s="1">
        <v>89</v>
      </c>
      <c r="B91" s="1" t="s">
        <v>303</v>
      </c>
      <c r="C91" s="38" t="s">
        <v>120</v>
      </c>
      <c r="D91" s="38" t="s">
        <v>121</v>
      </c>
      <c r="E91" s="38" t="s">
        <v>83</v>
      </c>
      <c r="F91" s="38" t="s">
        <v>4628</v>
      </c>
      <c r="G91" s="38">
        <v>1999</v>
      </c>
      <c r="H91" s="38">
        <v>20</v>
      </c>
      <c r="I91" s="38">
        <v>13</v>
      </c>
      <c r="J91" s="38">
        <v>1203</v>
      </c>
      <c r="K91" s="38">
        <v>13.4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4</v>
      </c>
      <c r="S91" s="38">
        <v>0</v>
      </c>
      <c r="T91" s="38">
        <v>0.6</v>
      </c>
      <c r="U91" s="38">
        <v>0.6</v>
      </c>
      <c r="V91" s="38">
        <v>0.2</v>
      </c>
      <c r="W91" s="38">
        <v>0.8</v>
      </c>
      <c r="X91" s="38">
        <v>11</v>
      </c>
      <c r="Y91" s="38">
        <v>45</v>
      </c>
      <c r="Z91" s="38">
        <v>15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0.04</v>
      </c>
      <c r="AG91" s="38">
        <v>0.02</v>
      </c>
      <c r="AH91" s="38">
        <v>0.06</v>
      </c>
      <c r="AI91" s="38">
        <v>0.04</v>
      </c>
      <c r="AJ91" s="38">
        <v>0.06</v>
      </c>
      <c r="AK91" s="38" t="s">
        <v>25</v>
      </c>
      <c r="AL91" s="38" t="s">
        <v>304</v>
      </c>
    </row>
    <row r="92" spans="1:38">
      <c r="A92" s="1">
        <v>90</v>
      </c>
      <c r="B92" s="1" t="s">
        <v>305</v>
      </c>
      <c r="C92" s="38" t="s">
        <v>120</v>
      </c>
      <c r="D92" s="38" t="s">
        <v>218</v>
      </c>
      <c r="E92" s="38" t="s">
        <v>85</v>
      </c>
      <c r="F92" s="38" t="s">
        <v>4629</v>
      </c>
      <c r="G92" s="38">
        <v>1995</v>
      </c>
      <c r="H92" s="38">
        <v>14</v>
      </c>
      <c r="I92" s="38">
        <v>2</v>
      </c>
      <c r="J92" s="38">
        <v>353</v>
      </c>
      <c r="K92" s="38">
        <v>3.9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2</v>
      </c>
      <c r="S92" s="38">
        <v>0</v>
      </c>
      <c r="T92" s="38">
        <v>0.1</v>
      </c>
      <c r="U92" s="38">
        <v>0.1</v>
      </c>
      <c r="V92" s="38">
        <v>0.3</v>
      </c>
      <c r="W92" s="38">
        <v>0.4</v>
      </c>
      <c r="X92" s="38">
        <v>6</v>
      </c>
      <c r="Y92" s="38">
        <v>16</v>
      </c>
      <c r="Z92" s="38">
        <v>2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0.03</v>
      </c>
      <c r="AG92" s="38">
        <v>7.0000000000000007E-2</v>
      </c>
      <c r="AH92" s="2">
        <v>0.1</v>
      </c>
      <c r="AI92" s="38">
        <v>0.03</v>
      </c>
      <c r="AJ92" s="38">
        <v>0.1</v>
      </c>
      <c r="AK92" s="38" t="s">
        <v>25</v>
      </c>
      <c r="AL92" s="38" t="s">
        <v>306</v>
      </c>
    </row>
    <row r="93" spans="1:38">
      <c r="A93" s="1">
        <v>91</v>
      </c>
      <c r="B93" s="1" t="s">
        <v>307</v>
      </c>
      <c r="C93" s="38" t="s">
        <v>120</v>
      </c>
      <c r="D93" s="38" t="s">
        <v>218</v>
      </c>
      <c r="E93" s="38" t="s">
        <v>83</v>
      </c>
      <c r="F93" s="38" t="s">
        <v>4630</v>
      </c>
      <c r="G93" s="38">
        <v>1996</v>
      </c>
      <c r="H93" s="38">
        <v>22</v>
      </c>
      <c r="I93" s="38">
        <v>14</v>
      </c>
      <c r="J93" s="38">
        <v>1334</v>
      </c>
      <c r="K93" s="38">
        <v>14.8</v>
      </c>
      <c r="L93" s="38">
        <v>2</v>
      </c>
      <c r="M93" s="38">
        <v>2</v>
      </c>
      <c r="N93" s="38">
        <v>4</v>
      </c>
      <c r="O93" s="38">
        <v>2</v>
      </c>
      <c r="P93" s="38">
        <v>0</v>
      </c>
      <c r="Q93" s="38">
        <v>0</v>
      </c>
      <c r="R93" s="38">
        <v>3</v>
      </c>
      <c r="S93" s="38">
        <v>0</v>
      </c>
      <c r="T93" s="38">
        <v>1.4</v>
      </c>
      <c r="U93" s="38">
        <v>1.4</v>
      </c>
      <c r="V93" s="38">
        <v>2.2000000000000002</v>
      </c>
      <c r="W93" s="38">
        <v>3.7</v>
      </c>
      <c r="X93" s="38">
        <v>42</v>
      </c>
      <c r="Y93" s="38">
        <v>41</v>
      </c>
      <c r="Z93" s="38">
        <v>127</v>
      </c>
      <c r="AA93" s="38">
        <v>0.13</v>
      </c>
      <c r="AB93" s="38">
        <v>0.13</v>
      </c>
      <c r="AC93" s="38">
        <v>0.27</v>
      </c>
      <c r="AD93" s="38">
        <v>0.13</v>
      </c>
      <c r="AE93" s="38">
        <v>0.27</v>
      </c>
      <c r="AF93" s="38">
        <v>0.1</v>
      </c>
      <c r="AG93" s="38">
        <v>0.15</v>
      </c>
      <c r="AH93" s="38">
        <v>0.25</v>
      </c>
      <c r="AI93" s="38">
        <v>0.1</v>
      </c>
      <c r="AJ93" s="38">
        <v>0.25</v>
      </c>
      <c r="AK93" s="38" t="s">
        <v>25</v>
      </c>
      <c r="AL93" s="38" t="s">
        <v>308</v>
      </c>
    </row>
    <row r="94" spans="1:38">
      <c r="A94" s="1">
        <v>92</v>
      </c>
      <c r="B94" s="38" t="s">
        <v>309</v>
      </c>
      <c r="C94" s="38" t="s">
        <v>113</v>
      </c>
      <c r="D94" s="38" t="s">
        <v>110</v>
      </c>
      <c r="E94" s="38" t="s">
        <v>99</v>
      </c>
      <c r="F94" s="38" t="s">
        <v>4631</v>
      </c>
      <c r="G94" s="38">
        <v>1995</v>
      </c>
      <c r="H94" s="38">
        <v>28</v>
      </c>
      <c r="I94" s="38">
        <v>18</v>
      </c>
      <c r="J94" s="38">
        <v>1563</v>
      </c>
      <c r="K94" s="38">
        <v>17.399999999999999</v>
      </c>
      <c r="L94" s="38">
        <v>1</v>
      </c>
      <c r="M94" s="38">
        <v>0</v>
      </c>
      <c r="N94" s="38">
        <v>1</v>
      </c>
      <c r="O94" s="38">
        <v>1</v>
      </c>
      <c r="P94" s="38">
        <v>0</v>
      </c>
      <c r="Q94" s="38">
        <v>0</v>
      </c>
      <c r="R94" s="38">
        <v>2</v>
      </c>
      <c r="S94" s="38">
        <v>0</v>
      </c>
      <c r="T94" s="38">
        <v>2.1</v>
      </c>
      <c r="U94" s="38">
        <v>2.1</v>
      </c>
      <c r="V94" s="38">
        <v>2</v>
      </c>
      <c r="W94" s="38">
        <v>4.0999999999999996</v>
      </c>
      <c r="X94" s="38">
        <v>34</v>
      </c>
      <c r="Y94" s="38">
        <v>62</v>
      </c>
      <c r="Z94" s="38">
        <v>63</v>
      </c>
      <c r="AA94" s="38">
        <v>0.06</v>
      </c>
      <c r="AB94" s="38">
        <v>0</v>
      </c>
      <c r="AC94" s="38">
        <v>0.06</v>
      </c>
      <c r="AD94" s="38">
        <v>0.06</v>
      </c>
      <c r="AE94" s="38">
        <v>0.06</v>
      </c>
      <c r="AF94" s="38">
        <v>0.12</v>
      </c>
      <c r="AG94" s="38">
        <v>0.11</v>
      </c>
      <c r="AH94" s="38">
        <v>0.23</v>
      </c>
      <c r="AI94" s="38">
        <v>0.12</v>
      </c>
      <c r="AJ94" s="38">
        <v>0.23</v>
      </c>
      <c r="AK94" s="38" t="s">
        <v>25</v>
      </c>
      <c r="AL94" s="38" t="s">
        <v>310</v>
      </c>
    </row>
    <row r="95" spans="1:38">
      <c r="A95" s="1">
        <v>93</v>
      </c>
      <c r="B95" s="38" t="s">
        <v>311</v>
      </c>
      <c r="C95" s="38" t="s">
        <v>120</v>
      </c>
      <c r="D95" s="38" t="s">
        <v>110</v>
      </c>
      <c r="E95" s="38" t="s">
        <v>83</v>
      </c>
      <c r="F95" s="38" t="s">
        <v>4632</v>
      </c>
      <c r="G95" s="38">
        <v>2003</v>
      </c>
      <c r="H95" s="38">
        <v>11</v>
      </c>
      <c r="I95" s="38">
        <v>1</v>
      </c>
      <c r="J95" s="38">
        <v>232</v>
      </c>
      <c r="K95" s="38">
        <v>2.6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0.3</v>
      </c>
      <c r="U95" s="38">
        <v>0.3</v>
      </c>
      <c r="V95" s="38">
        <v>0.1</v>
      </c>
      <c r="W95" s="38">
        <v>0.4</v>
      </c>
      <c r="X95" s="38">
        <v>13</v>
      </c>
      <c r="Y95" s="38">
        <v>12</v>
      </c>
      <c r="Z95" s="38">
        <v>16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0.11</v>
      </c>
      <c r="AG95" s="38">
        <v>0.04</v>
      </c>
      <c r="AH95" s="2">
        <v>0.16</v>
      </c>
      <c r="AI95" s="38">
        <v>0.11</v>
      </c>
      <c r="AJ95" s="38">
        <v>0.16</v>
      </c>
      <c r="AK95" s="38" t="s">
        <v>25</v>
      </c>
      <c r="AL95" s="38" t="s">
        <v>312</v>
      </c>
    </row>
    <row r="96" spans="1:38">
      <c r="A96" s="1">
        <v>94</v>
      </c>
      <c r="B96" s="1" t="s">
        <v>313</v>
      </c>
      <c r="C96" s="38" t="s">
        <v>120</v>
      </c>
      <c r="D96" s="38" t="s">
        <v>117</v>
      </c>
      <c r="E96" s="38" t="s">
        <v>81</v>
      </c>
      <c r="F96" s="38" t="s">
        <v>4633</v>
      </c>
      <c r="G96" s="38">
        <v>2005</v>
      </c>
      <c r="H96" s="38">
        <v>1</v>
      </c>
      <c r="I96" s="38">
        <v>0</v>
      </c>
      <c r="J96" s="38">
        <v>8</v>
      </c>
      <c r="K96" s="38">
        <v>0.1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1</v>
      </c>
      <c r="Z96" s="38">
        <v>2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 t="s">
        <v>25</v>
      </c>
      <c r="AL96" s="38" t="s">
        <v>314</v>
      </c>
    </row>
    <row r="97" spans="1:38">
      <c r="A97" s="1">
        <v>95</v>
      </c>
      <c r="B97" s="1" t="s">
        <v>315</v>
      </c>
      <c r="C97" s="38" t="s">
        <v>120</v>
      </c>
      <c r="D97" s="38" t="s">
        <v>121</v>
      </c>
      <c r="E97" s="38" t="s">
        <v>87</v>
      </c>
      <c r="F97" s="38" t="s">
        <v>4454</v>
      </c>
      <c r="G97" s="38">
        <v>1991</v>
      </c>
      <c r="H97" s="38">
        <v>22</v>
      </c>
      <c r="I97" s="38">
        <v>19</v>
      </c>
      <c r="J97" s="38">
        <v>1640</v>
      </c>
      <c r="K97" s="38">
        <v>18.2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</v>
      </c>
      <c r="S97" s="38">
        <v>0</v>
      </c>
      <c r="T97" s="38">
        <v>0</v>
      </c>
      <c r="U97" s="38">
        <v>0</v>
      </c>
      <c r="V97" s="38">
        <v>0.7</v>
      </c>
      <c r="W97" s="38">
        <v>0.7</v>
      </c>
      <c r="X97" s="38">
        <v>14</v>
      </c>
      <c r="Y97" s="38">
        <v>52</v>
      </c>
      <c r="Z97" s="38">
        <v>29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0.04</v>
      </c>
      <c r="AH97" s="38">
        <v>0.04</v>
      </c>
      <c r="AI97" s="38">
        <v>0</v>
      </c>
      <c r="AJ97" s="38">
        <v>0.04</v>
      </c>
      <c r="AK97" s="38" t="s">
        <v>25</v>
      </c>
      <c r="AL97" s="38" t="s">
        <v>316</v>
      </c>
    </row>
    <row r="98" spans="1:38">
      <c r="A98" s="1">
        <v>96</v>
      </c>
      <c r="B98" s="1" t="s">
        <v>317</v>
      </c>
      <c r="C98" s="38" t="s">
        <v>120</v>
      </c>
      <c r="D98" s="38" t="s">
        <v>121</v>
      </c>
      <c r="E98" s="38" t="s">
        <v>101</v>
      </c>
      <c r="F98" s="38" t="s">
        <v>4634</v>
      </c>
      <c r="G98" s="38">
        <v>1993</v>
      </c>
      <c r="H98" s="38">
        <v>22</v>
      </c>
      <c r="I98" s="38">
        <v>22</v>
      </c>
      <c r="J98" s="38">
        <v>1970</v>
      </c>
      <c r="K98" s="38">
        <v>21.9</v>
      </c>
      <c r="L98" s="38">
        <v>1</v>
      </c>
      <c r="M98" s="38">
        <v>1</v>
      </c>
      <c r="N98" s="38">
        <v>2</v>
      </c>
      <c r="O98" s="38">
        <v>1</v>
      </c>
      <c r="P98" s="38">
        <v>0</v>
      </c>
      <c r="Q98" s="38">
        <v>0</v>
      </c>
      <c r="R98" s="38">
        <v>2</v>
      </c>
      <c r="S98" s="38">
        <v>0</v>
      </c>
      <c r="T98" s="38">
        <v>0.8</v>
      </c>
      <c r="U98" s="38">
        <v>0.8</v>
      </c>
      <c r="V98" s="38">
        <v>0.3</v>
      </c>
      <c r="W98" s="38">
        <v>1.2</v>
      </c>
      <c r="X98" s="38">
        <v>4</v>
      </c>
      <c r="Y98" s="38">
        <v>40</v>
      </c>
      <c r="Z98" s="38">
        <v>1</v>
      </c>
      <c r="AA98" s="38">
        <v>0.05</v>
      </c>
      <c r="AB98" s="38">
        <v>0.05</v>
      </c>
      <c r="AC98" s="38">
        <v>0.09</v>
      </c>
      <c r="AD98" s="38">
        <v>0.05</v>
      </c>
      <c r="AE98" s="38">
        <v>0.09</v>
      </c>
      <c r="AF98" s="38">
        <v>0.04</v>
      </c>
      <c r="AG98" s="38">
        <v>0.01</v>
      </c>
      <c r="AH98" s="38">
        <v>0.05</v>
      </c>
      <c r="AI98" s="38">
        <v>0.04</v>
      </c>
      <c r="AJ98" s="38">
        <v>0.05</v>
      </c>
      <c r="AK98" s="38" t="s">
        <v>25</v>
      </c>
      <c r="AL98" s="38" t="s">
        <v>318</v>
      </c>
    </row>
    <row r="99" spans="1:38">
      <c r="A99" s="1">
        <v>97</v>
      </c>
      <c r="B99" s="1" t="s">
        <v>319</v>
      </c>
      <c r="C99" s="38" t="s">
        <v>120</v>
      </c>
      <c r="D99" s="38" t="s">
        <v>117</v>
      </c>
      <c r="E99" s="38" t="s">
        <v>89</v>
      </c>
      <c r="F99" s="38" t="s">
        <v>4635</v>
      </c>
      <c r="G99" s="38">
        <v>1989</v>
      </c>
      <c r="H99" s="38">
        <v>11</v>
      </c>
      <c r="I99" s="38">
        <v>4</v>
      </c>
      <c r="J99" s="38">
        <v>497</v>
      </c>
      <c r="K99" s="38">
        <v>5.5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0.2</v>
      </c>
      <c r="W99" s="38">
        <v>0.2</v>
      </c>
      <c r="X99" s="38">
        <v>5</v>
      </c>
      <c r="Y99" s="38">
        <v>16</v>
      </c>
      <c r="Z99" s="38">
        <v>3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0.03</v>
      </c>
      <c r="AH99" s="38">
        <v>0.03</v>
      </c>
      <c r="AI99" s="38">
        <v>0</v>
      </c>
      <c r="AJ99" s="38">
        <v>0.03</v>
      </c>
      <c r="AK99" s="38" t="s">
        <v>25</v>
      </c>
      <c r="AL99" s="38" t="s">
        <v>320</v>
      </c>
    </row>
    <row r="100" spans="1:38">
      <c r="A100" s="1">
        <v>98</v>
      </c>
      <c r="B100" s="1" t="s">
        <v>321</v>
      </c>
      <c r="C100" s="38" t="s">
        <v>215</v>
      </c>
      <c r="D100" s="38" t="s">
        <v>121</v>
      </c>
      <c r="E100" s="38" t="s">
        <v>101</v>
      </c>
      <c r="F100" s="38" t="s">
        <v>4636</v>
      </c>
      <c r="G100" s="38">
        <v>1988</v>
      </c>
      <c r="H100" s="38">
        <v>23</v>
      </c>
      <c r="I100" s="38">
        <v>20</v>
      </c>
      <c r="J100" s="38">
        <v>1656</v>
      </c>
      <c r="K100" s="38">
        <v>18.399999999999999</v>
      </c>
      <c r="L100" s="38">
        <v>1</v>
      </c>
      <c r="M100" s="38">
        <v>0</v>
      </c>
      <c r="N100" s="38">
        <v>1</v>
      </c>
      <c r="O100" s="38">
        <v>1</v>
      </c>
      <c r="P100" s="38">
        <v>0</v>
      </c>
      <c r="Q100" s="38">
        <v>0</v>
      </c>
      <c r="R100" s="38">
        <v>1</v>
      </c>
      <c r="S100" s="38">
        <v>0</v>
      </c>
      <c r="T100" s="38">
        <v>0.4</v>
      </c>
      <c r="U100" s="38">
        <v>0.4</v>
      </c>
      <c r="V100" s="38">
        <v>0.9</v>
      </c>
      <c r="W100" s="38">
        <v>1.2</v>
      </c>
      <c r="X100" s="38">
        <v>13</v>
      </c>
      <c r="Y100" s="38">
        <v>61</v>
      </c>
      <c r="Z100" s="38">
        <v>37</v>
      </c>
      <c r="AA100" s="38">
        <v>0.05</v>
      </c>
      <c r="AB100" s="38">
        <v>0</v>
      </c>
      <c r="AC100" s="38">
        <v>0.05</v>
      </c>
      <c r="AD100" s="38">
        <v>0.05</v>
      </c>
      <c r="AE100" s="38">
        <v>0.05</v>
      </c>
      <c r="AF100" s="38">
        <v>0.02</v>
      </c>
      <c r="AG100" s="38">
        <v>0.05</v>
      </c>
      <c r="AH100" s="38">
        <v>7.0000000000000007E-2</v>
      </c>
      <c r="AI100" s="38">
        <v>0.02</v>
      </c>
      <c r="AJ100" s="38">
        <v>7.0000000000000007E-2</v>
      </c>
      <c r="AK100" s="38" t="s">
        <v>25</v>
      </c>
      <c r="AL100" s="2" t="s">
        <v>322</v>
      </c>
    </row>
    <row r="101" spans="1:38">
      <c r="A101" s="1">
        <v>99</v>
      </c>
      <c r="B101" s="1" t="s">
        <v>323</v>
      </c>
      <c r="C101" s="38" t="s">
        <v>215</v>
      </c>
      <c r="D101" s="38" t="s">
        <v>121</v>
      </c>
      <c r="E101" s="38" t="s">
        <v>97</v>
      </c>
      <c r="F101" s="38" t="s">
        <v>4637</v>
      </c>
      <c r="G101" s="38">
        <v>2001</v>
      </c>
      <c r="H101" s="38">
        <v>23</v>
      </c>
      <c r="I101" s="38">
        <v>17</v>
      </c>
      <c r="J101" s="38">
        <v>1626</v>
      </c>
      <c r="K101" s="38">
        <v>18.100000000000001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2</v>
      </c>
      <c r="S101" s="38">
        <v>1</v>
      </c>
      <c r="T101" s="38">
        <v>0.1</v>
      </c>
      <c r="U101" s="38">
        <v>0.1</v>
      </c>
      <c r="V101" s="38">
        <v>0.1</v>
      </c>
      <c r="W101" s="38">
        <v>0.2</v>
      </c>
      <c r="X101" s="38">
        <v>11</v>
      </c>
      <c r="Y101" s="38">
        <v>60</v>
      </c>
      <c r="Z101" s="38">
        <v>5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0.01</v>
      </c>
      <c r="AI101" s="38">
        <v>0</v>
      </c>
      <c r="AJ101" s="38">
        <v>0.01</v>
      </c>
      <c r="AK101" s="38" t="s">
        <v>25</v>
      </c>
      <c r="AL101" s="2" t="s">
        <v>324</v>
      </c>
    </row>
    <row r="102" spans="1:38">
      <c r="A102" s="1">
        <v>100</v>
      </c>
      <c r="B102" s="1" t="s">
        <v>325</v>
      </c>
      <c r="C102" s="38" t="s">
        <v>120</v>
      </c>
      <c r="D102" s="38" t="s">
        <v>121</v>
      </c>
      <c r="E102" s="38" t="s">
        <v>74</v>
      </c>
      <c r="F102" s="38" t="s">
        <v>4638</v>
      </c>
      <c r="G102" s="38">
        <v>2003</v>
      </c>
      <c r="H102" s="38">
        <v>12</v>
      </c>
      <c r="I102" s="38">
        <v>9</v>
      </c>
      <c r="J102" s="38">
        <v>817</v>
      </c>
      <c r="K102" s="38">
        <v>9.1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1</v>
      </c>
      <c r="S102" s="38">
        <v>0</v>
      </c>
      <c r="T102" s="38">
        <v>0.6</v>
      </c>
      <c r="U102" s="38">
        <v>0.6</v>
      </c>
      <c r="V102" s="38">
        <v>0.2</v>
      </c>
      <c r="W102" s="38">
        <v>0.9</v>
      </c>
      <c r="X102" s="38">
        <v>13</v>
      </c>
      <c r="Y102" s="38">
        <v>47</v>
      </c>
      <c r="Z102" s="38">
        <v>3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7.0000000000000007E-2</v>
      </c>
      <c r="AG102" s="38">
        <v>0.03</v>
      </c>
      <c r="AH102" s="38">
        <v>0.1</v>
      </c>
      <c r="AI102" s="38">
        <v>7.0000000000000007E-2</v>
      </c>
      <c r="AJ102" s="38">
        <v>0.1</v>
      </c>
      <c r="AK102" s="38" t="s">
        <v>25</v>
      </c>
      <c r="AL102" s="2">
        <v>7007830000000</v>
      </c>
    </row>
    <row r="103" spans="1:38">
      <c r="A103" s="1">
        <v>101</v>
      </c>
      <c r="B103" s="1" t="s">
        <v>326</v>
      </c>
      <c r="C103" s="38" t="s">
        <v>120</v>
      </c>
      <c r="D103" s="38" t="s">
        <v>117</v>
      </c>
      <c r="E103" s="38" t="s">
        <v>99</v>
      </c>
      <c r="F103" s="38" t="s">
        <v>4639</v>
      </c>
      <c r="G103" s="38">
        <v>1997</v>
      </c>
      <c r="H103" s="38">
        <v>25</v>
      </c>
      <c r="I103" s="38">
        <v>17</v>
      </c>
      <c r="J103" s="38">
        <v>1588</v>
      </c>
      <c r="K103" s="38">
        <v>17.600000000000001</v>
      </c>
      <c r="L103" s="38">
        <v>0</v>
      </c>
      <c r="M103" s="38">
        <v>2</v>
      </c>
      <c r="N103" s="38">
        <v>2</v>
      </c>
      <c r="O103" s="38">
        <v>0</v>
      </c>
      <c r="P103" s="38">
        <v>0</v>
      </c>
      <c r="Q103" s="38">
        <v>0</v>
      </c>
      <c r="R103" s="38">
        <v>3</v>
      </c>
      <c r="S103" s="38">
        <v>0</v>
      </c>
      <c r="T103" s="38">
        <v>0.2</v>
      </c>
      <c r="U103" s="38">
        <v>0.2</v>
      </c>
      <c r="V103" s="38">
        <v>2.5</v>
      </c>
      <c r="W103" s="38">
        <v>2.7</v>
      </c>
      <c r="X103" s="38">
        <v>9</v>
      </c>
      <c r="Y103" s="38">
        <v>58</v>
      </c>
      <c r="Z103" s="38">
        <v>9</v>
      </c>
      <c r="AA103" s="38">
        <v>0</v>
      </c>
      <c r="AB103" s="38">
        <v>0.11</v>
      </c>
      <c r="AC103" s="38">
        <v>0.11</v>
      </c>
      <c r="AD103" s="38">
        <v>0</v>
      </c>
      <c r="AE103" s="38">
        <v>0.11</v>
      </c>
      <c r="AF103" s="38">
        <v>0.01</v>
      </c>
      <c r="AG103" s="38">
        <v>0.14000000000000001</v>
      </c>
      <c r="AH103" s="38">
        <v>0.15</v>
      </c>
      <c r="AI103" s="38">
        <v>0.01</v>
      </c>
      <c r="AJ103" s="38">
        <v>0.15</v>
      </c>
      <c r="AK103" s="38" t="s">
        <v>25</v>
      </c>
      <c r="AL103" s="38" t="s">
        <v>327</v>
      </c>
    </row>
    <row r="104" spans="1:38">
      <c r="A104" s="1">
        <v>102</v>
      </c>
      <c r="B104" s="1" t="s">
        <v>328</v>
      </c>
      <c r="C104" s="38" t="s">
        <v>120</v>
      </c>
      <c r="D104" s="38" t="s">
        <v>121</v>
      </c>
      <c r="E104" s="38" t="s">
        <v>89</v>
      </c>
      <c r="F104" s="38" t="s">
        <v>4640</v>
      </c>
      <c r="G104" s="38">
        <v>1991</v>
      </c>
      <c r="H104" s="38">
        <v>12</v>
      </c>
      <c r="I104" s="38">
        <v>11</v>
      </c>
      <c r="J104" s="38">
        <v>957</v>
      </c>
      <c r="K104" s="38">
        <v>10.6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4</v>
      </c>
      <c r="S104" s="38">
        <v>0</v>
      </c>
      <c r="T104" s="38">
        <v>0.1</v>
      </c>
      <c r="U104" s="38">
        <v>0.1</v>
      </c>
      <c r="V104" s="38">
        <v>0.6</v>
      </c>
      <c r="W104" s="38">
        <v>0.7</v>
      </c>
      <c r="X104" s="38">
        <v>1</v>
      </c>
      <c r="Y104" s="38">
        <v>19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0.01</v>
      </c>
      <c r="AG104" s="38">
        <v>0.05</v>
      </c>
      <c r="AH104" s="38">
        <v>7.0000000000000007E-2</v>
      </c>
      <c r="AI104" s="38">
        <v>0.01</v>
      </c>
      <c r="AJ104" s="38">
        <v>7.0000000000000007E-2</v>
      </c>
      <c r="AK104" s="38" t="s">
        <v>25</v>
      </c>
      <c r="AL104" s="38" t="s">
        <v>329</v>
      </c>
    </row>
    <row r="105" spans="1:38">
      <c r="A105" s="1">
        <v>103</v>
      </c>
      <c r="B105" s="1" t="s">
        <v>330</v>
      </c>
      <c r="C105" s="38" t="s">
        <v>113</v>
      </c>
      <c r="D105" s="38" t="s">
        <v>121</v>
      </c>
      <c r="E105" s="38" t="s">
        <v>93</v>
      </c>
      <c r="F105" s="38" t="s">
        <v>4641</v>
      </c>
      <c r="G105" s="38">
        <v>1991</v>
      </c>
      <c r="H105" s="38">
        <v>17</v>
      </c>
      <c r="I105" s="38">
        <v>15</v>
      </c>
      <c r="J105" s="38">
        <v>1336</v>
      </c>
      <c r="K105" s="38">
        <v>14.8</v>
      </c>
      <c r="L105" s="38">
        <v>1</v>
      </c>
      <c r="M105" s="38">
        <v>0</v>
      </c>
      <c r="N105" s="38">
        <v>1</v>
      </c>
      <c r="O105" s="38">
        <v>1</v>
      </c>
      <c r="P105" s="38">
        <v>0</v>
      </c>
      <c r="Q105" s="38">
        <v>0</v>
      </c>
      <c r="R105" s="38">
        <v>4</v>
      </c>
      <c r="S105" s="38">
        <v>0</v>
      </c>
      <c r="T105" s="38">
        <v>1</v>
      </c>
      <c r="U105" s="38">
        <v>1</v>
      </c>
      <c r="V105" s="38">
        <v>0.7</v>
      </c>
      <c r="W105" s="38">
        <v>1.7</v>
      </c>
      <c r="X105" s="38">
        <v>2</v>
      </c>
      <c r="Y105" s="38">
        <v>40</v>
      </c>
      <c r="Z105" s="38">
        <v>2</v>
      </c>
      <c r="AA105" s="38">
        <v>7.0000000000000007E-2</v>
      </c>
      <c r="AB105" s="38">
        <v>0</v>
      </c>
      <c r="AC105" s="38">
        <v>7.0000000000000007E-2</v>
      </c>
      <c r="AD105" s="38">
        <v>7.0000000000000007E-2</v>
      </c>
      <c r="AE105" s="38">
        <v>7.0000000000000007E-2</v>
      </c>
      <c r="AF105" s="38">
        <v>7.0000000000000007E-2</v>
      </c>
      <c r="AG105" s="38">
        <v>0.05</v>
      </c>
      <c r="AH105" s="38">
        <v>0.12</v>
      </c>
      <c r="AI105" s="38">
        <v>7.0000000000000007E-2</v>
      </c>
      <c r="AJ105" s="38">
        <v>0.12</v>
      </c>
      <c r="AK105" s="38" t="s">
        <v>25</v>
      </c>
      <c r="AL105" s="38" t="s">
        <v>331</v>
      </c>
    </row>
    <row r="106" spans="1:38">
      <c r="A106" s="1">
        <v>104</v>
      </c>
      <c r="B106" s="1" t="s">
        <v>332</v>
      </c>
      <c r="C106" s="38" t="s">
        <v>192</v>
      </c>
      <c r="D106" s="38" t="s">
        <v>114</v>
      </c>
      <c r="E106" s="38" t="s">
        <v>95</v>
      </c>
      <c r="F106" s="38" t="s">
        <v>4642</v>
      </c>
      <c r="G106" s="38">
        <v>1996</v>
      </c>
      <c r="H106" s="38">
        <v>12</v>
      </c>
      <c r="I106" s="38">
        <v>1</v>
      </c>
      <c r="J106" s="38">
        <v>167</v>
      </c>
      <c r="K106" s="38">
        <v>1.9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1.1000000000000001</v>
      </c>
      <c r="U106" s="38">
        <v>1.1000000000000001</v>
      </c>
      <c r="V106" s="38">
        <v>0.1</v>
      </c>
      <c r="W106" s="38">
        <v>1.2</v>
      </c>
      <c r="X106" s="38">
        <v>9</v>
      </c>
      <c r="Y106" s="38">
        <v>4</v>
      </c>
      <c r="Z106" s="38">
        <v>25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0.61</v>
      </c>
      <c r="AG106" s="38">
        <v>0.04</v>
      </c>
      <c r="AH106" s="2">
        <v>0.65</v>
      </c>
      <c r="AI106" s="38">
        <v>0.61</v>
      </c>
      <c r="AJ106" s="38">
        <v>0.65</v>
      </c>
      <c r="AK106" s="38" t="s">
        <v>25</v>
      </c>
      <c r="AL106" s="38" t="s">
        <v>333</v>
      </c>
    </row>
    <row r="107" spans="1:38">
      <c r="A107" s="1">
        <v>105</v>
      </c>
      <c r="B107" s="1" t="s">
        <v>334</v>
      </c>
      <c r="C107" s="38" t="s">
        <v>142</v>
      </c>
      <c r="D107" s="38" t="s">
        <v>114</v>
      </c>
      <c r="E107" s="38" t="s">
        <v>97</v>
      </c>
      <c r="F107" s="38" t="s">
        <v>4643</v>
      </c>
      <c r="G107" s="38">
        <v>1988</v>
      </c>
      <c r="H107" s="38">
        <v>20</v>
      </c>
      <c r="I107" s="38">
        <v>14</v>
      </c>
      <c r="J107" s="38">
        <v>1061</v>
      </c>
      <c r="K107" s="38">
        <v>11.8</v>
      </c>
      <c r="L107" s="38">
        <v>1</v>
      </c>
      <c r="M107" s="38">
        <v>0</v>
      </c>
      <c r="N107" s="38">
        <v>1</v>
      </c>
      <c r="O107" s="38">
        <v>1</v>
      </c>
      <c r="P107" s="38">
        <v>0</v>
      </c>
      <c r="Q107" s="38">
        <v>0</v>
      </c>
      <c r="R107" s="38">
        <v>3</v>
      </c>
      <c r="S107" s="38">
        <v>1</v>
      </c>
      <c r="T107" s="38">
        <v>2.8</v>
      </c>
      <c r="U107" s="38">
        <v>2.8</v>
      </c>
      <c r="V107" s="38">
        <v>0.5</v>
      </c>
      <c r="W107" s="38">
        <v>3.3</v>
      </c>
      <c r="X107" s="38">
        <v>16</v>
      </c>
      <c r="Y107" s="38">
        <v>13</v>
      </c>
      <c r="Z107" s="38">
        <v>54</v>
      </c>
      <c r="AA107" s="38">
        <v>0.08</v>
      </c>
      <c r="AB107" s="38">
        <v>0</v>
      </c>
      <c r="AC107" s="38">
        <v>0.08</v>
      </c>
      <c r="AD107" s="38">
        <v>0.08</v>
      </c>
      <c r="AE107" s="38">
        <v>0.08</v>
      </c>
      <c r="AF107" s="38">
        <v>0.24</v>
      </c>
      <c r="AG107" s="38">
        <v>0.04</v>
      </c>
      <c r="AH107" s="38">
        <v>0.28000000000000003</v>
      </c>
      <c r="AI107" s="38">
        <v>0.24</v>
      </c>
      <c r="AJ107" s="38">
        <v>0.28000000000000003</v>
      </c>
      <c r="AK107" s="38" t="s">
        <v>25</v>
      </c>
      <c r="AL107" s="38" t="s">
        <v>335</v>
      </c>
    </row>
    <row r="108" spans="1:38">
      <c r="A108" s="1">
        <v>106</v>
      </c>
      <c r="B108" s="1" t="s">
        <v>336</v>
      </c>
      <c r="C108" s="38" t="s">
        <v>337</v>
      </c>
      <c r="D108" s="38" t="s">
        <v>121</v>
      </c>
      <c r="E108" s="38" t="s">
        <v>95</v>
      </c>
      <c r="F108" s="38" t="s">
        <v>4644</v>
      </c>
      <c r="G108" s="38">
        <v>1992</v>
      </c>
      <c r="H108" s="38">
        <v>25</v>
      </c>
      <c r="I108" s="38">
        <v>22</v>
      </c>
      <c r="J108" s="38">
        <v>1957</v>
      </c>
      <c r="K108" s="38">
        <v>21.7</v>
      </c>
      <c r="L108" s="38">
        <v>0</v>
      </c>
      <c r="M108" s="38">
        <v>1</v>
      </c>
      <c r="N108" s="38">
        <v>1</v>
      </c>
      <c r="O108" s="38">
        <v>0</v>
      </c>
      <c r="P108" s="38">
        <v>0</v>
      </c>
      <c r="Q108" s="38">
        <v>0</v>
      </c>
      <c r="R108" s="38">
        <v>5</v>
      </c>
      <c r="S108" s="38">
        <v>0</v>
      </c>
      <c r="T108" s="38">
        <v>0.3</v>
      </c>
      <c r="U108" s="38">
        <v>0.3</v>
      </c>
      <c r="V108" s="38">
        <v>2.2000000000000002</v>
      </c>
      <c r="W108" s="38">
        <v>2.5</v>
      </c>
      <c r="X108" s="38">
        <v>49</v>
      </c>
      <c r="Y108" s="38">
        <v>79</v>
      </c>
      <c r="Z108" s="38">
        <v>90</v>
      </c>
      <c r="AA108" s="38">
        <v>0</v>
      </c>
      <c r="AB108" s="38">
        <v>0.05</v>
      </c>
      <c r="AC108" s="38">
        <v>0.05</v>
      </c>
      <c r="AD108" s="38">
        <v>0</v>
      </c>
      <c r="AE108" s="38">
        <v>0.05</v>
      </c>
      <c r="AF108" s="38">
        <v>0.01</v>
      </c>
      <c r="AG108" s="38">
        <v>0.1</v>
      </c>
      <c r="AH108" s="38">
        <v>0.11</v>
      </c>
      <c r="AI108" s="38">
        <v>0.01</v>
      </c>
      <c r="AJ108" s="38">
        <v>0.11</v>
      </c>
      <c r="AK108" s="38" t="s">
        <v>25</v>
      </c>
      <c r="AL108" s="38" t="s">
        <v>338</v>
      </c>
    </row>
    <row r="109" spans="1:38">
      <c r="A109" s="1">
        <v>107</v>
      </c>
      <c r="B109" s="38" t="s">
        <v>339</v>
      </c>
      <c r="C109" s="38" t="s">
        <v>149</v>
      </c>
      <c r="D109" s="38" t="s">
        <v>110</v>
      </c>
      <c r="E109" s="38" t="s">
        <v>85</v>
      </c>
      <c r="F109" s="38" t="s">
        <v>4645</v>
      </c>
      <c r="G109" s="38">
        <v>1992</v>
      </c>
      <c r="H109" s="38">
        <v>20</v>
      </c>
      <c r="I109" s="38">
        <v>7</v>
      </c>
      <c r="J109" s="38">
        <v>788</v>
      </c>
      <c r="K109" s="38">
        <v>8.8000000000000007</v>
      </c>
      <c r="L109" s="38">
        <v>1</v>
      </c>
      <c r="M109" s="38">
        <v>0</v>
      </c>
      <c r="N109" s="38">
        <v>1</v>
      </c>
      <c r="O109" s="38">
        <v>1</v>
      </c>
      <c r="P109" s="38">
        <v>0</v>
      </c>
      <c r="Q109" s="38">
        <v>0</v>
      </c>
      <c r="R109" s="38">
        <v>3</v>
      </c>
      <c r="S109" s="38">
        <v>0</v>
      </c>
      <c r="T109" s="38">
        <v>1.4</v>
      </c>
      <c r="U109" s="38">
        <v>1.4</v>
      </c>
      <c r="V109" s="38">
        <v>0.5</v>
      </c>
      <c r="W109" s="38">
        <v>1.8</v>
      </c>
      <c r="X109" s="38">
        <v>18</v>
      </c>
      <c r="Y109" s="38">
        <v>48</v>
      </c>
      <c r="Z109" s="38">
        <v>68</v>
      </c>
      <c r="AA109" s="38">
        <v>0.11</v>
      </c>
      <c r="AB109" s="38">
        <v>0</v>
      </c>
      <c r="AC109" s="38">
        <v>0.11</v>
      </c>
      <c r="AD109" s="38">
        <v>0.11</v>
      </c>
      <c r="AE109" s="38">
        <v>0.11</v>
      </c>
      <c r="AF109" s="38">
        <v>0.16</v>
      </c>
      <c r="AG109" s="38">
        <v>0.05</v>
      </c>
      <c r="AH109" s="38">
        <v>0.21</v>
      </c>
      <c r="AI109" s="38">
        <v>0.16</v>
      </c>
      <c r="AJ109" s="38">
        <v>0.21</v>
      </c>
      <c r="AK109" s="38" t="s">
        <v>25</v>
      </c>
      <c r="AL109" s="38" t="s">
        <v>340</v>
      </c>
    </row>
    <row r="110" spans="1:38">
      <c r="A110" s="1">
        <v>108</v>
      </c>
      <c r="B110" s="1" t="s">
        <v>341</v>
      </c>
      <c r="C110" s="38" t="s">
        <v>215</v>
      </c>
      <c r="D110" s="38" t="s">
        <v>110</v>
      </c>
      <c r="E110" s="38" t="s">
        <v>95</v>
      </c>
      <c r="F110" s="38" t="s">
        <v>4646</v>
      </c>
      <c r="G110" s="38">
        <v>2000</v>
      </c>
      <c r="H110" s="38">
        <v>1</v>
      </c>
      <c r="I110" s="38">
        <v>0</v>
      </c>
      <c r="J110" s="38">
        <v>1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 t="s">
        <v>25</v>
      </c>
      <c r="AL110" s="38" t="s">
        <v>342</v>
      </c>
    </row>
    <row r="111" spans="1:38">
      <c r="A111" s="1">
        <v>109</v>
      </c>
      <c r="B111" s="1" t="s">
        <v>343</v>
      </c>
      <c r="C111" s="38" t="s">
        <v>120</v>
      </c>
      <c r="D111" s="38" t="s">
        <v>121</v>
      </c>
      <c r="E111" s="38" t="s">
        <v>95</v>
      </c>
      <c r="F111" s="38" t="s">
        <v>4647</v>
      </c>
      <c r="G111" s="38">
        <v>1989</v>
      </c>
      <c r="H111" s="38">
        <v>26</v>
      </c>
      <c r="I111" s="38">
        <v>22</v>
      </c>
      <c r="J111" s="38">
        <v>2076</v>
      </c>
      <c r="K111" s="38">
        <v>23.1</v>
      </c>
      <c r="L111" s="38">
        <v>0</v>
      </c>
      <c r="M111" s="38">
        <v>1</v>
      </c>
      <c r="N111" s="38">
        <v>1</v>
      </c>
      <c r="O111" s="38">
        <v>0</v>
      </c>
      <c r="P111" s="38">
        <v>0</v>
      </c>
      <c r="Q111" s="38">
        <v>0</v>
      </c>
      <c r="R111" s="38">
        <v>3</v>
      </c>
      <c r="S111" s="38">
        <v>0</v>
      </c>
      <c r="T111" s="38">
        <v>0.3</v>
      </c>
      <c r="U111" s="38">
        <v>0.3</v>
      </c>
      <c r="V111" s="38">
        <v>3.6</v>
      </c>
      <c r="W111" s="38">
        <v>4</v>
      </c>
      <c r="X111" s="38">
        <v>34</v>
      </c>
      <c r="Y111" s="38">
        <v>137</v>
      </c>
      <c r="Z111" s="38">
        <v>75</v>
      </c>
      <c r="AA111" s="38">
        <v>0</v>
      </c>
      <c r="AB111" s="38">
        <v>0.04</v>
      </c>
      <c r="AC111" s="38">
        <v>0.04</v>
      </c>
      <c r="AD111" s="38">
        <v>0</v>
      </c>
      <c r="AE111" s="38">
        <v>0.04</v>
      </c>
      <c r="AF111" s="38">
        <v>0.02</v>
      </c>
      <c r="AG111" s="38">
        <v>0.16</v>
      </c>
      <c r="AH111" s="38">
        <v>0.17</v>
      </c>
      <c r="AI111" s="38">
        <v>0.02</v>
      </c>
      <c r="AJ111" s="38">
        <v>0.17</v>
      </c>
      <c r="AK111" s="38" t="s">
        <v>25</v>
      </c>
      <c r="AL111" s="38" t="s">
        <v>344</v>
      </c>
    </row>
    <row r="112" spans="1:38">
      <c r="A112" s="1">
        <v>110</v>
      </c>
      <c r="B112" s="1" t="s">
        <v>345</v>
      </c>
      <c r="C112" s="38" t="s">
        <v>142</v>
      </c>
      <c r="D112" s="38" t="s">
        <v>121</v>
      </c>
      <c r="E112" s="38" t="s">
        <v>83</v>
      </c>
      <c r="F112" s="38" t="s">
        <v>4648</v>
      </c>
      <c r="G112" s="38">
        <v>1998</v>
      </c>
      <c r="H112" s="38">
        <v>24</v>
      </c>
      <c r="I112" s="38">
        <v>21</v>
      </c>
      <c r="J112" s="38">
        <v>1671</v>
      </c>
      <c r="K112" s="38">
        <v>18.600000000000001</v>
      </c>
      <c r="L112" s="38">
        <v>0</v>
      </c>
      <c r="M112" s="38">
        <v>2</v>
      </c>
      <c r="N112" s="38">
        <v>2</v>
      </c>
      <c r="O112" s="38">
        <v>0</v>
      </c>
      <c r="P112" s="38">
        <v>0</v>
      </c>
      <c r="Q112" s="38">
        <v>0</v>
      </c>
      <c r="R112" s="38">
        <v>4</v>
      </c>
      <c r="S112" s="38">
        <v>0</v>
      </c>
      <c r="T112" s="38">
        <v>0.4</v>
      </c>
      <c r="U112" s="38">
        <v>0.4</v>
      </c>
      <c r="V112" s="38">
        <v>0.6</v>
      </c>
      <c r="W112" s="38">
        <v>1</v>
      </c>
      <c r="X112" s="38">
        <v>30</v>
      </c>
      <c r="Y112" s="38">
        <v>73</v>
      </c>
      <c r="Z112" s="38">
        <v>65</v>
      </c>
      <c r="AA112" s="38">
        <v>0</v>
      </c>
      <c r="AB112" s="38">
        <v>0.11</v>
      </c>
      <c r="AC112" s="38">
        <v>0.11</v>
      </c>
      <c r="AD112" s="38">
        <v>0</v>
      </c>
      <c r="AE112" s="38">
        <v>0.11</v>
      </c>
      <c r="AF112" s="38">
        <v>0.02</v>
      </c>
      <c r="AG112" s="38">
        <v>0.03</v>
      </c>
      <c r="AH112" s="2">
        <v>0.06</v>
      </c>
      <c r="AI112" s="38">
        <v>0.02</v>
      </c>
      <c r="AJ112" s="38">
        <v>0.06</v>
      </c>
      <c r="AK112" s="38" t="s">
        <v>25</v>
      </c>
      <c r="AL112" s="38" t="s">
        <v>346</v>
      </c>
    </row>
    <row r="113" spans="1:38">
      <c r="A113" s="1">
        <v>111</v>
      </c>
      <c r="B113" s="1" t="s">
        <v>347</v>
      </c>
      <c r="C113" s="38" t="s">
        <v>149</v>
      </c>
      <c r="D113" s="38" t="s">
        <v>114</v>
      </c>
      <c r="E113" s="38" t="s">
        <v>97</v>
      </c>
      <c r="F113" s="38" t="s">
        <v>4649</v>
      </c>
      <c r="G113" s="38">
        <v>1999</v>
      </c>
      <c r="H113" s="38">
        <v>14</v>
      </c>
      <c r="I113" s="38">
        <v>10</v>
      </c>
      <c r="J113" s="38">
        <v>835</v>
      </c>
      <c r="K113" s="38">
        <v>9.3000000000000007</v>
      </c>
      <c r="L113" s="38">
        <v>2</v>
      </c>
      <c r="M113" s="38">
        <v>0</v>
      </c>
      <c r="N113" s="38">
        <v>2</v>
      </c>
      <c r="O113" s="38">
        <v>2</v>
      </c>
      <c r="P113" s="38">
        <v>0</v>
      </c>
      <c r="Q113" s="38">
        <v>0</v>
      </c>
      <c r="R113" s="38">
        <v>1</v>
      </c>
      <c r="S113" s="38">
        <v>0</v>
      </c>
      <c r="T113" s="38">
        <v>1.8</v>
      </c>
      <c r="U113" s="38">
        <v>1.8</v>
      </c>
      <c r="V113" s="38">
        <v>0.5</v>
      </c>
      <c r="W113" s="38">
        <v>2.2999999999999998</v>
      </c>
      <c r="X113" s="38">
        <v>13</v>
      </c>
      <c r="Y113" s="38">
        <v>13</v>
      </c>
      <c r="Z113" s="38">
        <v>40</v>
      </c>
      <c r="AA113" s="38">
        <v>0.22</v>
      </c>
      <c r="AB113" s="38">
        <v>0</v>
      </c>
      <c r="AC113" s="38">
        <v>0.22</v>
      </c>
      <c r="AD113" s="38">
        <v>0.22</v>
      </c>
      <c r="AE113" s="38">
        <v>0.22</v>
      </c>
      <c r="AF113" s="38">
        <v>0.19</v>
      </c>
      <c r="AG113" s="38">
        <v>0.05</v>
      </c>
      <c r="AH113" s="38">
        <v>0.25</v>
      </c>
      <c r="AI113" s="38">
        <v>0.19</v>
      </c>
      <c r="AJ113" s="38">
        <v>0.25</v>
      </c>
      <c r="AK113" s="38" t="s">
        <v>25</v>
      </c>
      <c r="AL113" s="38" t="s">
        <v>348</v>
      </c>
    </row>
    <row r="114" spans="1:38">
      <c r="A114" s="1">
        <v>112</v>
      </c>
      <c r="B114" s="1" t="s">
        <v>349</v>
      </c>
      <c r="C114" s="38" t="s">
        <v>350</v>
      </c>
      <c r="D114" s="38" t="s">
        <v>114</v>
      </c>
      <c r="E114" s="38" t="s">
        <v>91</v>
      </c>
      <c r="F114" s="38" t="s">
        <v>4650</v>
      </c>
      <c r="G114" s="38">
        <v>1998</v>
      </c>
      <c r="H114" s="38">
        <v>27</v>
      </c>
      <c r="I114" s="38">
        <v>13</v>
      </c>
      <c r="J114" s="38">
        <v>1114</v>
      </c>
      <c r="K114" s="38">
        <v>12.4</v>
      </c>
      <c r="L114" s="38">
        <v>4</v>
      </c>
      <c r="M114" s="38">
        <v>3</v>
      </c>
      <c r="N114" s="38">
        <v>7</v>
      </c>
      <c r="O114" s="38">
        <v>4</v>
      </c>
      <c r="P114" s="38">
        <v>0</v>
      </c>
      <c r="Q114" s="38">
        <v>0</v>
      </c>
      <c r="R114" s="38">
        <v>2</v>
      </c>
      <c r="S114" s="38">
        <v>0</v>
      </c>
      <c r="T114" s="38">
        <v>3.5</v>
      </c>
      <c r="U114" s="38">
        <v>3.5</v>
      </c>
      <c r="V114" s="38">
        <v>2.6</v>
      </c>
      <c r="W114" s="38">
        <v>6.1</v>
      </c>
      <c r="X114" s="38">
        <v>18</v>
      </c>
      <c r="Y114" s="38">
        <v>17</v>
      </c>
      <c r="Z114" s="38">
        <v>75</v>
      </c>
      <c r="AA114" s="38">
        <v>0.32</v>
      </c>
      <c r="AB114" s="38">
        <v>0.24</v>
      </c>
      <c r="AC114" s="38">
        <v>0.56999999999999995</v>
      </c>
      <c r="AD114" s="38">
        <v>0.32</v>
      </c>
      <c r="AE114" s="38">
        <v>0.56999999999999995</v>
      </c>
      <c r="AF114" s="38">
        <v>0.28999999999999998</v>
      </c>
      <c r="AG114" s="38">
        <v>0.21</v>
      </c>
      <c r="AH114" s="2">
        <v>0.5</v>
      </c>
      <c r="AI114" s="38">
        <v>0.28999999999999998</v>
      </c>
      <c r="AJ114" s="38">
        <v>0.5</v>
      </c>
      <c r="AK114" s="38" t="s">
        <v>25</v>
      </c>
      <c r="AL114" s="38" t="s">
        <v>351</v>
      </c>
    </row>
    <row r="115" spans="1:38">
      <c r="A115" s="1">
        <v>113</v>
      </c>
      <c r="B115" s="1" t="s">
        <v>352</v>
      </c>
      <c r="C115" s="38" t="s">
        <v>266</v>
      </c>
      <c r="D115" s="38" t="s">
        <v>121</v>
      </c>
      <c r="E115" s="38" t="s">
        <v>70</v>
      </c>
      <c r="F115" s="38" t="s">
        <v>4651</v>
      </c>
      <c r="G115" s="38">
        <v>1999</v>
      </c>
      <c r="H115" s="38">
        <v>24</v>
      </c>
      <c r="I115" s="38">
        <v>23</v>
      </c>
      <c r="J115" s="38">
        <v>2060</v>
      </c>
      <c r="K115" s="38">
        <v>22.9</v>
      </c>
      <c r="L115" s="38">
        <v>1</v>
      </c>
      <c r="M115" s="38">
        <v>2</v>
      </c>
      <c r="N115" s="38">
        <v>3</v>
      </c>
      <c r="O115" s="38">
        <v>1</v>
      </c>
      <c r="P115" s="38">
        <v>0</v>
      </c>
      <c r="Q115" s="38">
        <v>0</v>
      </c>
      <c r="R115" s="38">
        <v>6</v>
      </c>
      <c r="S115" s="38">
        <v>0</v>
      </c>
      <c r="T115" s="38">
        <v>2.4</v>
      </c>
      <c r="U115" s="38">
        <v>2.4</v>
      </c>
      <c r="V115" s="38">
        <v>1.9</v>
      </c>
      <c r="W115" s="38">
        <v>4.4000000000000004</v>
      </c>
      <c r="X115" s="38">
        <v>45</v>
      </c>
      <c r="Y115" s="38">
        <v>92</v>
      </c>
      <c r="Z115" s="38">
        <v>79</v>
      </c>
      <c r="AA115" s="38">
        <v>0.04</v>
      </c>
      <c r="AB115" s="38">
        <v>0.09</v>
      </c>
      <c r="AC115" s="38">
        <v>0.13</v>
      </c>
      <c r="AD115" s="38">
        <v>0.04</v>
      </c>
      <c r="AE115" s="38">
        <v>0.13</v>
      </c>
      <c r="AF115" s="38">
        <v>0.11</v>
      </c>
      <c r="AG115" s="38">
        <v>0.08</v>
      </c>
      <c r="AH115" s="38">
        <v>0.19</v>
      </c>
      <c r="AI115" s="38">
        <v>0.11</v>
      </c>
      <c r="AJ115" s="38">
        <v>0.19</v>
      </c>
      <c r="AK115" s="38" t="s">
        <v>25</v>
      </c>
      <c r="AL115" s="38" t="s">
        <v>353</v>
      </c>
    </row>
    <row r="116" spans="1:38">
      <c r="A116" s="1">
        <v>114</v>
      </c>
      <c r="B116" s="1" t="s">
        <v>354</v>
      </c>
      <c r="C116" s="38" t="s">
        <v>163</v>
      </c>
      <c r="D116" s="38" t="s">
        <v>110</v>
      </c>
      <c r="E116" s="38" t="s">
        <v>79</v>
      </c>
      <c r="F116" s="38" t="s">
        <v>4652</v>
      </c>
      <c r="G116" s="38">
        <v>2000</v>
      </c>
      <c r="H116" s="38">
        <v>22</v>
      </c>
      <c r="I116" s="38">
        <v>7</v>
      </c>
      <c r="J116" s="38">
        <v>788</v>
      </c>
      <c r="K116" s="38">
        <v>8.8000000000000007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3</v>
      </c>
      <c r="S116" s="38">
        <v>0</v>
      </c>
      <c r="T116" s="38">
        <v>1.5</v>
      </c>
      <c r="U116" s="38">
        <v>1.5</v>
      </c>
      <c r="V116" s="38">
        <v>1</v>
      </c>
      <c r="W116" s="38">
        <v>2.5</v>
      </c>
      <c r="X116" s="38">
        <v>7</v>
      </c>
      <c r="Y116" s="38">
        <v>33</v>
      </c>
      <c r="Z116" s="38">
        <v>37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0.17</v>
      </c>
      <c r="AG116" s="38">
        <v>0.11</v>
      </c>
      <c r="AH116" s="2">
        <v>0.28999999999999998</v>
      </c>
      <c r="AI116" s="38">
        <v>0.17</v>
      </c>
      <c r="AJ116" s="38">
        <v>0.28999999999999998</v>
      </c>
      <c r="AK116" s="38" t="s">
        <v>25</v>
      </c>
      <c r="AL116" s="38" t="s">
        <v>355</v>
      </c>
    </row>
    <row r="117" spans="1:38">
      <c r="A117" s="1">
        <v>115</v>
      </c>
      <c r="B117" s="1" t="s">
        <v>356</v>
      </c>
      <c r="C117" s="38" t="s">
        <v>149</v>
      </c>
      <c r="D117" s="38" t="s">
        <v>117</v>
      </c>
      <c r="E117" s="38" t="s">
        <v>89</v>
      </c>
      <c r="F117" s="38" t="s">
        <v>4488</v>
      </c>
      <c r="G117" s="38">
        <v>2001</v>
      </c>
      <c r="H117" s="38">
        <v>10</v>
      </c>
      <c r="I117" s="38">
        <v>9</v>
      </c>
      <c r="J117" s="38">
        <v>725</v>
      </c>
      <c r="K117" s="38">
        <v>8.1</v>
      </c>
      <c r="L117" s="38">
        <v>2</v>
      </c>
      <c r="M117" s="38">
        <v>1</v>
      </c>
      <c r="N117" s="38">
        <v>3</v>
      </c>
      <c r="O117" s="38">
        <v>2</v>
      </c>
      <c r="P117" s="38">
        <v>0</v>
      </c>
      <c r="Q117" s="38">
        <v>0</v>
      </c>
      <c r="R117" s="38">
        <v>1</v>
      </c>
      <c r="S117" s="38">
        <v>0</v>
      </c>
      <c r="T117" s="38">
        <v>1</v>
      </c>
      <c r="U117" s="38">
        <v>1</v>
      </c>
      <c r="V117" s="38">
        <v>0.5</v>
      </c>
      <c r="W117" s="38">
        <v>1.5</v>
      </c>
      <c r="X117" s="38">
        <v>8</v>
      </c>
      <c r="Y117" s="38">
        <v>33</v>
      </c>
      <c r="Z117" s="38">
        <v>16</v>
      </c>
      <c r="AA117" s="38">
        <v>0.25</v>
      </c>
      <c r="AB117" s="38">
        <v>0.12</v>
      </c>
      <c r="AC117" s="38">
        <v>0.37</v>
      </c>
      <c r="AD117" s="38">
        <v>0.25</v>
      </c>
      <c r="AE117" s="38">
        <v>0.37</v>
      </c>
      <c r="AF117" s="38">
        <v>0.12</v>
      </c>
      <c r="AG117" s="38">
        <v>0.06</v>
      </c>
      <c r="AH117" s="38">
        <v>0.18</v>
      </c>
      <c r="AI117" s="38">
        <v>0.12</v>
      </c>
      <c r="AJ117" s="38">
        <v>0.18</v>
      </c>
      <c r="AK117" s="38" t="s">
        <v>25</v>
      </c>
      <c r="AL117" s="38" t="s">
        <v>357</v>
      </c>
    </row>
    <row r="118" spans="1:38">
      <c r="A118" s="1">
        <v>116</v>
      </c>
      <c r="B118" s="1" t="s">
        <v>4021</v>
      </c>
      <c r="C118" s="38" t="s">
        <v>136</v>
      </c>
      <c r="D118" s="38" t="s">
        <v>139</v>
      </c>
      <c r="E118" s="38" t="s">
        <v>72</v>
      </c>
      <c r="F118" s="38" t="s">
        <v>4653</v>
      </c>
      <c r="G118" s="38">
        <v>1997</v>
      </c>
      <c r="H118" s="38">
        <v>6</v>
      </c>
      <c r="I118" s="38">
        <v>0</v>
      </c>
      <c r="J118" s="38">
        <v>92</v>
      </c>
      <c r="K118" s="38">
        <v>1</v>
      </c>
      <c r="L118" s="38">
        <v>1</v>
      </c>
      <c r="M118" s="38">
        <v>0</v>
      </c>
      <c r="N118" s="38">
        <v>1</v>
      </c>
      <c r="O118" s="38">
        <v>1</v>
      </c>
      <c r="P118" s="38">
        <v>0</v>
      </c>
      <c r="Q118" s="38">
        <v>0</v>
      </c>
      <c r="R118" s="38">
        <v>0</v>
      </c>
      <c r="S118" s="38">
        <v>0</v>
      </c>
      <c r="T118" s="38">
        <v>0.6</v>
      </c>
      <c r="U118" s="38">
        <v>0.6</v>
      </c>
      <c r="V118" s="38">
        <v>0</v>
      </c>
      <c r="W118" s="38">
        <v>0.6</v>
      </c>
      <c r="X118" s="38">
        <v>4</v>
      </c>
      <c r="Y118" s="38">
        <v>0</v>
      </c>
      <c r="Z118" s="38">
        <v>12</v>
      </c>
      <c r="AA118" s="38">
        <v>0.98</v>
      </c>
      <c r="AB118" s="38">
        <v>0</v>
      </c>
      <c r="AC118" s="38">
        <v>0.98</v>
      </c>
      <c r="AD118" s="38">
        <v>0.98</v>
      </c>
      <c r="AE118" s="38">
        <v>0.98</v>
      </c>
      <c r="AF118" s="38">
        <v>0.55000000000000004</v>
      </c>
      <c r="AG118" s="38">
        <v>0.04</v>
      </c>
      <c r="AH118" s="38">
        <v>0.59</v>
      </c>
      <c r="AI118" s="38">
        <v>0.55000000000000004</v>
      </c>
      <c r="AJ118" s="38">
        <v>0.59</v>
      </c>
      <c r="AK118" s="38" t="s">
        <v>25</v>
      </c>
      <c r="AL118" s="38" t="s">
        <v>4022</v>
      </c>
    </row>
    <row r="119" spans="1:38">
      <c r="A119" s="1">
        <v>117</v>
      </c>
      <c r="B119" s="1" t="s">
        <v>358</v>
      </c>
      <c r="C119" s="38" t="s">
        <v>120</v>
      </c>
      <c r="D119" s="38" t="s">
        <v>117</v>
      </c>
      <c r="E119" s="38" t="s">
        <v>79</v>
      </c>
      <c r="F119" s="38" t="s">
        <v>4654</v>
      </c>
      <c r="G119" s="38">
        <v>1998</v>
      </c>
      <c r="H119" s="38">
        <v>32</v>
      </c>
      <c r="I119" s="38">
        <v>14</v>
      </c>
      <c r="J119" s="38">
        <v>1333</v>
      </c>
      <c r="K119" s="38">
        <v>14.8</v>
      </c>
      <c r="L119" s="38">
        <v>4</v>
      </c>
      <c r="M119" s="38">
        <v>2</v>
      </c>
      <c r="N119" s="38">
        <v>6</v>
      </c>
      <c r="O119" s="38">
        <v>4</v>
      </c>
      <c r="P119" s="38">
        <v>0</v>
      </c>
      <c r="Q119" s="38">
        <v>0</v>
      </c>
      <c r="R119" s="38">
        <v>1</v>
      </c>
      <c r="S119" s="38">
        <v>0</v>
      </c>
      <c r="T119" s="38">
        <v>1.5</v>
      </c>
      <c r="U119" s="38">
        <v>1.5</v>
      </c>
      <c r="V119" s="38">
        <v>1.5</v>
      </c>
      <c r="W119" s="38">
        <v>3</v>
      </c>
      <c r="X119" s="38">
        <v>55</v>
      </c>
      <c r="Y119" s="38">
        <v>60</v>
      </c>
      <c r="Z119" s="38">
        <v>65</v>
      </c>
      <c r="AA119" s="38">
        <v>0.27</v>
      </c>
      <c r="AB119" s="38">
        <v>0.14000000000000001</v>
      </c>
      <c r="AC119" s="38">
        <v>0.41</v>
      </c>
      <c r="AD119" s="38">
        <v>0.27</v>
      </c>
      <c r="AE119" s="38">
        <v>0.41</v>
      </c>
      <c r="AF119" s="38">
        <v>0.1</v>
      </c>
      <c r="AG119" s="38">
        <v>0.1</v>
      </c>
      <c r="AH119" s="38">
        <v>0.2</v>
      </c>
      <c r="AI119" s="38">
        <v>0.1</v>
      </c>
      <c r="AJ119" s="38">
        <v>0.2</v>
      </c>
      <c r="AK119" s="38" t="s">
        <v>25</v>
      </c>
      <c r="AL119" s="38" t="s">
        <v>359</v>
      </c>
    </row>
    <row r="120" spans="1:38">
      <c r="A120" s="1">
        <v>118</v>
      </c>
      <c r="B120" s="1" t="s">
        <v>360</v>
      </c>
      <c r="C120" s="38" t="s">
        <v>238</v>
      </c>
      <c r="D120" s="38" t="s">
        <v>121</v>
      </c>
      <c r="E120" s="38" t="s">
        <v>72</v>
      </c>
      <c r="F120" s="38" t="s">
        <v>4655</v>
      </c>
      <c r="G120" s="38">
        <v>1993</v>
      </c>
      <c r="H120" s="38">
        <v>27</v>
      </c>
      <c r="I120" s="38">
        <v>22</v>
      </c>
      <c r="J120" s="38">
        <v>1935</v>
      </c>
      <c r="K120" s="38">
        <v>21.5</v>
      </c>
      <c r="L120" s="38">
        <v>2</v>
      </c>
      <c r="M120" s="38">
        <v>2</v>
      </c>
      <c r="N120" s="38">
        <v>4</v>
      </c>
      <c r="O120" s="38">
        <v>2</v>
      </c>
      <c r="P120" s="38">
        <v>0</v>
      </c>
      <c r="Q120" s="38">
        <v>0</v>
      </c>
      <c r="R120" s="38">
        <v>3</v>
      </c>
      <c r="S120" s="38">
        <v>0</v>
      </c>
      <c r="T120" s="38">
        <v>1</v>
      </c>
      <c r="U120" s="38">
        <v>1</v>
      </c>
      <c r="V120" s="38">
        <v>2.2999999999999998</v>
      </c>
      <c r="W120" s="38">
        <v>3.3</v>
      </c>
      <c r="X120" s="38">
        <v>30</v>
      </c>
      <c r="Y120" s="38">
        <v>97</v>
      </c>
      <c r="Z120" s="38">
        <v>54</v>
      </c>
      <c r="AA120" s="38">
        <v>0.09</v>
      </c>
      <c r="AB120" s="38">
        <v>0.09</v>
      </c>
      <c r="AC120" s="38">
        <v>0.19</v>
      </c>
      <c r="AD120" s="38">
        <v>0.09</v>
      </c>
      <c r="AE120" s="38">
        <v>0.19</v>
      </c>
      <c r="AF120" s="38">
        <v>0.05</v>
      </c>
      <c r="AG120" s="38">
        <v>0.11</v>
      </c>
      <c r="AH120" s="38">
        <v>0.15</v>
      </c>
      <c r="AI120" s="38">
        <v>0.05</v>
      </c>
      <c r="AJ120" s="38">
        <v>0.15</v>
      </c>
      <c r="AK120" s="38" t="s">
        <v>25</v>
      </c>
      <c r="AL120" s="38">
        <v>44781702</v>
      </c>
    </row>
    <row r="121" spans="1:38">
      <c r="A121" s="1">
        <v>119</v>
      </c>
      <c r="B121" s="1" t="s">
        <v>361</v>
      </c>
      <c r="C121" s="38" t="s">
        <v>120</v>
      </c>
      <c r="D121" s="38" t="s">
        <v>117</v>
      </c>
      <c r="E121" s="38" t="s">
        <v>101</v>
      </c>
      <c r="F121" s="38" t="s">
        <v>4656</v>
      </c>
      <c r="G121" s="38">
        <v>1998</v>
      </c>
      <c r="H121" s="38">
        <v>19</v>
      </c>
      <c r="I121" s="38">
        <v>4</v>
      </c>
      <c r="J121" s="38">
        <v>538</v>
      </c>
      <c r="K121" s="38">
        <v>6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3</v>
      </c>
      <c r="S121" s="38">
        <v>0</v>
      </c>
      <c r="T121" s="38">
        <v>1.2</v>
      </c>
      <c r="U121" s="38">
        <v>1.2</v>
      </c>
      <c r="V121" s="38">
        <v>0.2</v>
      </c>
      <c r="W121" s="38">
        <v>1.3</v>
      </c>
      <c r="X121" s="38">
        <v>2</v>
      </c>
      <c r="Y121" s="38">
        <v>30</v>
      </c>
      <c r="Z121" s="38">
        <v>13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0.19</v>
      </c>
      <c r="AG121" s="38">
        <v>0.03</v>
      </c>
      <c r="AH121" s="38">
        <v>0.22</v>
      </c>
      <c r="AI121" s="38">
        <v>0.19</v>
      </c>
      <c r="AJ121" s="38">
        <v>0.22</v>
      </c>
      <c r="AK121" s="38" t="s">
        <v>25</v>
      </c>
      <c r="AL121" s="38" t="s">
        <v>362</v>
      </c>
    </row>
    <row r="122" spans="1:38">
      <c r="A122" s="1">
        <v>120</v>
      </c>
      <c r="B122" s="1" t="s">
        <v>363</v>
      </c>
      <c r="C122" s="38" t="s">
        <v>120</v>
      </c>
      <c r="D122" s="38" t="s">
        <v>121</v>
      </c>
      <c r="E122" s="38" t="s">
        <v>95</v>
      </c>
      <c r="F122" s="38" t="s">
        <v>4657</v>
      </c>
      <c r="G122" s="38">
        <v>1990</v>
      </c>
      <c r="H122" s="38">
        <v>8</v>
      </c>
      <c r="I122" s="38">
        <v>8</v>
      </c>
      <c r="J122" s="38">
        <v>720</v>
      </c>
      <c r="K122" s="38">
        <v>8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2</v>
      </c>
      <c r="S122" s="38">
        <v>0</v>
      </c>
      <c r="T122" s="38">
        <v>0.5</v>
      </c>
      <c r="U122" s="38">
        <v>0.5</v>
      </c>
      <c r="V122" s="38">
        <v>0.1</v>
      </c>
      <c r="W122" s="38">
        <v>0.6</v>
      </c>
      <c r="X122" s="38">
        <v>0</v>
      </c>
      <c r="Y122" s="38">
        <v>18</v>
      </c>
      <c r="Z122" s="38">
        <v>1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0.06</v>
      </c>
      <c r="AG122" s="38">
        <v>0.01</v>
      </c>
      <c r="AH122" s="2">
        <v>7.0000000000000007E-2</v>
      </c>
      <c r="AI122" s="38">
        <v>0.06</v>
      </c>
      <c r="AJ122" s="38">
        <v>7.0000000000000007E-2</v>
      </c>
      <c r="AK122" s="38" t="s">
        <v>25</v>
      </c>
      <c r="AL122" s="38" t="s">
        <v>364</v>
      </c>
    </row>
    <row r="123" spans="1:38">
      <c r="A123" s="1">
        <v>121</v>
      </c>
      <c r="B123" s="1" t="s">
        <v>363</v>
      </c>
      <c r="C123" s="38" t="s">
        <v>120</v>
      </c>
      <c r="D123" s="38" t="s">
        <v>121</v>
      </c>
      <c r="E123" s="38" t="s">
        <v>97</v>
      </c>
      <c r="F123" s="38" t="s">
        <v>4657</v>
      </c>
      <c r="G123" s="38">
        <v>1990</v>
      </c>
      <c r="H123" s="38">
        <v>14</v>
      </c>
      <c r="I123" s="38">
        <v>14</v>
      </c>
      <c r="J123" s="38">
        <v>1144</v>
      </c>
      <c r="K123" s="38">
        <v>12.7</v>
      </c>
      <c r="L123" s="38">
        <v>1</v>
      </c>
      <c r="M123" s="38">
        <v>0</v>
      </c>
      <c r="N123" s="38">
        <v>1</v>
      </c>
      <c r="O123" s="38">
        <v>1</v>
      </c>
      <c r="P123" s="38">
        <v>0</v>
      </c>
      <c r="Q123" s="38">
        <v>0</v>
      </c>
      <c r="R123" s="38">
        <v>2</v>
      </c>
      <c r="S123" s="38">
        <v>0</v>
      </c>
      <c r="T123" s="38">
        <v>0.9</v>
      </c>
      <c r="U123" s="38">
        <v>0.9</v>
      </c>
      <c r="V123" s="38">
        <v>0</v>
      </c>
      <c r="W123" s="38">
        <v>0.9</v>
      </c>
      <c r="X123" s="38">
        <v>4</v>
      </c>
      <c r="Y123" s="38">
        <v>37</v>
      </c>
      <c r="Z123" s="38">
        <v>1</v>
      </c>
      <c r="AA123" s="38">
        <v>0.08</v>
      </c>
      <c r="AB123" s="38">
        <v>0</v>
      </c>
      <c r="AC123" s="38">
        <v>0.08</v>
      </c>
      <c r="AD123" s="38">
        <v>0.08</v>
      </c>
      <c r="AE123" s="38">
        <v>0.08</v>
      </c>
      <c r="AF123" s="38">
        <v>7.0000000000000007E-2</v>
      </c>
      <c r="AG123" s="38">
        <v>0</v>
      </c>
      <c r="AH123" s="38">
        <v>7.0000000000000007E-2</v>
      </c>
      <c r="AI123" s="38">
        <v>7.0000000000000007E-2</v>
      </c>
      <c r="AJ123" s="38">
        <v>7.0000000000000007E-2</v>
      </c>
      <c r="AK123" s="38" t="s">
        <v>25</v>
      </c>
      <c r="AL123" s="38" t="s">
        <v>364</v>
      </c>
    </row>
    <row r="124" spans="1:38">
      <c r="A124" s="1">
        <v>122</v>
      </c>
      <c r="B124" s="1" t="s">
        <v>365</v>
      </c>
      <c r="C124" s="38" t="s">
        <v>295</v>
      </c>
      <c r="D124" s="38" t="s">
        <v>117</v>
      </c>
      <c r="E124" s="38" t="s">
        <v>66</v>
      </c>
      <c r="F124" s="38" t="s">
        <v>4658</v>
      </c>
      <c r="G124" s="38">
        <v>1991</v>
      </c>
      <c r="H124" s="38">
        <v>29</v>
      </c>
      <c r="I124" s="38">
        <v>26</v>
      </c>
      <c r="J124" s="38">
        <v>2258</v>
      </c>
      <c r="K124" s="38">
        <v>25.1</v>
      </c>
      <c r="L124" s="38">
        <v>7</v>
      </c>
      <c r="M124" s="38">
        <v>16</v>
      </c>
      <c r="N124" s="38">
        <v>23</v>
      </c>
      <c r="O124" s="38">
        <v>7</v>
      </c>
      <c r="P124" s="38">
        <v>0</v>
      </c>
      <c r="Q124" s="38">
        <v>0</v>
      </c>
      <c r="R124" s="38">
        <v>1</v>
      </c>
      <c r="S124" s="38">
        <v>0</v>
      </c>
      <c r="T124" s="38">
        <v>5.5</v>
      </c>
      <c r="U124" s="38">
        <v>5.5</v>
      </c>
      <c r="V124" s="38">
        <v>13.3</v>
      </c>
      <c r="W124" s="38">
        <v>18.8</v>
      </c>
      <c r="X124" s="38">
        <v>100</v>
      </c>
      <c r="Y124" s="38">
        <v>226</v>
      </c>
      <c r="Z124" s="38">
        <v>231</v>
      </c>
      <c r="AA124" s="38">
        <v>0.28000000000000003</v>
      </c>
      <c r="AB124" s="38">
        <v>0.64</v>
      </c>
      <c r="AC124" s="38">
        <v>0.92</v>
      </c>
      <c r="AD124" s="38">
        <v>0.28000000000000003</v>
      </c>
      <c r="AE124" s="38">
        <v>0.92</v>
      </c>
      <c r="AF124" s="38">
        <v>0.22</v>
      </c>
      <c r="AG124" s="38">
        <v>0.53</v>
      </c>
      <c r="AH124" s="38">
        <v>0.75</v>
      </c>
      <c r="AI124" s="38">
        <v>0.22</v>
      </c>
      <c r="AJ124" s="38">
        <v>0.75</v>
      </c>
      <c r="AK124" s="38" t="s">
        <v>25</v>
      </c>
      <c r="AL124" s="38" t="s">
        <v>366</v>
      </c>
    </row>
    <row r="125" spans="1:38">
      <c r="A125" s="1">
        <v>123</v>
      </c>
      <c r="B125" s="1" t="s">
        <v>367</v>
      </c>
      <c r="C125" s="38" t="s">
        <v>192</v>
      </c>
      <c r="D125" s="38" t="s">
        <v>139</v>
      </c>
      <c r="E125" s="38" t="s">
        <v>99</v>
      </c>
      <c r="F125" s="38" t="s">
        <v>4659</v>
      </c>
      <c r="G125" s="38">
        <v>1996</v>
      </c>
      <c r="H125" s="38">
        <v>6</v>
      </c>
      <c r="I125" s="38">
        <v>0</v>
      </c>
      <c r="J125" s="38">
        <v>110</v>
      </c>
      <c r="K125" s="38">
        <v>1.2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0.2</v>
      </c>
      <c r="U125" s="38">
        <v>0.2</v>
      </c>
      <c r="V125" s="38">
        <v>0.3</v>
      </c>
      <c r="W125" s="38">
        <v>0.5</v>
      </c>
      <c r="X125" s="38">
        <v>5</v>
      </c>
      <c r="Y125" s="38">
        <v>4</v>
      </c>
      <c r="Z125" s="38">
        <v>11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0.15</v>
      </c>
      <c r="AG125" s="38">
        <v>0.25</v>
      </c>
      <c r="AH125" s="2">
        <v>0.41</v>
      </c>
      <c r="AI125" s="38">
        <v>0.15</v>
      </c>
      <c r="AJ125" s="38">
        <v>0.41</v>
      </c>
      <c r="AK125" s="38" t="s">
        <v>25</v>
      </c>
      <c r="AL125" s="38" t="s">
        <v>368</v>
      </c>
    </row>
    <row r="126" spans="1:38">
      <c r="A126" s="1">
        <v>124</v>
      </c>
      <c r="B126" s="1" t="s">
        <v>369</v>
      </c>
      <c r="C126" s="38" t="s">
        <v>295</v>
      </c>
      <c r="D126" s="38" t="s">
        <v>117</v>
      </c>
      <c r="E126" s="38" t="s">
        <v>85</v>
      </c>
      <c r="F126" s="38" t="s">
        <v>4660</v>
      </c>
      <c r="G126" s="38">
        <v>1995</v>
      </c>
      <c r="H126" s="38">
        <v>19</v>
      </c>
      <c r="I126" s="38">
        <v>7</v>
      </c>
      <c r="J126" s="38">
        <v>693</v>
      </c>
      <c r="K126" s="38">
        <v>7.7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0.1</v>
      </c>
      <c r="U126" s="38">
        <v>0.1</v>
      </c>
      <c r="V126" s="38">
        <v>0.5</v>
      </c>
      <c r="W126" s="38">
        <v>0.5</v>
      </c>
      <c r="X126" s="38">
        <v>1</v>
      </c>
      <c r="Y126" s="38">
        <v>17</v>
      </c>
      <c r="Z126" s="38">
        <v>2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0.01</v>
      </c>
      <c r="AG126" s="38">
        <v>0.06</v>
      </c>
      <c r="AH126" s="38">
        <v>7.0000000000000007E-2</v>
      </c>
      <c r="AI126" s="38">
        <v>0.01</v>
      </c>
      <c r="AJ126" s="38">
        <v>7.0000000000000007E-2</v>
      </c>
      <c r="AK126" s="38" t="s">
        <v>25</v>
      </c>
      <c r="AL126" s="38" t="s">
        <v>370</v>
      </c>
    </row>
    <row r="127" spans="1:38">
      <c r="A127" s="1">
        <v>125</v>
      </c>
      <c r="B127" s="1" t="s">
        <v>369</v>
      </c>
      <c r="C127" s="38" t="s">
        <v>295</v>
      </c>
      <c r="D127" s="38" t="s">
        <v>117</v>
      </c>
      <c r="E127" s="38" t="s">
        <v>97</v>
      </c>
      <c r="F127" s="38" t="s">
        <v>4660</v>
      </c>
      <c r="G127" s="38">
        <v>1995</v>
      </c>
      <c r="H127" s="38">
        <v>4</v>
      </c>
      <c r="I127" s="38">
        <v>2</v>
      </c>
      <c r="J127" s="38">
        <v>214</v>
      </c>
      <c r="K127" s="38">
        <v>2.4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0.7</v>
      </c>
      <c r="U127" s="38">
        <v>0.7</v>
      </c>
      <c r="V127" s="38">
        <v>0</v>
      </c>
      <c r="W127" s="38">
        <v>0.7</v>
      </c>
      <c r="X127" s="38">
        <v>1</v>
      </c>
      <c r="Y127" s="38">
        <v>6</v>
      </c>
      <c r="Z127" s="38">
        <v>3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0.27</v>
      </c>
      <c r="AG127" s="38">
        <v>0.02</v>
      </c>
      <c r="AH127" s="38">
        <v>0.28999999999999998</v>
      </c>
      <c r="AI127" s="38">
        <v>0.27</v>
      </c>
      <c r="AJ127" s="38">
        <v>0.28999999999999998</v>
      </c>
      <c r="AK127" s="38" t="s">
        <v>25</v>
      </c>
      <c r="AL127" s="38" t="s">
        <v>370</v>
      </c>
    </row>
    <row r="128" spans="1:38">
      <c r="A128" s="1">
        <v>126</v>
      </c>
      <c r="B128" s="1" t="s">
        <v>371</v>
      </c>
      <c r="C128" s="38" t="s">
        <v>178</v>
      </c>
      <c r="D128" s="38" t="s">
        <v>139</v>
      </c>
      <c r="E128" s="38" t="s">
        <v>89</v>
      </c>
      <c r="F128" s="38" t="s">
        <v>4661</v>
      </c>
      <c r="G128" s="38">
        <v>1997</v>
      </c>
      <c r="H128" s="38">
        <v>18</v>
      </c>
      <c r="I128" s="38">
        <v>6</v>
      </c>
      <c r="J128" s="38">
        <v>701</v>
      </c>
      <c r="K128" s="38">
        <v>7.8</v>
      </c>
      <c r="L128" s="38">
        <v>2</v>
      </c>
      <c r="M128" s="38">
        <v>2</v>
      </c>
      <c r="N128" s="38">
        <v>4</v>
      </c>
      <c r="O128" s="38">
        <v>2</v>
      </c>
      <c r="P128" s="38">
        <v>0</v>
      </c>
      <c r="Q128" s="38">
        <v>0</v>
      </c>
      <c r="R128" s="38">
        <v>3</v>
      </c>
      <c r="S128" s="38">
        <v>0</v>
      </c>
      <c r="T128" s="38">
        <v>1.8</v>
      </c>
      <c r="U128" s="38">
        <v>1.8</v>
      </c>
      <c r="V128" s="38">
        <v>0.6</v>
      </c>
      <c r="W128" s="38">
        <v>2.4</v>
      </c>
      <c r="X128" s="38">
        <v>23</v>
      </c>
      <c r="Y128" s="38">
        <v>16</v>
      </c>
      <c r="Z128" s="38">
        <v>61</v>
      </c>
      <c r="AA128" s="38">
        <v>0.26</v>
      </c>
      <c r="AB128" s="38">
        <v>0.26</v>
      </c>
      <c r="AC128" s="38">
        <v>0.51</v>
      </c>
      <c r="AD128" s="38">
        <v>0.26</v>
      </c>
      <c r="AE128" s="38">
        <v>0.51</v>
      </c>
      <c r="AF128" s="38">
        <v>0.23</v>
      </c>
      <c r="AG128" s="38">
        <v>7.0000000000000007E-2</v>
      </c>
      <c r="AH128" s="38">
        <v>0.31</v>
      </c>
      <c r="AI128" s="38">
        <v>0.23</v>
      </c>
      <c r="AJ128" s="38">
        <v>0.31</v>
      </c>
      <c r="AK128" s="38" t="s">
        <v>25</v>
      </c>
      <c r="AL128" s="38" t="s">
        <v>372</v>
      </c>
    </row>
    <row r="129" spans="1:38">
      <c r="A129" s="1">
        <v>127</v>
      </c>
      <c r="B129" s="1" t="s">
        <v>373</v>
      </c>
      <c r="C129" s="38" t="s">
        <v>374</v>
      </c>
      <c r="D129" s="38" t="s">
        <v>117</v>
      </c>
      <c r="E129" s="38" t="s">
        <v>79</v>
      </c>
      <c r="F129" s="38" t="s">
        <v>4439</v>
      </c>
      <c r="G129" s="38">
        <v>1999</v>
      </c>
      <c r="H129" s="38">
        <v>1</v>
      </c>
      <c r="I129" s="38">
        <v>0</v>
      </c>
      <c r="J129" s="38">
        <v>8</v>
      </c>
      <c r="K129" s="38">
        <v>0.1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0.31</v>
      </c>
      <c r="AG129" s="38">
        <v>0</v>
      </c>
      <c r="AH129" s="38">
        <v>0.31</v>
      </c>
      <c r="AI129" s="38">
        <v>0.31</v>
      </c>
      <c r="AJ129" s="38">
        <v>0.31</v>
      </c>
      <c r="AK129" s="38" t="s">
        <v>25</v>
      </c>
      <c r="AL129" s="38" t="s">
        <v>375</v>
      </c>
    </row>
    <row r="130" spans="1:38">
      <c r="A130" s="1">
        <v>128</v>
      </c>
      <c r="B130" s="1" t="s">
        <v>376</v>
      </c>
      <c r="C130" s="38" t="s">
        <v>120</v>
      </c>
      <c r="D130" s="38" t="s">
        <v>117</v>
      </c>
      <c r="E130" s="38" t="s">
        <v>91</v>
      </c>
      <c r="F130" s="38" t="s">
        <v>4662</v>
      </c>
      <c r="G130" s="38">
        <v>1998</v>
      </c>
      <c r="H130" s="38">
        <v>29</v>
      </c>
      <c r="I130" s="38">
        <v>27</v>
      </c>
      <c r="J130" s="38">
        <v>2221</v>
      </c>
      <c r="K130" s="38">
        <v>24.7</v>
      </c>
      <c r="L130" s="38">
        <v>2</v>
      </c>
      <c r="M130" s="38">
        <v>2</v>
      </c>
      <c r="N130" s="38">
        <v>4</v>
      </c>
      <c r="O130" s="38">
        <v>2</v>
      </c>
      <c r="P130" s="38">
        <v>0</v>
      </c>
      <c r="Q130" s="38">
        <v>0</v>
      </c>
      <c r="R130" s="38">
        <v>5</v>
      </c>
      <c r="S130" s="38">
        <v>1</v>
      </c>
      <c r="T130" s="38">
        <v>2.2999999999999998</v>
      </c>
      <c r="U130" s="38">
        <v>2.2999999999999998</v>
      </c>
      <c r="V130" s="38">
        <v>3.1</v>
      </c>
      <c r="W130" s="38">
        <v>5.5</v>
      </c>
      <c r="X130" s="38">
        <v>64</v>
      </c>
      <c r="Y130" s="38">
        <v>125</v>
      </c>
      <c r="Z130" s="38">
        <v>88</v>
      </c>
      <c r="AA130" s="38">
        <v>0.08</v>
      </c>
      <c r="AB130" s="38">
        <v>0.08</v>
      </c>
      <c r="AC130" s="38">
        <v>0.16</v>
      </c>
      <c r="AD130" s="38">
        <v>0.08</v>
      </c>
      <c r="AE130" s="38">
        <v>0.16</v>
      </c>
      <c r="AF130" s="38">
        <v>0.09</v>
      </c>
      <c r="AG130" s="38">
        <v>0.13</v>
      </c>
      <c r="AH130" s="38">
        <v>0.22</v>
      </c>
      <c r="AI130" s="38">
        <v>0.09</v>
      </c>
      <c r="AJ130" s="38">
        <v>0.22</v>
      </c>
      <c r="AK130" s="38" t="s">
        <v>25</v>
      </c>
      <c r="AL130" s="38" t="s">
        <v>377</v>
      </c>
    </row>
    <row r="131" spans="1:38">
      <c r="A131" s="1">
        <v>129</v>
      </c>
      <c r="B131" s="1" t="s">
        <v>378</v>
      </c>
      <c r="C131" s="38" t="s">
        <v>127</v>
      </c>
      <c r="D131" s="38" t="s">
        <v>117</v>
      </c>
      <c r="E131" s="38" t="s">
        <v>103</v>
      </c>
      <c r="F131" s="38" t="s">
        <v>4663</v>
      </c>
      <c r="G131" s="38">
        <v>1999</v>
      </c>
      <c r="H131" s="38">
        <v>18</v>
      </c>
      <c r="I131" s="38">
        <v>11</v>
      </c>
      <c r="J131" s="38">
        <v>819</v>
      </c>
      <c r="K131" s="38">
        <v>9.1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4</v>
      </c>
      <c r="S131" s="38">
        <v>0</v>
      </c>
      <c r="T131" s="38">
        <v>0.2</v>
      </c>
      <c r="U131" s="38">
        <v>0.2</v>
      </c>
      <c r="V131" s="38">
        <v>0.1</v>
      </c>
      <c r="W131" s="38">
        <v>0.3</v>
      </c>
      <c r="X131" s="38">
        <v>9</v>
      </c>
      <c r="Y131" s="38">
        <v>28</v>
      </c>
      <c r="Z131" s="38">
        <v>6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0.02</v>
      </c>
      <c r="AG131" s="38">
        <v>0.01</v>
      </c>
      <c r="AH131" s="38">
        <v>0.04</v>
      </c>
      <c r="AI131" s="38">
        <v>0.02</v>
      </c>
      <c r="AJ131" s="38">
        <v>0.04</v>
      </c>
      <c r="AK131" s="38" t="s">
        <v>25</v>
      </c>
      <c r="AL131" s="38" t="s">
        <v>379</v>
      </c>
    </row>
    <row r="132" spans="1:38">
      <c r="A132" s="1">
        <v>130</v>
      </c>
      <c r="B132" s="1" t="s">
        <v>380</v>
      </c>
      <c r="C132" s="38" t="s">
        <v>266</v>
      </c>
      <c r="D132" s="38" t="s">
        <v>121</v>
      </c>
      <c r="E132" s="38" t="s">
        <v>66</v>
      </c>
      <c r="F132" s="38" t="s">
        <v>4470</v>
      </c>
      <c r="G132" s="38">
        <v>1997</v>
      </c>
      <c r="H132" s="38">
        <v>25</v>
      </c>
      <c r="I132" s="38">
        <v>21</v>
      </c>
      <c r="J132" s="38">
        <v>1909</v>
      </c>
      <c r="K132" s="38">
        <v>21.2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3</v>
      </c>
      <c r="S132" s="38">
        <v>0</v>
      </c>
      <c r="T132" s="38">
        <v>1.3</v>
      </c>
      <c r="U132" s="38">
        <v>1.3</v>
      </c>
      <c r="V132" s="38">
        <v>0.6</v>
      </c>
      <c r="W132" s="38">
        <v>1.9</v>
      </c>
      <c r="X132" s="38">
        <v>14</v>
      </c>
      <c r="Y132" s="38">
        <v>95</v>
      </c>
      <c r="Z132" s="38">
        <v>2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0.06</v>
      </c>
      <c r="AG132" s="38">
        <v>0.03</v>
      </c>
      <c r="AH132" s="38">
        <v>0.09</v>
      </c>
      <c r="AI132" s="38">
        <v>0.06</v>
      </c>
      <c r="AJ132" s="38">
        <v>0.09</v>
      </c>
      <c r="AK132" s="38" t="s">
        <v>25</v>
      </c>
      <c r="AL132" s="38" t="s">
        <v>381</v>
      </c>
    </row>
    <row r="133" spans="1:38">
      <c r="A133" s="1">
        <v>131</v>
      </c>
      <c r="B133" s="1" t="s">
        <v>382</v>
      </c>
      <c r="C133" s="38" t="s">
        <v>383</v>
      </c>
      <c r="D133" s="38" t="s">
        <v>114</v>
      </c>
      <c r="E133" s="38" t="s">
        <v>81</v>
      </c>
      <c r="F133" s="38" t="s">
        <v>4664</v>
      </c>
      <c r="G133" s="38">
        <v>1997</v>
      </c>
      <c r="H133" s="38">
        <v>13</v>
      </c>
      <c r="I133" s="38">
        <v>9</v>
      </c>
      <c r="J133" s="38">
        <v>792</v>
      </c>
      <c r="K133" s="38">
        <v>8.8000000000000007</v>
      </c>
      <c r="L133" s="38">
        <v>4</v>
      </c>
      <c r="M133" s="38">
        <v>2</v>
      </c>
      <c r="N133" s="38">
        <v>6</v>
      </c>
      <c r="O133" s="38">
        <v>4</v>
      </c>
      <c r="P133" s="38">
        <v>0</v>
      </c>
      <c r="Q133" s="38">
        <v>0</v>
      </c>
      <c r="R133" s="38">
        <v>2</v>
      </c>
      <c r="S133" s="38">
        <v>0</v>
      </c>
      <c r="T133" s="38">
        <v>2.2000000000000002</v>
      </c>
      <c r="U133" s="38">
        <v>2.2000000000000002</v>
      </c>
      <c r="V133" s="38">
        <v>1.3</v>
      </c>
      <c r="W133" s="38">
        <v>3.5</v>
      </c>
      <c r="X133" s="38">
        <v>27</v>
      </c>
      <c r="Y133" s="38">
        <v>39</v>
      </c>
      <c r="Z133" s="38">
        <v>90</v>
      </c>
      <c r="AA133" s="38">
        <v>0.45</v>
      </c>
      <c r="AB133" s="38">
        <v>0.23</v>
      </c>
      <c r="AC133" s="38">
        <v>0.68</v>
      </c>
      <c r="AD133" s="38">
        <v>0.45</v>
      </c>
      <c r="AE133" s="38">
        <v>0.68</v>
      </c>
      <c r="AF133" s="38">
        <v>0.25</v>
      </c>
      <c r="AG133" s="38">
        <v>0.15</v>
      </c>
      <c r="AH133" s="38">
        <v>0.4</v>
      </c>
      <c r="AI133" s="38">
        <v>0.25</v>
      </c>
      <c r="AJ133" s="38">
        <v>0.4</v>
      </c>
      <c r="AK133" s="38" t="s">
        <v>25</v>
      </c>
      <c r="AL133" s="38" t="s">
        <v>384</v>
      </c>
    </row>
    <row r="134" spans="1:38">
      <c r="A134" s="1">
        <v>132</v>
      </c>
      <c r="B134" s="1" t="s">
        <v>385</v>
      </c>
      <c r="C134" s="38" t="s">
        <v>120</v>
      </c>
      <c r="D134" s="38" t="s">
        <v>121</v>
      </c>
      <c r="E134" s="38" t="s">
        <v>72</v>
      </c>
      <c r="F134" s="38" t="s">
        <v>4665</v>
      </c>
      <c r="G134" s="38">
        <v>1994</v>
      </c>
      <c r="H134" s="38">
        <v>32</v>
      </c>
      <c r="I134" s="38">
        <v>31</v>
      </c>
      <c r="J134" s="38">
        <v>2815</v>
      </c>
      <c r="K134" s="38">
        <v>31.3</v>
      </c>
      <c r="L134" s="38">
        <v>2</v>
      </c>
      <c r="M134" s="38">
        <v>1</v>
      </c>
      <c r="N134" s="38">
        <v>3</v>
      </c>
      <c r="O134" s="38">
        <v>2</v>
      </c>
      <c r="P134" s="38">
        <v>0</v>
      </c>
      <c r="Q134" s="38">
        <v>0</v>
      </c>
      <c r="R134" s="38">
        <v>3</v>
      </c>
      <c r="S134" s="38">
        <v>0</v>
      </c>
      <c r="T134" s="38">
        <v>1.6</v>
      </c>
      <c r="U134" s="38">
        <v>1.6</v>
      </c>
      <c r="V134" s="38">
        <v>1.2</v>
      </c>
      <c r="W134" s="38">
        <v>2.8</v>
      </c>
      <c r="X134" s="38">
        <v>9</v>
      </c>
      <c r="Y134" s="38">
        <v>87</v>
      </c>
      <c r="Z134" s="38">
        <v>14</v>
      </c>
      <c r="AA134" s="38">
        <v>0.06</v>
      </c>
      <c r="AB134" s="38">
        <v>0.03</v>
      </c>
      <c r="AC134" s="38">
        <v>0.1</v>
      </c>
      <c r="AD134" s="38">
        <v>0.06</v>
      </c>
      <c r="AE134" s="38">
        <v>0.1</v>
      </c>
      <c r="AF134" s="38">
        <v>0.05</v>
      </c>
      <c r="AG134" s="38">
        <v>0.04</v>
      </c>
      <c r="AH134" s="38">
        <v>0.09</v>
      </c>
      <c r="AI134" s="38">
        <v>0.05</v>
      </c>
      <c r="AJ134" s="38">
        <v>0.09</v>
      </c>
      <c r="AK134" s="38" t="s">
        <v>25</v>
      </c>
      <c r="AL134" s="38" t="s">
        <v>386</v>
      </c>
    </row>
    <row r="135" spans="1:38">
      <c r="A135" s="1">
        <v>133</v>
      </c>
      <c r="B135" s="38" t="s">
        <v>387</v>
      </c>
      <c r="C135" s="38" t="s">
        <v>127</v>
      </c>
      <c r="D135" s="38" t="s">
        <v>121</v>
      </c>
      <c r="E135" s="38" t="s">
        <v>85</v>
      </c>
      <c r="F135" s="38" t="s">
        <v>4474</v>
      </c>
      <c r="G135" s="38">
        <v>1993</v>
      </c>
      <c r="H135" s="38">
        <v>25</v>
      </c>
      <c r="I135" s="38">
        <v>16</v>
      </c>
      <c r="J135" s="38">
        <v>1354</v>
      </c>
      <c r="K135" s="38">
        <v>15</v>
      </c>
      <c r="L135" s="38">
        <v>1</v>
      </c>
      <c r="M135" s="38">
        <v>0</v>
      </c>
      <c r="N135" s="38">
        <v>1</v>
      </c>
      <c r="O135" s="38">
        <v>1</v>
      </c>
      <c r="P135" s="38">
        <v>0</v>
      </c>
      <c r="Q135" s="38">
        <v>0</v>
      </c>
      <c r="R135" s="38">
        <v>4</v>
      </c>
      <c r="S135" s="38">
        <v>0</v>
      </c>
      <c r="T135" s="38">
        <v>0.3</v>
      </c>
      <c r="U135" s="38">
        <v>0.3</v>
      </c>
      <c r="V135" s="38">
        <v>1.8</v>
      </c>
      <c r="W135" s="38">
        <v>2.1</v>
      </c>
      <c r="X135" s="38">
        <v>25</v>
      </c>
      <c r="Y135" s="38">
        <v>51</v>
      </c>
      <c r="Z135" s="38">
        <v>84</v>
      </c>
      <c r="AA135" s="38">
        <v>7.0000000000000007E-2</v>
      </c>
      <c r="AB135" s="38">
        <v>0</v>
      </c>
      <c r="AC135" s="38">
        <v>7.0000000000000007E-2</v>
      </c>
      <c r="AD135" s="38">
        <v>7.0000000000000007E-2</v>
      </c>
      <c r="AE135" s="38">
        <v>7.0000000000000007E-2</v>
      </c>
      <c r="AF135" s="38">
        <v>0.02</v>
      </c>
      <c r="AG135" s="38">
        <v>0.12</v>
      </c>
      <c r="AH135" s="38">
        <v>0.14000000000000001</v>
      </c>
      <c r="AI135" s="38">
        <v>0.02</v>
      </c>
      <c r="AJ135" s="38">
        <v>0.14000000000000001</v>
      </c>
      <c r="AK135" s="38" t="s">
        <v>25</v>
      </c>
      <c r="AL135" s="38" t="s">
        <v>388</v>
      </c>
    </row>
    <row r="136" spans="1:38">
      <c r="A136" s="1">
        <v>134</v>
      </c>
      <c r="B136" s="38" t="s">
        <v>389</v>
      </c>
      <c r="C136" s="38" t="s">
        <v>127</v>
      </c>
      <c r="D136" s="38" t="s">
        <v>121</v>
      </c>
      <c r="E136" s="38" t="s">
        <v>76</v>
      </c>
      <c r="F136" s="38" t="s">
        <v>4666</v>
      </c>
      <c r="G136" s="38">
        <v>1997</v>
      </c>
      <c r="H136" s="38">
        <v>21</v>
      </c>
      <c r="I136" s="38">
        <v>17</v>
      </c>
      <c r="J136" s="38">
        <v>1666</v>
      </c>
      <c r="K136" s="38">
        <v>18.5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2</v>
      </c>
      <c r="S136" s="38">
        <v>0</v>
      </c>
      <c r="T136" s="38">
        <v>0.3</v>
      </c>
      <c r="U136" s="38">
        <v>0.3</v>
      </c>
      <c r="V136" s="38">
        <v>0</v>
      </c>
      <c r="W136" s="38">
        <v>0.3</v>
      </c>
      <c r="X136" s="38">
        <v>10</v>
      </c>
      <c r="Y136" s="38">
        <v>62</v>
      </c>
      <c r="Z136" s="38">
        <v>3</v>
      </c>
      <c r="AA136" s="38">
        <v>0.05</v>
      </c>
      <c r="AB136" s="38">
        <v>0</v>
      </c>
      <c r="AC136" s="38">
        <v>0.05</v>
      </c>
      <c r="AD136" s="38">
        <v>0.05</v>
      </c>
      <c r="AE136" s="38">
        <v>0.05</v>
      </c>
      <c r="AF136" s="38">
        <v>0.02</v>
      </c>
      <c r="AG136" s="38">
        <v>0</v>
      </c>
      <c r="AH136" s="38">
        <v>0.02</v>
      </c>
      <c r="AI136" s="38">
        <v>0.02</v>
      </c>
      <c r="AJ136" s="38">
        <v>0.02</v>
      </c>
      <c r="AK136" s="38" t="s">
        <v>25</v>
      </c>
      <c r="AL136" s="38" t="s">
        <v>390</v>
      </c>
    </row>
    <row r="137" spans="1:38">
      <c r="A137" s="1">
        <v>135</v>
      </c>
      <c r="B137" s="1" t="s">
        <v>391</v>
      </c>
      <c r="C137" s="38" t="s">
        <v>244</v>
      </c>
      <c r="D137" s="38" t="s">
        <v>392</v>
      </c>
      <c r="E137" s="38" t="s">
        <v>103</v>
      </c>
      <c r="F137" s="38" t="s">
        <v>4667</v>
      </c>
      <c r="G137" s="38">
        <v>1998</v>
      </c>
      <c r="H137" s="38">
        <v>15</v>
      </c>
      <c r="I137" s="38">
        <v>7</v>
      </c>
      <c r="J137" s="38">
        <v>692</v>
      </c>
      <c r="K137" s="38">
        <v>7.7</v>
      </c>
      <c r="L137" s="38">
        <v>0</v>
      </c>
      <c r="M137" s="38">
        <v>2</v>
      </c>
      <c r="N137" s="38">
        <v>2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0.2</v>
      </c>
      <c r="U137" s="38">
        <v>0.2</v>
      </c>
      <c r="V137" s="38">
        <v>0.5</v>
      </c>
      <c r="W137" s="38">
        <v>0.7</v>
      </c>
      <c r="X137" s="38">
        <v>26</v>
      </c>
      <c r="Y137" s="38">
        <v>18</v>
      </c>
      <c r="Z137" s="38">
        <v>36</v>
      </c>
      <c r="AA137" s="38">
        <v>0</v>
      </c>
      <c r="AB137" s="38">
        <v>0.26</v>
      </c>
      <c r="AC137" s="38">
        <v>0.26</v>
      </c>
      <c r="AD137" s="38">
        <v>0</v>
      </c>
      <c r="AE137" s="38">
        <v>0.26</v>
      </c>
      <c r="AF137" s="38">
        <v>0.02</v>
      </c>
      <c r="AG137" s="38">
        <v>0.06</v>
      </c>
      <c r="AH137" s="38">
        <v>0.08</v>
      </c>
      <c r="AI137" s="38">
        <v>0.02</v>
      </c>
      <c r="AJ137" s="38">
        <v>0.08</v>
      </c>
      <c r="AK137" s="38" t="s">
        <v>25</v>
      </c>
      <c r="AL137" s="38" t="s">
        <v>393</v>
      </c>
    </row>
    <row r="138" spans="1:38">
      <c r="A138" s="1">
        <v>136</v>
      </c>
      <c r="B138" s="1" t="s">
        <v>394</v>
      </c>
      <c r="C138" s="38" t="s">
        <v>113</v>
      </c>
      <c r="D138" s="38" t="s">
        <v>114</v>
      </c>
      <c r="E138" s="38" t="s">
        <v>81</v>
      </c>
      <c r="F138" s="38" t="s">
        <v>4668</v>
      </c>
      <c r="G138" s="38">
        <v>2005</v>
      </c>
      <c r="H138" s="38">
        <v>2</v>
      </c>
      <c r="I138" s="38">
        <v>0</v>
      </c>
      <c r="J138" s="38">
        <v>26</v>
      </c>
      <c r="K138" s="38">
        <v>0.3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1</v>
      </c>
      <c r="Y138" s="38">
        <v>1</v>
      </c>
      <c r="Z138" s="38">
        <v>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 t="s">
        <v>25</v>
      </c>
      <c r="AL138" s="38" t="s">
        <v>395</v>
      </c>
    </row>
    <row r="139" spans="1:38">
      <c r="A139" s="1">
        <v>137</v>
      </c>
      <c r="B139" s="1" t="s">
        <v>396</v>
      </c>
      <c r="C139" s="38" t="s">
        <v>215</v>
      </c>
      <c r="D139" s="38" t="s">
        <v>218</v>
      </c>
      <c r="E139" s="38" t="s">
        <v>72</v>
      </c>
      <c r="F139" s="38" t="s">
        <v>4669</v>
      </c>
      <c r="G139" s="38">
        <v>1992</v>
      </c>
      <c r="H139" s="38">
        <v>12</v>
      </c>
      <c r="I139" s="38">
        <v>7</v>
      </c>
      <c r="J139" s="38">
        <v>667</v>
      </c>
      <c r="K139" s="38">
        <v>7.4</v>
      </c>
      <c r="L139" s="38">
        <v>1</v>
      </c>
      <c r="M139" s="38">
        <v>0</v>
      </c>
      <c r="N139" s="38">
        <v>1</v>
      </c>
      <c r="O139" s="38">
        <v>1</v>
      </c>
      <c r="P139" s="38">
        <v>0</v>
      </c>
      <c r="Q139" s="38">
        <v>0</v>
      </c>
      <c r="R139" s="38">
        <v>0</v>
      </c>
      <c r="S139" s="38">
        <v>0</v>
      </c>
      <c r="T139" s="38">
        <v>0.8</v>
      </c>
      <c r="U139" s="38">
        <v>0.8</v>
      </c>
      <c r="V139" s="38">
        <v>0.3</v>
      </c>
      <c r="W139" s="38">
        <v>1</v>
      </c>
      <c r="X139" s="38">
        <v>16</v>
      </c>
      <c r="Y139" s="38">
        <v>20</v>
      </c>
      <c r="Z139" s="38">
        <v>57</v>
      </c>
      <c r="AA139" s="38">
        <v>0.13</v>
      </c>
      <c r="AB139" s="38">
        <v>0</v>
      </c>
      <c r="AC139" s="38">
        <v>0.13</v>
      </c>
      <c r="AD139" s="38">
        <v>0.13</v>
      </c>
      <c r="AE139" s="38">
        <v>0.13</v>
      </c>
      <c r="AF139" s="38">
        <v>0.1</v>
      </c>
      <c r="AG139" s="38">
        <v>0.04</v>
      </c>
      <c r="AH139" s="2">
        <v>0.14000000000000001</v>
      </c>
      <c r="AI139" s="38">
        <v>0.1</v>
      </c>
      <c r="AJ139" s="38">
        <v>0.14000000000000001</v>
      </c>
      <c r="AK139" s="38" t="s">
        <v>25</v>
      </c>
      <c r="AL139" s="38" t="s">
        <v>397</v>
      </c>
    </row>
    <row r="140" spans="1:38">
      <c r="A140" s="1">
        <v>138</v>
      </c>
      <c r="B140" s="1" t="s">
        <v>398</v>
      </c>
      <c r="C140" s="38" t="s">
        <v>149</v>
      </c>
      <c r="D140" s="38" t="s">
        <v>121</v>
      </c>
      <c r="E140" s="38" t="s">
        <v>64</v>
      </c>
      <c r="F140" s="38" t="s">
        <v>4670</v>
      </c>
      <c r="G140" s="38">
        <v>1997</v>
      </c>
      <c r="H140" s="38">
        <v>34</v>
      </c>
      <c r="I140" s="38">
        <v>34</v>
      </c>
      <c r="J140" s="38">
        <v>3049</v>
      </c>
      <c r="K140" s="38">
        <v>33.9</v>
      </c>
      <c r="L140" s="38">
        <v>3</v>
      </c>
      <c r="M140" s="38">
        <v>0</v>
      </c>
      <c r="N140" s="38">
        <v>3</v>
      </c>
      <c r="O140" s="38">
        <v>3</v>
      </c>
      <c r="P140" s="38">
        <v>0</v>
      </c>
      <c r="Q140" s="38">
        <v>0</v>
      </c>
      <c r="R140" s="38">
        <v>4</v>
      </c>
      <c r="S140" s="38">
        <v>0</v>
      </c>
      <c r="T140" s="38">
        <v>4.8</v>
      </c>
      <c r="U140" s="38">
        <v>4.8</v>
      </c>
      <c r="V140" s="38">
        <v>0.2</v>
      </c>
      <c r="W140" s="38">
        <v>5</v>
      </c>
      <c r="X140" s="38">
        <v>17</v>
      </c>
      <c r="Y140" s="38">
        <v>145</v>
      </c>
      <c r="Z140" s="38">
        <v>15</v>
      </c>
      <c r="AA140" s="38">
        <v>0.09</v>
      </c>
      <c r="AB140" s="38">
        <v>0</v>
      </c>
      <c r="AC140" s="38">
        <v>0.09</v>
      </c>
      <c r="AD140" s="38">
        <v>0.09</v>
      </c>
      <c r="AE140" s="38">
        <v>0.09</v>
      </c>
      <c r="AF140" s="38">
        <v>0.14000000000000001</v>
      </c>
      <c r="AG140" s="38">
        <v>0.01</v>
      </c>
      <c r="AH140" s="38">
        <v>0.15</v>
      </c>
      <c r="AI140" s="38">
        <v>0.14000000000000001</v>
      </c>
      <c r="AJ140" s="38">
        <v>0.15</v>
      </c>
      <c r="AK140" s="38" t="s">
        <v>25</v>
      </c>
      <c r="AL140" s="38" t="s">
        <v>399</v>
      </c>
    </row>
    <row r="141" spans="1:38">
      <c r="A141" s="1">
        <v>139</v>
      </c>
      <c r="B141" s="1" t="s">
        <v>400</v>
      </c>
      <c r="C141" s="38" t="s">
        <v>244</v>
      </c>
      <c r="D141" s="38" t="s">
        <v>117</v>
      </c>
      <c r="E141" s="38" t="s">
        <v>101</v>
      </c>
      <c r="F141" s="38" t="s">
        <v>4671</v>
      </c>
      <c r="G141" s="38">
        <v>1993</v>
      </c>
      <c r="H141" s="38">
        <v>21</v>
      </c>
      <c r="I141" s="38">
        <v>13</v>
      </c>
      <c r="J141" s="38">
        <v>1173</v>
      </c>
      <c r="K141" s="38">
        <v>13</v>
      </c>
      <c r="L141" s="38">
        <v>2</v>
      </c>
      <c r="M141" s="38">
        <v>2</v>
      </c>
      <c r="N141" s="38">
        <v>4</v>
      </c>
      <c r="O141" s="38">
        <v>2</v>
      </c>
      <c r="P141" s="38">
        <v>0</v>
      </c>
      <c r="Q141" s="38">
        <v>0</v>
      </c>
      <c r="R141" s="38">
        <v>5</v>
      </c>
      <c r="S141" s="38">
        <v>1</v>
      </c>
      <c r="T141" s="38">
        <v>1.7</v>
      </c>
      <c r="U141" s="38">
        <v>1.7</v>
      </c>
      <c r="V141" s="38">
        <v>1.8</v>
      </c>
      <c r="W141" s="38">
        <v>3.5</v>
      </c>
      <c r="X141" s="38">
        <v>19</v>
      </c>
      <c r="Y141" s="38">
        <v>35</v>
      </c>
      <c r="Z141" s="38">
        <v>48</v>
      </c>
      <c r="AA141" s="38">
        <v>0.15</v>
      </c>
      <c r="AB141" s="38">
        <v>0.15</v>
      </c>
      <c r="AC141" s="38">
        <v>0.31</v>
      </c>
      <c r="AD141" s="38">
        <v>0.15</v>
      </c>
      <c r="AE141" s="38">
        <v>0.31</v>
      </c>
      <c r="AF141" s="38">
        <v>0.13</v>
      </c>
      <c r="AG141" s="38">
        <v>0.14000000000000001</v>
      </c>
      <c r="AH141" s="38">
        <v>0.27</v>
      </c>
      <c r="AI141" s="38">
        <v>0.13</v>
      </c>
      <c r="AJ141" s="38">
        <v>0.27</v>
      </c>
      <c r="AK141" s="38" t="s">
        <v>25</v>
      </c>
      <c r="AL141" s="38" t="s">
        <v>401</v>
      </c>
    </row>
    <row r="142" spans="1:38">
      <c r="A142" s="1">
        <v>140</v>
      </c>
      <c r="B142" s="1" t="s">
        <v>402</v>
      </c>
      <c r="C142" s="38" t="s">
        <v>244</v>
      </c>
      <c r="D142" s="38" t="s">
        <v>117</v>
      </c>
      <c r="E142" s="38" t="s">
        <v>87</v>
      </c>
      <c r="F142" s="38" t="s">
        <v>4672</v>
      </c>
      <c r="G142" s="38">
        <v>2000</v>
      </c>
      <c r="H142" s="38">
        <v>30</v>
      </c>
      <c r="I142" s="38">
        <v>30</v>
      </c>
      <c r="J142" s="38">
        <v>2442</v>
      </c>
      <c r="K142" s="38">
        <v>27.1</v>
      </c>
      <c r="L142" s="38">
        <v>0</v>
      </c>
      <c r="M142" s="38">
        <v>3</v>
      </c>
      <c r="N142" s="38">
        <v>3</v>
      </c>
      <c r="O142" s="38">
        <v>0</v>
      </c>
      <c r="P142" s="38">
        <v>0</v>
      </c>
      <c r="Q142" s="38">
        <v>0</v>
      </c>
      <c r="R142" s="38">
        <v>10</v>
      </c>
      <c r="S142" s="38">
        <v>1</v>
      </c>
      <c r="T142" s="38">
        <v>1.2</v>
      </c>
      <c r="U142" s="38">
        <v>1.2</v>
      </c>
      <c r="V142" s="38">
        <v>1.9</v>
      </c>
      <c r="W142" s="38">
        <v>3</v>
      </c>
      <c r="X142" s="38">
        <v>14</v>
      </c>
      <c r="Y142" s="38">
        <v>125</v>
      </c>
      <c r="Z142" s="38">
        <v>13</v>
      </c>
      <c r="AA142" s="38">
        <v>0</v>
      </c>
      <c r="AB142" s="38">
        <v>0.11</v>
      </c>
      <c r="AC142" s="38">
        <v>0.11</v>
      </c>
      <c r="AD142" s="38">
        <v>0</v>
      </c>
      <c r="AE142" s="38">
        <v>0.11</v>
      </c>
      <c r="AF142" s="38">
        <v>0.04</v>
      </c>
      <c r="AG142" s="38">
        <v>7.0000000000000007E-2</v>
      </c>
      <c r="AH142" s="2">
        <v>0.11</v>
      </c>
      <c r="AI142" s="38">
        <v>0.04</v>
      </c>
      <c r="AJ142" s="38">
        <v>0.11</v>
      </c>
      <c r="AK142" s="38" t="s">
        <v>25</v>
      </c>
      <c r="AL142" s="38" t="s">
        <v>403</v>
      </c>
    </row>
    <row r="143" spans="1:38">
      <c r="A143" s="1">
        <v>141</v>
      </c>
      <c r="B143" s="1" t="s">
        <v>404</v>
      </c>
      <c r="C143" s="38" t="s">
        <v>120</v>
      </c>
      <c r="D143" s="38" t="s">
        <v>117</v>
      </c>
      <c r="E143" s="38" t="s">
        <v>95</v>
      </c>
      <c r="F143" s="38" t="s">
        <v>4673</v>
      </c>
      <c r="G143" s="38">
        <v>1999</v>
      </c>
      <c r="H143" s="38">
        <v>18</v>
      </c>
      <c r="I143" s="38">
        <v>5</v>
      </c>
      <c r="J143" s="38">
        <v>586</v>
      </c>
      <c r="K143" s="38">
        <v>6.5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2</v>
      </c>
      <c r="S143" s="38">
        <v>0</v>
      </c>
      <c r="T143" s="38">
        <v>0.4</v>
      </c>
      <c r="U143" s="38">
        <v>0.4</v>
      </c>
      <c r="V143" s="38">
        <v>0</v>
      </c>
      <c r="W143" s="38">
        <v>0.5</v>
      </c>
      <c r="X143" s="38">
        <v>2</v>
      </c>
      <c r="Y143" s="38">
        <v>15</v>
      </c>
      <c r="Z143" s="38">
        <v>10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7.0000000000000007E-2</v>
      </c>
      <c r="AG143" s="38">
        <v>0.01</v>
      </c>
      <c r="AH143" s="38">
        <v>7.0000000000000007E-2</v>
      </c>
      <c r="AI143" s="38">
        <v>7.0000000000000007E-2</v>
      </c>
      <c r="AJ143" s="38">
        <v>7.0000000000000007E-2</v>
      </c>
      <c r="AK143" s="38" t="s">
        <v>25</v>
      </c>
      <c r="AL143" s="38" t="s">
        <v>405</v>
      </c>
    </row>
    <row r="144" spans="1:38">
      <c r="A144" s="1">
        <v>142</v>
      </c>
      <c r="B144" s="1" t="s">
        <v>406</v>
      </c>
      <c r="C144" s="38" t="s">
        <v>120</v>
      </c>
      <c r="D144" s="38" t="s">
        <v>121</v>
      </c>
      <c r="E144" s="38" t="s">
        <v>93</v>
      </c>
      <c r="F144" s="38" t="s">
        <v>4674</v>
      </c>
      <c r="G144" s="38">
        <v>2001</v>
      </c>
      <c r="H144" s="38">
        <v>1</v>
      </c>
      <c r="I144" s="38">
        <v>1</v>
      </c>
      <c r="J144" s="38">
        <v>69</v>
      </c>
      <c r="K144" s="38">
        <v>0.8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2</v>
      </c>
      <c r="Z144" s="38">
        <v>3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 t="s">
        <v>25</v>
      </c>
      <c r="AL144" s="38" t="s">
        <v>407</v>
      </c>
    </row>
    <row r="145" spans="1:38">
      <c r="A145" s="1">
        <v>143</v>
      </c>
      <c r="B145" s="1" t="s">
        <v>1198</v>
      </c>
      <c r="C145" s="38" t="s">
        <v>909</v>
      </c>
      <c r="D145" s="38" t="s">
        <v>150</v>
      </c>
      <c r="E145" s="38" t="s">
        <v>68</v>
      </c>
      <c r="F145" s="38" t="s">
        <v>4675</v>
      </c>
      <c r="G145" s="38">
        <v>1989</v>
      </c>
      <c r="H145" s="38">
        <v>1</v>
      </c>
      <c r="I145" s="38">
        <v>0</v>
      </c>
      <c r="J145" s="38">
        <v>67</v>
      </c>
      <c r="K145" s="38">
        <v>0.7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1199</v>
      </c>
    </row>
    <row r="146" spans="1:38">
      <c r="A146" s="1">
        <v>144</v>
      </c>
      <c r="B146" s="1" t="s">
        <v>408</v>
      </c>
      <c r="C146" s="38" t="s">
        <v>215</v>
      </c>
      <c r="D146" s="38" t="s">
        <v>284</v>
      </c>
      <c r="E146" s="38" t="s">
        <v>76</v>
      </c>
      <c r="F146" s="38" t="s">
        <v>4676</v>
      </c>
      <c r="G146" s="38">
        <v>1992</v>
      </c>
      <c r="H146" s="38">
        <v>4</v>
      </c>
      <c r="I146" s="38">
        <v>0</v>
      </c>
      <c r="J146" s="38">
        <v>6</v>
      </c>
      <c r="K146" s="38">
        <v>0.1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 t="s">
        <v>25</v>
      </c>
      <c r="AL146" s="38" t="s">
        <v>409</v>
      </c>
    </row>
    <row r="147" spans="1:38">
      <c r="A147" s="1">
        <v>145</v>
      </c>
      <c r="B147" s="1" t="s">
        <v>410</v>
      </c>
      <c r="C147" s="38" t="s">
        <v>120</v>
      </c>
      <c r="D147" s="38" t="s">
        <v>121</v>
      </c>
      <c r="E147" s="38" t="s">
        <v>74</v>
      </c>
      <c r="F147" s="38" t="s">
        <v>4677</v>
      </c>
      <c r="G147" s="38">
        <v>1991</v>
      </c>
      <c r="H147" s="38">
        <v>32</v>
      </c>
      <c r="I147" s="38">
        <v>32</v>
      </c>
      <c r="J147" s="38">
        <v>2879</v>
      </c>
      <c r="K147" s="38">
        <v>32</v>
      </c>
      <c r="L147" s="38">
        <v>1</v>
      </c>
      <c r="M147" s="38">
        <v>0</v>
      </c>
      <c r="N147" s="38">
        <v>1</v>
      </c>
      <c r="O147" s="38">
        <v>1</v>
      </c>
      <c r="P147" s="38">
        <v>0</v>
      </c>
      <c r="Q147" s="38">
        <v>0</v>
      </c>
      <c r="R147" s="38">
        <v>3</v>
      </c>
      <c r="S147" s="38">
        <v>0</v>
      </c>
      <c r="T147" s="38">
        <v>1.6</v>
      </c>
      <c r="U147" s="38">
        <v>1.6</v>
      </c>
      <c r="V147" s="38">
        <v>1</v>
      </c>
      <c r="W147" s="38">
        <v>2.6</v>
      </c>
      <c r="X147" s="38">
        <v>15</v>
      </c>
      <c r="Y147" s="38">
        <v>134</v>
      </c>
      <c r="Z147" s="38">
        <v>4</v>
      </c>
      <c r="AA147" s="38">
        <v>0.03</v>
      </c>
      <c r="AB147" s="38">
        <v>0</v>
      </c>
      <c r="AC147" s="38">
        <v>0.03</v>
      </c>
      <c r="AD147" s="38">
        <v>0.03</v>
      </c>
      <c r="AE147" s="38">
        <v>0.03</v>
      </c>
      <c r="AF147" s="38">
        <v>0.05</v>
      </c>
      <c r="AG147" s="38">
        <v>0.03</v>
      </c>
      <c r="AH147" s="38">
        <v>0.08</v>
      </c>
      <c r="AI147" s="38">
        <v>0.05</v>
      </c>
      <c r="AJ147" s="38">
        <v>0.08</v>
      </c>
      <c r="AK147" s="38" t="s">
        <v>25</v>
      </c>
      <c r="AL147" s="38" t="s">
        <v>411</v>
      </c>
    </row>
    <row r="148" spans="1:38">
      <c r="A148" s="1">
        <v>146</v>
      </c>
      <c r="B148" s="1" t="s">
        <v>3991</v>
      </c>
      <c r="C148" s="38" t="s">
        <v>383</v>
      </c>
      <c r="D148" s="38" t="s">
        <v>139</v>
      </c>
      <c r="E148" s="38" t="s">
        <v>85</v>
      </c>
      <c r="F148" s="38" t="s">
        <v>4678</v>
      </c>
      <c r="G148" s="38">
        <v>2003</v>
      </c>
      <c r="H148" s="38">
        <v>9</v>
      </c>
      <c r="I148" s="38">
        <v>0</v>
      </c>
      <c r="J148" s="38">
        <v>99</v>
      </c>
      <c r="K148" s="38">
        <v>1.1000000000000001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1</v>
      </c>
      <c r="S148" s="38">
        <v>0</v>
      </c>
      <c r="T148" s="38">
        <v>0.6</v>
      </c>
      <c r="U148" s="38">
        <v>0.6</v>
      </c>
      <c r="V148" s="38">
        <v>0</v>
      </c>
      <c r="W148" s="38">
        <v>0.6</v>
      </c>
      <c r="X148" s="38">
        <v>2</v>
      </c>
      <c r="Y148" s="38">
        <v>3</v>
      </c>
      <c r="Z148" s="38">
        <v>10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0.5</v>
      </c>
      <c r="AG148" s="38">
        <v>0</v>
      </c>
      <c r="AH148" s="38">
        <v>0.5</v>
      </c>
      <c r="AI148" s="38">
        <v>0.5</v>
      </c>
      <c r="AJ148" s="38">
        <v>0.5</v>
      </c>
      <c r="AK148" s="38" t="s">
        <v>25</v>
      </c>
      <c r="AL148" s="38" t="s">
        <v>3992</v>
      </c>
    </row>
    <row r="149" spans="1:38">
      <c r="A149" s="1">
        <v>147</v>
      </c>
      <c r="B149" s="1" t="s">
        <v>412</v>
      </c>
      <c r="C149" s="38" t="s">
        <v>120</v>
      </c>
      <c r="D149" s="38" t="s">
        <v>110</v>
      </c>
      <c r="E149" s="38" t="s">
        <v>87</v>
      </c>
      <c r="F149" s="38" t="s">
        <v>4679</v>
      </c>
      <c r="G149" s="38">
        <v>2003</v>
      </c>
      <c r="H149" s="38">
        <v>3</v>
      </c>
      <c r="I149" s="38">
        <v>0</v>
      </c>
      <c r="J149" s="38">
        <v>34</v>
      </c>
      <c r="K149" s="38">
        <v>0.4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2</v>
      </c>
      <c r="Y149" s="38">
        <v>2</v>
      </c>
      <c r="Z149" s="38">
        <v>9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 t="s">
        <v>25</v>
      </c>
      <c r="AL149" s="38" t="s">
        <v>413</v>
      </c>
    </row>
    <row r="150" spans="1:38">
      <c r="A150" s="1">
        <v>148</v>
      </c>
      <c r="B150" s="1" t="s">
        <v>67</v>
      </c>
      <c r="C150" s="38" t="s">
        <v>149</v>
      </c>
      <c r="D150" s="38" t="s">
        <v>150</v>
      </c>
      <c r="E150" s="38" t="s">
        <v>66</v>
      </c>
      <c r="F150" s="38" t="s">
        <v>4680</v>
      </c>
      <c r="G150" s="38">
        <v>1993</v>
      </c>
      <c r="H150" s="38">
        <v>32</v>
      </c>
      <c r="I150" s="38">
        <v>32</v>
      </c>
      <c r="J150" s="38">
        <v>2880</v>
      </c>
      <c r="K150" s="38">
        <v>32</v>
      </c>
      <c r="L150" s="38">
        <v>0</v>
      </c>
      <c r="M150" s="38">
        <v>1</v>
      </c>
      <c r="N150" s="38">
        <v>1</v>
      </c>
      <c r="O150" s="38">
        <v>0</v>
      </c>
      <c r="P150" s="38">
        <v>0</v>
      </c>
      <c r="Q150" s="38">
        <v>0</v>
      </c>
      <c r="R150" s="38">
        <v>3</v>
      </c>
      <c r="S150" s="38">
        <v>0</v>
      </c>
      <c r="T150" s="38">
        <v>0</v>
      </c>
      <c r="U150" s="38">
        <v>0</v>
      </c>
      <c r="V150" s="38">
        <v>0.2</v>
      </c>
      <c r="W150" s="38">
        <v>0.2</v>
      </c>
      <c r="X150" s="38">
        <v>0</v>
      </c>
      <c r="Y150" s="38">
        <v>0</v>
      </c>
      <c r="Z150" s="38">
        <v>0</v>
      </c>
      <c r="AA150" s="38">
        <v>0</v>
      </c>
      <c r="AB150" s="38">
        <v>0.03</v>
      </c>
      <c r="AC150" s="38">
        <v>0.03</v>
      </c>
      <c r="AD150" s="38">
        <v>0</v>
      </c>
      <c r="AE150" s="38">
        <v>0.03</v>
      </c>
      <c r="AF150" s="38">
        <v>0</v>
      </c>
      <c r="AG150" s="38">
        <v>0.01</v>
      </c>
      <c r="AH150" s="38">
        <v>0.01</v>
      </c>
      <c r="AI150" s="38">
        <v>0</v>
      </c>
      <c r="AJ150" s="38">
        <v>0.01</v>
      </c>
      <c r="AK150" s="38" t="s">
        <v>25</v>
      </c>
      <c r="AL150" s="38" t="s">
        <v>414</v>
      </c>
    </row>
    <row r="151" spans="1:38">
      <c r="A151" s="1">
        <v>149</v>
      </c>
      <c r="B151" s="1" t="s">
        <v>415</v>
      </c>
      <c r="C151" s="38" t="s">
        <v>127</v>
      </c>
      <c r="D151" s="38" t="s">
        <v>114</v>
      </c>
      <c r="E151" s="38" t="s">
        <v>87</v>
      </c>
      <c r="F151" s="38" t="s">
        <v>4681</v>
      </c>
      <c r="G151" s="38">
        <v>1998</v>
      </c>
      <c r="H151" s="38">
        <v>31</v>
      </c>
      <c r="I151" s="38">
        <v>18</v>
      </c>
      <c r="J151" s="38">
        <v>1611</v>
      </c>
      <c r="K151" s="38">
        <v>17.899999999999999</v>
      </c>
      <c r="L151" s="38">
        <v>4</v>
      </c>
      <c r="M151" s="38">
        <v>2</v>
      </c>
      <c r="N151" s="38">
        <v>6</v>
      </c>
      <c r="O151" s="38">
        <v>4</v>
      </c>
      <c r="P151" s="38">
        <v>0</v>
      </c>
      <c r="Q151" s="38">
        <v>0</v>
      </c>
      <c r="R151" s="38">
        <v>3</v>
      </c>
      <c r="S151" s="38">
        <v>0</v>
      </c>
      <c r="T151" s="38">
        <v>3.8</v>
      </c>
      <c r="U151" s="38">
        <v>3.8</v>
      </c>
      <c r="V151" s="38">
        <v>1.1000000000000001</v>
      </c>
      <c r="W151" s="38">
        <v>4.9000000000000004</v>
      </c>
      <c r="X151" s="38">
        <v>25</v>
      </c>
      <c r="Y151" s="38">
        <v>32</v>
      </c>
      <c r="Z151" s="38">
        <v>90</v>
      </c>
      <c r="AA151" s="38">
        <v>0.22</v>
      </c>
      <c r="AB151" s="38">
        <v>0.11</v>
      </c>
      <c r="AC151" s="38">
        <v>0.34</v>
      </c>
      <c r="AD151" s="38">
        <v>0.22</v>
      </c>
      <c r="AE151" s="38">
        <v>0.34</v>
      </c>
      <c r="AF151" s="38">
        <v>0.21</v>
      </c>
      <c r="AG151" s="38">
        <v>0.06</v>
      </c>
      <c r="AH151" s="2">
        <v>0.27</v>
      </c>
      <c r="AI151" s="38">
        <v>0.21</v>
      </c>
      <c r="AJ151" s="38">
        <v>0.27</v>
      </c>
      <c r="AK151" s="38" t="s">
        <v>25</v>
      </c>
      <c r="AL151" s="38" t="s">
        <v>416</v>
      </c>
    </row>
    <row r="152" spans="1:38">
      <c r="A152" s="1">
        <v>150</v>
      </c>
      <c r="B152" s="1" t="s">
        <v>417</v>
      </c>
      <c r="C152" s="38" t="s">
        <v>120</v>
      </c>
      <c r="D152" s="38" t="s">
        <v>139</v>
      </c>
      <c r="E152" s="38" t="s">
        <v>103</v>
      </c>
      <c r="F152" s="38" t="s">
        <v>4682</v>
      </c>
      <c r="G152" s="38">
        <v>2003</v>
      </c>
      <c r="H152" s="38">
        <v>16</v>
      </c>
      <c r="I152" s="38">
        <v>5</v>
      </c>
      <c r="J152" s="38">
        <v>552</v>
      </c>
      <c r="K152" s="38">
        <v>6.1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0</v>
      </c>
      <c r="S152" s="38">
        <v>0</v>
      </c>
      <c r="T152" s="38">
        <v>0.9</v>
      </c>
      <c r="U152" s="38">
        <v>0.9</v>
      </c>
      <c r="V152" s="38">
        <v>0.3</v>
      </c>
      <c r="W152" s="38">
        <v>1.2</v>
      </c>
      <c r="X152" s="38">
        <v>23</v>
      </c>
      <c r="Y152" s="38">
        <v>12</v>
      </c>
      <c r="Z152" s="38">
        <v>37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0.14000000000000001</v>
      </c>
      <c r="AG152" s="38">
        <v>0.06</v>
      </c>
      <c r="AH152" s="2">
        <v>0.2</v>
      </c>
      <c r="AI152" s="38">
        <v>0.14000000000000001</v>
      </c>
      <c r="AJ152" s="38">
        <v>0.2</v>
      </c>
      <c r="AK152" s="38" t="s">
        <v>25</v>
      </c>
      <c r="AL152" s="38" t="s">
        <v>418</v>
      </c>
    </row>
    <row r="153" spans="1:38">
      <c r="A153" s="1">
        <v>151</v>
      </c>
      <c r="B153" s="1" t="s">
        <v>419</v>
      </c>
      <c r="C153" s="38" t="s">
        <v>189</v>
      </c>
      <c r="D153" s="38" t="s">
        <v>114</v>
      </c>
      <c r="E153" s="38" t="s">
        <v>70</v>
      </c>
      <c r="F153" s="38" t="s">
        <v>4464</v>
      </c>
      <c r="G153" s="38">
        <v>2002</v>
      </c>
      <c r="H153" s="38">
        <v>16</v>
      </c>
      <c r="I153" s="38">
        <v>5</v>
      </c>
      <c r="J153" s="38">
        <v>426</v>
      </c>
      <c r="K153" s="38">
        <v>4.7</v>
      </c>
      <c r="L153" s="38">
        <v>0</v>
      </c>
      <c r="M153" s="38">
        <v>1</v>
      </c>
      <c r="N153" s="38">
        <v>1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0.7</v>
      </c>
      <c r="U153" s="38">
        <v>0.7</v>
      </c>
      <c r="V153" s="38">
        <v>0.9</v>
      </c>
      <c r="W153" s="38">
        <v>1.6</v>
      </c>
      <c r="X153" s="38">
        <v>12</v>
      </c>
      <c r="Y153" s="38">
        <v>8</v>
      </c>
      <c r="Z153" s="38">
        <v>28</v>
      </c>
      <c r="AA153" s="38">
        <v>0</v>
      </c>
      <c r="AB153" s="38">
        <v>0.21</v>
      </c>
      <c r="AC153" s="38">
        <v>0.21</v>
      </c>
      <c r="AD153" s="38">
        <v>0</v>
      </c>
      <c r="AE153" s="38">
        <v>0.21</v>
      </c>
      <c r="AF153" s="38">
        <v>0.15</v>
      </c>
      <c r="AG153" s="38">
        <v>0.19</v>
      </c>
      <c r="AH153" s="38">
        <v>0.34</v>
      </c>
      <c r="AI153" s="38">
        <v>0.15</v>
      </c>
      <c r="AJ153" s="38">
        <v>0.34</v>
      </c>
      <c r="AK153" s="38" t="s">
        <v>25</v>
      </c>
      <c r="AL153" s="38" t="s">
        <v>420</v>
      </c>
    </row>
    <row r="154" spans="1:38">
      <c r="A154" s="1">
        <v>152</v>
      </c>
      <c r="B154" s="1" t="s">
        <v>421</v>
      </c>
      <c r="C154" s="38" t="s">
        <v>120</v>
      </c>
      <c r="D154" s="38" t="s">
        <v>110</v>
      </c>
      <c r="E154" s="38" t="s">
        <v>81</v>
      </c>
      <c r="F154" s="38" t="s">
        <v>4683</v>
      </c>
      <c r="G154" s="38">
        <v>2003</v>
      </c>
      <c r="H154" s="38">
        <v>29</v>
      </c>
      <c r="I154" s="38">
        <v>18</v>
      </c>
      <c r="J154" s="38">
        <v>1566</v>
      </c>
      <c r="K154" s="38">
        <v>17.399999999999999</v>
      </c>
      <c r="L154" s="38">
        <v>1</v>
      </c>
      <c r="M154" s="38">
        <v>2</v>
      </c>
      <c r="N154" s="38">
        <v>3</v>
      </c>
      <c r="O154" s="38">
        <v>1</v>
      </c>
      <c r="P154" s="38">
        <v>0</v>
      </c>
      <c r="Q154" s="38">
        <v>0</v>
      </c>
      <c r="R154" s="38">
        <v>1</v>
      </c>
      <c r="S154" s="38">
        <v>0</v>
      </c>
      <c r="T154" s="38">
        <v>1.9</v>
      </c>
      <c r="U154" s="38">
        <v>1.9</v>
      </c>
      <c r="V154" s="38">
        <v>3.3</v>
      </c>
      <c r="W154" s="38">
        <v>5.2</v>
      </c>
      <c r="X154" s="38">
        <v>48</v>
      </c>
      <c r="Y154" s="38">
        <v>127</v>
      </c>
      <c r="Z154" s="38">
        <v>124</v>
      </c>
      <c r="AA154" s="38">
        <v>0.06</v>
      </c>
      <c r="AB154" s="38">
        <v>0.11</v>
      </c>
      <c r="AC154" s="38">
        <v>0.17</v>
      </c>
      <c r="AD154" s="38">
        <v>0.06</v>
      </c>
      <c r="AE154" s="38">
        <v>0.17</v>
      </c>
      <c r="AF154" s="38">
        <v>0.11</v>
      </c>
      <c r="AG154" s="38">
        <v>0.19</v>
      </c>
      <c r="AH154" s="38">
        <v>0.3</v>
      </c>
      <c r="AI154" s="38">
        <v>0.11</v>
      </c>
      <c r="AJ154" s="38">
        <v>0.3</v>
      </c>
      <c r="AK154" s="38" t="s">
        <v>25</v>
      </c>
      <c r="AL154" s="38" t="s">
        <v>422</v>
      </c>
    </row>
    <row r="155" spans="1:38">
      <c r="A155" s="1">
        <v>153</v>
      </c>
      <c r="B155" s="1" t="s">
        <v>423</v>
      </c>
      <c r="C155" s="38" t="s">
        <v>424</v>
      </c>
      <c r="D155" s="38" t="s">
        <v>117</v>
      </c>
      <c r="E155" s="38" t="s">
        <v>64</v>
      </c>
      <c r="F155" s="38" t="s">
        <v>4684</v>
      </c>
      <c r="G155" s="38">
        <v>1992</v>
      </c>
      <c r="H155" s="38">
        <v>5</v>
      </c>
      <c r="I155" s="38">
        <v>1</v>
      </c>
      <c r="J155" s="38">
        <v>113</v>
      </c>
      <c r="K155" s="38">
        <v>1.3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  <c r="X155" s="38">
        <v>1</v>
      </c>
      <c r="Y155" s="38">
        <v>2</v>
      </c>
      <c r="Z155" s="38">
        <v>1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 t="s">
        <v>25</v>
      </c>
      <c r="AL155" s="38" t="s">
        <v>425</v>
      </c>
    </row>
    <row r="156" spans="1:38">
      <c r="A156" s="1">
        <v>154</v>
      </c>
      <c r="B156" s="1" t="s">
        <v>426</v>
      </c>
      <c r="C156" s="38" t="s">
        <v>130</v>
      </c>
      <c r="D156" s="38" t="s">
        <v>110</v>
      </c>
      <c r="E156" s="38" t="s">
        <v>103</v>
      </c>
      <c r="F156" s="38" t="s">
        <v>4685</v>
      </c>
      <c r="G156" s="38">
        <v>1994</v>
      </c>
      <c r="H156" s="38">
        <v>30</v>
      </c>
      <c r="I156" s="38">
        <v>25</v>
      </c>
      <c r="J156" s="38">
        <v>2017</v>
      </c>
      <c r="K156" s="38">
        <v>22.4</v>
      </c>
      <c r="L156" s="38">
        <v>0</v>
      </c>
      <c r="M156" s="38">
        <v>1</v>
      </c>
      <c r="N156" s="38">
        <v>1</v>
      </c>
      <c r="O156" s="38">
        <v>0</v>
      </c>
      <c r="P156" s="38">
        <v>0</v>
      </c>
      <c r="Q156" s="38">
        <v>0</v>
      </c>
      <c r="R156" s="38">
        <v>3</v>
      </c>
      <c r="S156" s="38">
        <v>0</v>
      </c>
      <c r="T156" s="38">
        <v>2.7</v>
      </c>
      <c r="U156" s="38">
        <v>2.7</v>
      </c>
      <c r="V156" s="38">
        <v>2.1</v>
      </c>
      <c r="W156" s="38">
        <v>4.8</v>
      </c>
      <c r="X156" s="38">
        <v>48</v>
      </c>
      <c r="Y156" s="38">
        <v>47</v>
      </c>
      <c r="Z156" s="38">
        <v>92</v>
      </c>
      <c r="AA156" s="38">
        <v>0</v>
      </c>
      <c r="AB156" s="38">
        <v>0.04</v>
      </c>
      <c r="AC156" s="38">
        <v>0.04</v>
      </c>
      <c r="AD156" s="38">
        <v>0</v>
      </c>
      <c r="AE156" s="38">
        <v>0.04</v>
      </c>
      <c r="AF156" s="38">
        <v>0.12</v>
      </c>
      <c r="AG156" s="38">
        <v>0.09</v>
      </c>
      <c r="AH156" s="38">
        <v>0.21</v>
      </c>
      <c r="AI156" s="38">
        <v>0.12</v>
      </c>
      <c r="AJ156" s="38">
        <v>0.21</v>
      </c>
      <c r="AK156" s="38" t="s">
        <v>25</v>
      </c>
      <c r="AL156" s="38" t="s">
        <v>427</v>
      </c>
    </row>
    <row r="157" spans="1:38">
      <c r="A157" s="1">
        <v>155</v>
      </c>
      <c r="B157" s="1" t="s">
        <v>428</v>
      </c>
      <c r="C157" s="38" t="s">
        <v>149</v>
      </c>
      <c r="D157" s="38" t="s">
        <v>121</v>
      </c>
      <c r="E157" s="38" t="s">
        <v>72</v>
      </c>
      <c r="F157" s="38" t="s">
        <v>4440</v>
      </c>
      <c r="G157" s="38">
        <v>1999</v>
      </c>
      <c r="H157" s="38">
        <v>22</v>
      </c>
      <c r="I157" s="38">
        <v>16</v>
      </c>
      <c r="J157" s="38">
        <v>1391</v>
      </c>
      <c r="K157" s="38">
        <v>15.5</v>
      </c>
      <c r="L157" s="38">
        <v>2</v>
      </c>
      <c r="M157" s="38">
        <v>1</v>
      </c>
      <c r="N157" s="38">
        <v>3</v>
      </c>
      <c r="O157" s="38">
        <v>2</v>
      </c>
      <c r="P157" s="38">
        <v>0</v>
      </c>
      <c r="Q157" s="38">
        <v>0</v>
      </c>
      <c r="R157" s="38">
        <v>2</v>
      </c>
      <c r="S157" s="38">
        <v>1</v>
      </c>
      <c r="T157" s="38">
        <v>1.6</v>
      </c>
      <c r="U157" s="38">
        <v>1.6</v>
      </c>
      <c r="V157" s="38">
        <v>0.6</v>
      </c>
      <c r="W157" s="38">
        <v>2.2999999999999998</v>
      </c>
      <c r="X157" s="38">
        <v>42</v>
      </c>
      <c r="Y157" s="38">
        <v>70</v>
      </c>
      <c r="Z157" s="38">
        <v>95</v>
      </c>
      <c r="AA157" s="38">
        <v>0.13</v>
      </c>
      <c r="AB157" s="38">
        <v>0.06</v>
      </c>
      <c r="AC157" s="38">
        <v>0.19</v>
      </c>
      <c r="AD157" s="38">
        <v>0.13</v>
      </c>
      <c r="AE157" s="38">
        <v>0.19</v>
      </c>
      <c r="AF157" s="38">
        <v>0.1</v>
      </c>
      <c r="AG157" s="38">
        <v>0.04</v>
      </c>
      <c r="AH157" s="38">
        <v>0.15</v>
      </c>
      <c r="AI157" s="38">
        <v>0.1</v>
      </c>
      <c r="AJ157" s="38">
        <v>0.15</v>
      </c>
      <c r="AK157" s="38" t="s">
        <v>25</v>
      </c>
      <c r="AL157" s="38" t="s">
        <v>429</v>
      </c>
    </row>
    <row r="158" spans="1:38">
      <c r="A158" s="1">
        <v>156</v>
      </c>
      <c r="B158" s="1" t="s">
        <v>430</v>
      </c>
      <c r="C158" s="38" t="s">
        <v>163</v>
      </c>
      <c r="D158" s="38" t="s">
        <v>117</v>
      </c>
      <c r="E158" s="38" t="s">
        <v>70</v>
      </c>
      <c r="F158" s="38" t="s">
        <v>4686</v>
      </c>
      <c r="G158" s="38">
        <v>1992</v>
      </c>
      <c r="H158" s="38">
        <v>23</v>
      </c>
      <c r="I158" s="38">
        <v>21</v>
      </c>
      <c r="J158" s="38">
        <v>1716</v>
      </c>
      <c r="K158" s="38">
        <v>19.100000000000001</v>
      </c>
      <c r="L158" s="38">
        <v>1</v>
      </c>
      <c r="M158" s="38">
        <v>7</v>
      </c>
      <c r="N158" s="38">
        <v>8</v>
      </c>
      <c r="O158" s="38">
        <v>1</v>
      </c>
      <c r="P158" s="38">
        <v>0</v>
      </c>
      <c r="Q158" s="38">
        <v>0</v>
      </c>
      <c r="R158" s="38">
        <v>3</v>
      </c>
      <c r="S158" s="38">
        <v>0</v>
      </c>
      <c r="T158" s="38">
        <v>3.7</v>
      </c>
      <c r="U158" s="38">
        <v>3.7</v>
      </c>
      <c r="V158" s="38">
        <v>3.8</v>
      </c>
      <c r="W158" s="38">
        <v>7.5</v>
      </c>
      <c r="X158" s="38">
        <v>18</v>
      </c>
      <c r="Y158" s="38">
        <v>138</v>
      </c>
      <c r="Z158" s="38">
        <v>53</v>
      </c>
      <c r="AA158" s="38">
        <v>0.05</v>
      </c>
      <c r="AB158" s="38">
        <v>0.37</v>
      </c>
      <c r="AC158" s="38">
        <v>0.42</v>
      </c>
      <c r="AD158" s="38">
        <v>0.05</v>
      </c>
      <c r="AE158" s="38">
        <v>0.42</v>
      </c>
      <c r="AF158" s="38">
        <v>0.2</v>
      </c>
      <c r="AG158" s="38">
        <v>0.2</v>
      </c>
      <c r="AH158" s="38">
        <v>0.39</v>
      </c>
      <c r="AI158" s="38">
        <v>0.2</v>
      </c>
      <c r="AJ158" s="38">
        <v>0.39</v>
      </c>
      <c r="AK158" s="38" t="s">
        <v>25</v>
      </c>
      <c r="AL158" s="38" t="s">
        <v>431</v>
      </c>
    </row>
    <row r="159" spans="1:38">
      <c r="A159" s="1">
        <v>157</v>
      </c>
      <c r="B159" s="1" t="s">
        <v>432</v>
      </c>
      <c r="C159" s="38" t="s">
        <v>268</v>
      </c>
      <c r="D159" s="38" t="s">
        <v>121</v>
      </c>
      <c r="E159" s="38" t="s">
        <v>74</v>
      </c>
      <c r="F159" s="38" t="s">
        <v>4687</v>
      </c>
      <c r="G159" s="38">
        <v>1998</v>
      </c>
      <c r="H159" s="38">
        <v>29</v>
      </c>
      <c r="I159" s="38">
        <v>26</v>
      </c>
      <c r="J159" s="38">
        <v>2180</v>
      </c>
      <c r="K159" s="38">
        <v>24.2</v>
      </c>
      <c r="L159" s="38">
        <v>0</v>
      </c>
      <c r="M159" s="38">
        <v>4</v>
      </c>
      <c r="N159" s="38">
        <v>4</v>
      </c>
      <c r="O159" s="38">
        <v>0</v>
      </c>
      <c r="P159" s="38">
        <v>0</v>
      </c>
      <c r="Q159" s="38">
        <v>0</v>
      </c>
      <c r="R159" s="38">
        <v>3</v>
      </c>
      <c r="S159" s="38">
        <v>0</v>
      </c>
      <c r="T159" s="38">
        <v>1.3</v>
      </c>
      <c r="U159" s="38">
        <v>1.3</v>
      </c>
      <c r="V159" s="38">
        <v>4</v>
      </c>
      <c r="W159" s="38">
        <v>5.3</v>
      </c>
      <c r="X159" s="38">
        <v>80</v>
      </c>
      <c r="Y159" s="38">
        <v>134</v>
      </c>
      <c r="Z159" s="38">
        <v>152</v>
      </c>
      <c r="AA159" s="38">
        <v>0</v>
      </c>
      <c r="AB159" s="38">
        <v>0.17</v>
      </c>
      <c r="AC159" s="38">
        <v>0.17</v>
      </c>
      <c r="AD159" s="38">
        <v>0</v>
      </c>
      <c r="AE159" s="38">
        <v>0.17</v>
      </c>
      <c r="AF159" s="38">
        <v>0.05</v>
      </c>
      <c r="AG159" s="38">
        <v>0.17</v>
      </c>
      <c r="AH159" s="38">
        <v>0.22</v>
      </c>
      <c r="AI159" s="38">
        <v>0.05</v>
      </c>
      <c r="AJ159" s="38">
        <v>0.22</v>
      </c>
      <c r="AK159" s="38" t="s">
        <v>25</v>
      </c>
      <c r="AL159" s="38" t="s">
        <v>433</v>
      </c>
    </row>
    <row r="160" spans="1:38">
      <c r="A160" s="1">
        <v>158</v>
      </c>
      <c r="B160" s="1" t="s">
        <v>434</v>
      </c>
      <c r="C160" s="38" t="s">
        <v>435</v>
      </c>
      <c r="D160" s="38" t="s">
        <v>121</v>
      </c>
      <c r="E160" s="38" t="s">
        <v>91</v>
      </c>
      <c r="F160" s="38" t="s">
        <v>4688</v>
      </c>
      <c r="G160" s="38">
        <v>1988</v>
      </c>
      <c r="H160" s="38">
        <v>10</v>
      </c>
      <c r="I160" s="38">
        <v>9</v>
      </c>
      <c r="J160" s="38">
        <v>811</v>
      </c>
      <c r="K160" s="38">
        <v>9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0.2</v>
      </c>
      <c r="U160" s="38">
        <v>0.2</v>
      </c>
      <c r="V160" s="38">
        <v>0</v>
      </c>
      <c r="W160" s="38">
        <v>0.2</v>
      </c>
      <c r="X160" s="38">
        <v>6</v>
      </c>
      <c r="Y160" s="38">
        <v>31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0.02</v>
      </c>
      <c r="AG160" s="38">
        <v>0</v>
      </c>
      <c r="AH160" s="38">
        <v>0.02</v>
      </c>
      <c r="AI160" s="38">
        <v>0.02</v>
      </c>
      <c r="AJ160" s="38">
        <v>0.02</v>
      </c>
      <c r="AK160" s="38" t="s">
        <v>25</v>
      </c>
      <c r="AL160" s="38" t="s">
        <v>436</v>
      </c>
    </row>
    <row r="161" spans="1:38">
      <c r="A161" s="1">
        <v>159</v>
      </c>
      <c r="B161" s="1" t="s">
        <v>437</v>
      </c>
      <c r="C161" s="38" t="s">
        <v>120</v>
      </c>
      <c r="D161" s="38" t="s">
        <v>110</v>
      </c>
      <c r="E161" s="38" t="s">
        <v>87</v>
      </c>
      <c r="F161" s="38" t="s">
        <v>4689</v>
      </c>
      <c r="G161" s="38">
        <v>1998</v>
      </c>
      <c r="H161" s="38">
        <v>34</v>
      </c>
      <c r="I161" s="38">
        <v>26</v>
      </c>
      <c r="J161" s="38">
        <v>2276</v>
      </c>
      <c r="K161" s="38">
        <v>25.3</v>
      </c>
      <c r="L161" s="38">
        <v>8</v>
      </c>
      <c r="M161" s="38">
        <v>3</v>
      </c>
      <c r="N161" s="38">
        <v>11</v>
      </c>
      <c r="O161" s="38">
        <v>7</v>
      </c>
      <c r="P161" s="38">
        <v>1</v>
      </c>
      <c r="Q161" s="38">
        <v>1</v>
      </c>
      <c r="R161" s="38">
        <v>3</v>
      </c>
      <c r="S161" s="38">
        <v>0</v>
      </c>
      <c r="T161" s="38">
        <v>5.6</v>
      </c>
      <c r="U161" s="38">
        <v>4.8</v>
      </c>
      <c r="V161" s="38">
        <v>3.9</v>
      </c>
      <c r="W161" s="38">
        <v>8.6999999999999993</v>
      </c>
      <c r="X161" s="38">
        <v>60</v>
      </c>
      <c r="Y161" s="38">
        <v>108</v>
      </c>
      <c r="Z161" s="38">
        <v>103</v>
      </c>
      <c r="AA161" s="38">
        <v>0.32</v>
      </c>
      <c r="AB161" s="38">
        <v>0.12</v>
      </c>
      <c r="AC161" s="38">
        <v>0.43</v>
      </c>
      <c r="AD161" s="38">
        <v>0.28000000000000003</v>
      </c>
      <c r="AE161" s="38">
        <v>0.4</v>
      </c>
      <c r="AF161" s="38">
        <v>0.22</v>
      </c>
      <c r="AG161" s="38">
        <v>0.15</v>
      </c>
      <c r="AH161" s="38">
        <v>0.37</v>
      </c>
      <c r="AI161" s="38">
        <v>0.19</v>
      </c>
      <c r="AJ161" s="38">
        <v>0.34</v>
      </c>
      <c r="AK161" s="38" t="s">
        <v>25</v>
      </c>
      <c r="AL161" s="38" t="s">
        <v>438</v>
      </c>
    </row>
    <row r="162" spans="1:38">
      <c r="A162" s="1">
        <v>160</v>
      </c>
      <c r="B162" s="1" t="s">
        <v>96</v>
      </c>
      <c r="C162" s="38" t="s">
        <v>221</v>
      </c>
      <c r="D162" s="38" t="s">
        <v>150</v>
      </c>
      <c r="E162" s="38" t="s">
        <v>95</v>
      </c>
      <c r="F162" s="38" t="s">
        <v>4690</v>
      </c>
      <c r="G162" s="38">
        <v>1985</v>
      </c>
      <c r="H162" s="38">
        <v>32</v>
      </c>
      <c r="I162" s="38">
        <v>32</v>
      </c>
      <c r="J162" s="38">
        <v>2751</v>
      </c>
      <c r="K162" s="38">
        <v>30.6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1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 t="s">
        <v>25</v>
      </c>
      <c r="AL162" s="38" t="s">
        <v>439</v>
      </c>
    </row>
    <row r="163" spans="1:38">
      <c r="A163" s="1">
        <v>161</v>
      </c>
      <c r="B163" s="1" t="s">
        <v>440</v>
      </c>
      <c r="C163" s="38" t="s">
        <v>149</v>
      </c>
      <c r="D163" s="38" t="s">
        <v>117</v>
      </c>
      <c r="E163" s="38" t="s">
        <v>81</v>
      </c>
      <c r="F163" s="38" t="s">
        <v>4691</v>
      </c>
      <c r="G163" s="38">
        <v>1993</v>
      </c>
      <c r="H163" s="38">
        <v>32</v>
      </c>
      <c r="I163" s="38">
        <v>27</v>
      </c>
      <c r="J163" s="38">
        <v>2355</v>
      </c>
      <c r="K163" s="38">
        <v>26.2</v>
      </c>
      <c r="L163" s="38">
        <v>0</v>
      </c>
      <c r="M163" s="38">
        <v>1</v>
      </c>
      <c r="N163" s="38">
        <v>1</v>
      </c>
      <c r="O163" s="38">
        <v>0</v>
      </c>
      <c r="P163" s="38">
        <v>0</v>
      </c>
      <c r="Q163" s="38">
        <v>0</v>
      </c>
      <c r="R163" s="38">
        <v>9</v>
      </c>
      <c r="S163" s="38">
        <v>0</v>
      </c>
      <c r="T163" s="38">
        <v>0.7</v>
      </c>
      <c r="U163" s="38">
        <v>0.7</v>
      </c>
      <c r="V163" s="38">
        <v>1.9</v>
      </c>
      <c r="W163" s="38">
        <v>2.5</v>
      </c>
      <c r="X163" s="38">
        <v>11</v>
      </c>
      <c r="Y163" s="38">
        <v>135</v>
      </c>
      <c r="Z163" s="38">
        <v>35</v>
      </c>
      <c r="AA163" s="38">
        <v>0</v>
      </c>
      <c r="AB163" s="38">
        <v>0.04</v>
      </c>
      <c r="AC163" s="38">
        <v>0.04</v>
      </c>
      <c r="AD163" s="38">
        <v>0</v>
      </c>
      <c r="AE163" s="38">
        <v>0.04</v>
      </c>
      <c r="AF163" s="38">
        <v>0.03</v>
      </c>
      <c r="AG163" s="38">
        <v>7.0000000000000007E-2</v>
      </c>
      <c r="AH163" s="38">
        <v>0.1</v>
      </c>
      <c r="AI163" s="38">
        <v>0.03</v>
      </c>
      <c r="AJ163" s="38">
        <v>0.1</v>
      </c>
      <c r="AK163" s="38" t="s">
        <v>25</v>
      </c>
      <c r="AL163" s="38" t="s">
        <v>441</v>
      </c>
    </row>
    <row r="164" spans="1:38">
      <c r="A164" s="1">
        <v>162</v>
      </c>
      <c r="B164" s="1" t="s">
        <v>442</v>
      </c>
      <c r="C164" s="38" t="s">
        <v>295</v>
      </c>
      <c r="D164" s="38" t="s">
        <v>121</v>
      </c>
      <c r="E164" s="38" t="s">
        <v>91</v>
      </c>
      <c r="F164" s="38" t="s">
        <v>4692</v>
      </c>
      <c r="G164" s="38">
        <v>1998</v>
      </c>
      <c r="H164" s="38">
        <v>27</v>
      </c>
      <c r="I164" s="38">
        <v>27</v>
      </c>
      <c r="J164" s="38">
        <v>2426</v>
      </c>
      <c r="K164" s="38">
        <v>27</v>
      </c>
      <c r="L164" s="38">
        <v>0</v>
      </c>
      <c r="M164" s="38">
        <v>2</v>
      </c>
      <c r="N164" s="38">
        <v>2</v>
      </c>
      <c r="O164" s="38">
        <v>0</v>
      </c>
      <c r="P164" s="38">
        <v>0</v>
      </c>
      <c r="Q164" s="38">
        <v>0</v>
      </c>
      <c r="R164" s="38">
        <v>6</v>
      </c>
      <c r="S164" s="38">
        <v>1</v>
      </c>
      <c r="T164" s="38">
        <v>0.9</v>
      </c>
      <c r="U164" s="38">
        <v>0.9</v>
      </c>
      <c r="V164" s="38">
        <v>0.6</v>
      </c>
      <c r="W164" s="38">
        <v>1.5</v>
      </c>
      <c r="X164" s="38">
        <v>10</v>
      </c>
      <c r="Y164" s="38">
        <v>68</v>
      </c>
      <c r="Z164" s="38">
        <v>2</v>
      </c>
      <c r="AA164" s="38">
        <v>0</v>
      </c>
      <c r="AB164" s="38">
        <v>7.0000000000000007E-2</v>
      </c>
      <c r="AC164" s="38">
        <v>7.0000000000000007E-2</v>
      </c>
      <c r="AD164" s="38">
        <v>0</v>
      </c>
      <c r="AE164" s="38">
        <v>7.0000000000000007E-2</v>
      </c>
      <c r="AF164" s="38">
        <v>0.03</v>
      </c>
      <c r="AG164" s="38">
        <v>0.02</v>
      </c>
      <c r="AH164" s="38">
        <v>0.05</v>
      </c>
      <c r="AI164" s="38">
        <v>0.03</v>
      </c>
      <c r="AJ164" s="38">
        <v>0.05</v>
      </c>
      <c r="AK164" s="38" t="s">
        <v>25</v>
      </c>
      <c r="AL164" s="38" t="s">
        <v>443</v>
      </c>
    </row>
    <row r="165" spans="1:38">
      <c r="A165" s="1">
        <v>163</v>
      </c>
      <c r="B165" s="1" t="s">
        <v>3929</v>
      </c>
      <c r="C165" s="38" t="s">
        <v>149</v>
      </c>
      <c r="D165" s="38" t="s">
        <v>121</v>
      </c>
      <c r="E165" s="38" t="s">
        <v>89</v>
      </c>
      <c r="F165" s="38" t="s">
        <v>4693</v>
      </c>
      <c r="G165" s="38">
        <v>1989</v>
      </c>
      <c r="H165" s="38">
        <v>13</v>
      </c>
      <c r="I165" s="38">
        <v>12</v>
      </c>
      <c r="J165" s="38">
        <v>1160</v>
      </c>
      <c r="K165" s="38">
        <v>12.9</v>
      </c>
      <c r="L165" s="38">
        <v>0</v>
      </c>
      <c r="M165" s="38">
        <v>1</v>
      </c>
      <c r="N165" s="38">
        <v>1</v>
      </c>
      <c r="O165" s="38">
        <v>0</v>
      </c>
      <c r="P165" s="38">
        <v>0</v>
      </c>
      <c r="Q165" s="38">
        <v>0</v>
      </c>
      <c r="R165" s="38">
        <v>4</v>
      </c>
      <c r="S165" s="38">
        <v>0</v>
      </c>
      <c r="T165" s="38">
        <v>0.7</v>
      </c>
      <c r="U165" s="38">
        <v>0.7</v>
      </c>
      <c r="V165" s="38">
        <v>0.5</v>
      </c>
      <c r="W165" s="38">
        <v>1.2</v>
      </c>
      <c r="X165" s="38">
        <v>3</v>
      </c>
      <c r="Y165" s="38">
        <v>18</v>
      </c>
      <c r="Z165" s="38">
        <v>2</v>
      </c>
      <c r="AA165" s="38">
        <v>0</v>
      </c>
      <c r="AB165" s="38">
        <v>0.08</v>
      </c>
      <c r="AC165" s="38">
        <v>0.08</v>
      </c>
      <c r="AD165" s="38">
        <v>0</v>
      </c>
      <c r="AE165" s="38">
        <v>0.08</v>
      </c>
      <c r="AF165" s="38">
        <v>0.05</v>
      </c>
      <c r="AG165" s="38">
        <v>0.04</v>
      </c>
      <c r="AH165" s="38">
        <v>0.09</v>
      </c>
      <c r="AI165" s="38">
        <v>0.05</v>
      </c>
      <c r="AJ165" s="38">
        <v>0.09</v>
      </c>
      <c r="AK165" s="38" t="s">
        <v>25</v>
      </c>
      <c r="AL165" s="38" t="s">
        <v>4023</v>
      </c>
    </row>
    <row r="166" spans="1:38">
      <c r="A166" s="1">
        <v>164</v>
      </c>
      <c r="B166" s="1" t="s">
        <v>444</v>
      </c>
      <c r="C166" s="38" t="s">
        <v>266</v>
      </c>
      <c r="D166" s="38" t="s">
        <v>139</v>
      </c>
      <c r="E166" s="38" t="s">
        <v>83</v>
      </c>
      <c r="F166" s="38" t="s">
        <v>4694</v>
      </c>
      <c r="G166" s="38">
        <v>1999</v>
      </c>
      <c r="H166" s="38">
        <v>12</v>
      </c>
      <c r="I166" s="38">
        <v>10</v>
      </c>
      <c r="J166" s="38">
        <v>803</v>
      </c>
      <c r="K166" s="38">
        <v>8.9</v>
      </c>
      <c r="L166" s="38">
        <v>2</v>
      </c>
      <c r="M166" s="38">
        <v>0</v>
      </c>
      <c r="N166" s="38">
        <v>2</v>
      </c>
      <c r="O166" s="38">
        <v>2</v>
      </c>
      <c r="P166" s="38">
        <v>0</v>
      </c>
      <c r="Q166" s="38">
        <v>0</v>
      </c>
      <c r="R166" s="38">
        <v>0</v>
      </c>
      <c r="S166" s="38">
        <v>1</v>
      </c>
      <c r="T166" s="38">
        <v>3.6</v>
      </c>
      <c r="U166" s="38">
        <v>3.6</v>
      </c>
      <c r="V166" s="38">
        <v>0.5</v>
      </c>
      <c r="W166" s="38">
        <v>4.0999999999999996</v>
      </c>
      <c r="X166" s="38">
        <v>32</v>
      </c>
      <c r="Y166" s="38">
        <v>41</v>
      </c>
      <c r="Z166" s="38">
        <v>72</v>
      </c>
      <c r="AA166" s="38">
        <v>0.22</v>
      </c>
      <c r="AB166" s="38">
        <v>0</v>
      </c>
      <c r="AC166" s="38">
        <v>0.22</v>
      </c>
      <c r="AD166" s="38">
        <v>0.22</v>
      </c>
      <c r="AE166" s="38">
        <v>0.22</v>
      </c>
      <c r="AF166" s="38">
        <v>0.4</v>
      </c>
      <c r="AG166" s="38">
        <v>0.06</v>
      </c>
      <c r="AH166" s="38">
        <v>0.46</v>
      </c>
      <c r="AI166" s="38">
        <v>0.4</v>
      </c>
      <c r="AJ166" s="38">
        <v>0.46</v>
      </c>
      <c r="AK166" s="38" t="s">
        <v>25</v>
      </c>
      <c r="AL166" s="38" t="s">
        <v>445</v>
      </c>
    </row>
    <row r="167" spans="1:38">
      <c r="A167" s="1">
        <v>165</v>
      </c>
      <c r="B167" s="1" t="s">
        <v>446</v>
      </c>
      <c r="C167" s="38" t="s">
        <v>215</v>
      </c>
      <c r="D167" s="38" t="s">
        <v>114</v>
      </c>
      <c r="E167" s="38" t="s">
        <v>74</v>
      </c>
      <c r="F167" s="38" t="s">
        <v>4695</v>
      </c>
      <c r="G167" s="38">
        <v>2004</v>
      </c>
      <c r="H167" s="38">
        <v>13</v>
      </c>
      <c r="I167" s="38">
        <v>7</v>
      </c>
      <c r="J167" s="38">
        <v>601</v>
      </c>
      <c r="K167" s="38">
        <v>6.7</v>
      </c>
      <c r="L167" s="38">
        <v>4</v>
      </c>
      <c r="M167" s="38">
        <v>2</v>
      </c>
      <c r="N167" s="38">
        <v>6</v>
      </c>
      <c r="O167" s="38">
        <v>4</v>
      </c>
      <c r="P167" s="38">
        <v>0</v>
      </c>
      <c r="Q167" s="38">
        <v>0</v>
      </c>
      <c r="R167" s="38">
        <v>1</v>
      </c>
      <c r="S167" s="38">
        <v>0</v>
      </c>
      <c r="T167" s="38">
        <v>3.5</v>
      </c>
      <c r="U167" s="38">
        <v>3.5</v>
      </c>
      <c r="V167" s="38">
        <v>0.4</v>
      </c>
      <c r="W167" s="38">
        <v>3.9</v>
      </c>
      <c r="X167" s="38">
        <v>6</v>
      </c>
      <c r="Y167" s="38">
        <v>8</v>
      </c>
      <c r="Z167" s="38">
        <v>39</v>
      </c>
      <c r="AA167" s="38">
        <v>0.6</v>
      </c>
      <c r="AB167" s="38">
        <v>0.3</v>
      </c>
      <c r="AC167" s="38">
        <v>0.9</v>
      </c>
      <c r="AD167" s="38">
        <v>0.6</v>
      </c>
      <c r="AE167" s="38">
        <v>0.9</v>
      </c>
      <c r="AF167" s="38">
        <v>0.52</v>
      </c>
      <c r="AG167" s="38">
        <v>0.06</v>
      </c>
      <c r="AH167" s="38">
        <v>0.57999999999999996</v>
      </c>
      <c r="AI167" s="38">
        <v>0.52</v>
      </c>
      <c r="AJ167" s="38">
        <v>0.57999999999999996</v>
      </c>
      <c r="AK167" s="38" t="s">
        <v>25</v>
      </c>
      <c r="AL167" s="38" t="s">
        <v>447</v>
      </c>
    </row>
    <row r="168" spans="1:38">
      <c r="A168" s="1">
        <v>166</v>
      </c>
      <c r="B168" s="1" t="s">
        <v>448</v>
      </c>
      <c r="C168" s="38" t="s">
        <v>266</v>
      </c>
      <c r="D168" s="38" t="s">
        <v>110</v>
      </c>
      <c r="E168" s="38" t="s">
        <v>70</v>
      </c>
      <c r="F168" s="38" t="s">
        <v>4696</v>
      </c>
      <c r="G168" s="38">
        <v>1994</v>
      </c>
      <c r="H168" s="38">
        <v>32</v>
      </c>
      <c r="I168" s="38">
        <v>32</v>
      </c>
      <c r="J168" s="38">
        <v>2878</v>
      </c>
      <c r="K168" s="38">
        <v>32</v>
      </c>
      <c r="L168" s="38">
        <v>6</v>
      </c>
      <c r="M168" s="38">
        <v>7</v>
      </c>
      <c r="N168" s="38">
        <v>13</v>
      </c>
      <c r="O168" s="38">
        <v>5</v>
      </c>
      <c r="P168" s="38">
        <v>1</v>
      </c>
      <c r="Q168" s="38">
        <v>1</v>
      </c>
      <c r="R168" s="38">
        <v>6</v>
      </c>
      <c r="S168" s="38">
        <v>0</v>
      </c>
      <c r="T168" s="38">
        <v>6.9</v>
      </c>
      <c r="U168" s="38">
        <v>6.1</v>
      </c>
      <c r="V168" s="38">
        <v>14.1</v>
      </c>
      <c r="W168" s="38">
        <v>20.2</v>
      </c>
      <c r="X168" s="38">
        <v>71</v>
      </c>
      <c r="Y168" s="38">
        <v>222</v>
      </c>
      <c r="Z168" s="38">
        <v>196</v>
      </c>
      <c r="AA168" s="38">
        <v>0.19</v>
      </c>
      <c r="AB168" s="38">
        <v>0.22</v>
      </c>
      <c r="AC168" s="38">
        <v>0.41</v>
      </c>
      <c r="AD168" s="38">
        <v>0.16</v>
      </c>
      <c r="AE168" s="38">
        <v>0.38</v>
      </c>
      <c r="AF168" s="38">
        <v>0.22</v>
      </c>
      <c r="AG168" s="38">
        <v>0.44</v>
      </c>
      <c r="AH168" s="2">
        <v>0.66</v>
      </c>
      <c r="AI168" s="38">
        <v>0.19</v>
      </c>
      <c r="AJ168" s="38">
        <v>0.63</v>
      </c>
      <c r="AK168" s="38" t="s">
        <v>25</v>
      </c>
      <c r="AL168" s="38" t="s">
        <v>449</v>
      </c>
    </row>
    <row r="169" spans="1:38">
      <c r="A169" s="1">
        <v>167</v>
      </c>
      <c r="B169" s="1" t="s">
        <v>3993</v>
      </c>
      <c r="C169" s="38" t="s">
        <v>145</v>
      </c>
      <c r="D169" s="38" t="s">
        <v>117</v>
      </c>
      <c r="E169" s="38" t="s">
        <v>83</v>
      </c>
      <c r="F169" s="38" t="s">
        <v>4697</v>
      </c>
      <c r="G169" s="38">
        <v>2001</v>
      </c>
      <c r="H169" s="38">
        <v>13</v>
      </c>
      <c r="I169" s="38">
        <v>13</v>
      </c>
      <c r="J169" s="38">
        <v>1097</v>
      </c>
      <c r="K169" s="38">
        <v>12.2</v>
      </c>
      <c r="L169" s="38">
        <v>0</v>
      </c>
      <c r="M169" s="38">
        <v>2</v>
      </c>
      <c r="N169" s="38">
        <v>2</v>
      </c>
      <c r="O169" s="38">
        <v>0</v>
      </c>
      <c r="P169" s="38">
        <v>0</v>
      </c>
      <c r="Q169" s="38">
        <v>0</v>
      </c>
      <c r="R169" s="38">
        <v>1</v>
      </c>
      <c r="S169" s="38">
        <v>0</v>
      </c>
      <c r="T169" s="38">
        <v>0.7</v>
      </c>
      <c r="U169" s="38">
        <v>0.7</v>
      </c>
      <c r="V169" s="38">
        <v>1.5</v>
      </c>
      <c r="W169" s="38">
        <v>2.1</v>
      </c>
      <c r="X169" s="38">
        <v>12</v>
      </c>
      <c r="Y169" s="38">
        <v>113</v>
      </c>
      <c r="Z169" s="38">
        <v>17</v>
      </c>
      <c r="AA169" s="38">
        <v>0</v>
      </c>
      <c r="AB169" s="38">
        <v>0.16</v>
      </c>
      <c r="AC169" s="38">
        <v>0.16</v>
      </c>
      <c r="AD169" s="38">
        <v>0</v>
      </c>
      <c r="AE169" s="38">
        <v>0.16</v>
      </c>
      <c r="AF169" s="38">
        <v>0.05</v>
      </c>
      <c r="AG169" s="38">
        <v>0.12</v>
      </c>
      <c r="AH169" s="2">
        <v>0.17</v>
      </c>
      <c r="AI169" s="38">
        <v>0.05</v>
      </c>
      <c r="AJ169" s="38">
        <v>0.17</v>
      </c>
      <c r="AK169" s="38" t="s">
        <v>25</v>
      </c>
      <c r="AL169" s="38" t="s">
        <v>3994</v>
      </c>
    </row>
    <row r="170" spans="1:38">
      <c r="A170" s="1">
        <v>168</v>
      </c>
      <c r="B170" s="1" t="s">
        <v>451</v>
      </c>
      <c r="C170" s="38" t="s">
        <v>149</v>
      </c>
      <c r="D170" s="38" t="s">
        <v>139</v>
      </c>
      <c r="E170" s="38" t="s">
        <v>81</v>
      </c>
      <c r="F170" s="38" t="s">
        <v>4698</v>
      </c>
      <c r="G170" s="38">
        <v>1991</v>
      </c>
      <c r="H170" s="38">
        <v>23</v>
      </c>
      <c r="I170" s="38">
        <v>12</v>
      </c>
      <c r="J170" s="38">
        <v>1138</v>
      </c>
      <c r="K170" s="38">
        <v>12.6</v>
      </c>
      <c r="L170" s="38">
        <v>9</v>
      </c>
      <c r="M170" s="38">
        <v>4</v>
      </c>
      <c r="N170" s="38">
        <v>13</v>
      </c>
      <c r="O170" s="38">
        <v>9</v>
      </c>
      <c r="P170" s="38">
        <v>0</v>
      </c>
      <c r="Q170" s="38">
        <v>0</v>
      </c>
      <c r="R170" s="38">
        <v>0</v>
      </c>
      <c r="S170" s="38">
        <v>0</v>
      </c>
      <c r="T170" s="38">
        <v>4.9000000000000004</v>
      </c>
      <c r="U170" s="38">
        <v>4.9000000000000004</v>
      </c>
      <c r="V170" s="38">
        <v>2.2999999999999998</v>
      </c>
      <c r="W170" s="38">
        <v>7.2</v>
      </c>
      <c r="X170" s="38">
        <v>13</v>
      </c>
      <c r="Y170" s="38">
        <v>76</v>
      </c>
      <c r="Z170" s="38">
        <v>90</v>
      </c>
      <c r="AA170" s="38">
        <v>0.71</v>
      </c>
      <c r="AB170" s="38">
        <v>0.32</v>
      </c>
      <c r="AC170" s="38">
        <v>1.03</v>
      </c>
      <c r="AD170" s="38">
        <v>0.71</v>
      </c>
      <c r="AE170" s="38">
        <v>1.03</v>
      </c>
      <c r="AF170" s="38">
        <v>0.38</v>
      </c>
      <c r="AG170" s="38">
        <v>0.18</v>
      </c>
      <c r="AH170" s="2">
        <v>0.56999999999999995</v>
      </c>
      <c r="AI170" s="38">
        <v>0.38</v>
      </c>
      <c r="AJ170" s="38">
        <v>0.56999999999999995</v>
      </c>
      <c r="AK170" s="38" t="s">
        <v>25</v>
      </c>
      <c r="AL170" s="38" t="s">
        <v>452</v>
      </c>
    </row>
    <row r="171" spans="1:38">
      <c r="A171" s="1">
        <v>169</v>
      </c>
      <c r="B171" s="1" t="s">
        <v>453</v>
      </c>
      <c r="C171" s="38" t="s">
        <v>142</v>
      </c>
      <c r="D171" s="38" t="s">
        <v>121</v>
      </c>
      <c r="E171" s="38" t="s">
        <v>93</v>
      </c>
      <c r="F171" s="38" t="s">
        <v>4699</v>
      </c>
      <c r="G171" s="38">
        <v>1996</v>
      </c>
      <c r="H171" s="38">
        <v>16</v>
      </c>
      <c r="I171" s="38">
        <v>12</v>
      </c>
      <c r="J171" s="38">
        <v>1158</v>
      </c>
      <c r="K171" s="38">
        <v>12.9</v>
      </c>
      <c r="L171" s="38">
        <v>1</v>
      </c>
      <c r="M171" s="38">
        <v>1</v>
      </c>
      <c r="N171" s="38">
        <v>2</v>
      </c>
      <c r="O171" s="38">
        <v>1</v>
      </c>
      <c r="P171" s="38">
        <v>0</v>
      </c>
      <c r="Q171" s="38">
        <v>0</v>
      </c>
      <c r="R171" s="38">
        <v>5</v>
      </c>
      <c r="S171" s="38">
        <v>0</v>
      </c>
      <c r="T171" s="38">
        <v>0.1</v>
      </c>
      <c r="U171" s="38">
        <v>0.1</v>
      </c>
      <c r="V171" s="38">
        <v>0.8</v>
      </c>
      <c r="W171" s="38">
        <v>0.9</v>
      </c>
      <c r="X171" s="38">
        <v>18</v>
      </c>
      <c r="Y171" s="38">
        <v>48</v>
      </c>
      <c r="Z171" s="38">
        <v>32</v>
      </c>
      <c r="AA171" s="38">
        <v>0.08</v>
      </c>
      <c r="AB171" s="38">
        <v>0.08</v>
      </c>
      <c r="AC171" s="38">
        <v>0.16</v>
      </c>
      <c r="AD171" s="38">
        <v>0.08</v>
      </c>
      <c r="AE171" s="38">
        <v>0.16</v>
      </c>
      <c r="AF171" s="38">
        <v>0.01</v>
      </c>
      <c r="AG171" s="38">
        <v>0.06</v>
      </c>
      <c r="AH171" s="38">
        <v>7.0000000000000007E-2</v>
      </c>
      <c r="AI171" s="38">
        <v>0.01</v>
      </c>
      <c r="AJ171" s="38">
        <v>7.0000000000000007E-2</v>
      </c>
      <c r="AK171" s="38" t="s">
        <v>25</v>
      </c>
      <c r="AL171" s="38" t="s">
        <v>454</v>
      </c>
    </row>
    <row r="172" spans="1:38">
      <c r="A172" s="1">
        <v>170</v>
      </c>
      <c r="B172" s="1" t="s">
        <v>455</v>
      </c>
      <c r="C172" s="38" t="s">
        <v>120</v>
      </c>
      <c r="D172" s="38" t="s">
        <v>114</v>
      </c>
      <c r="E172" s="38" t="s">
        <v>66</v>
      </c>
      <c r="F172" s="38" t="s">
        <v>4700</v>
      </c>
      <c r="G172" s="38">
        <v>2000</v>
      </c>
      <c r="H172" s="38">
        <v>27</v>
      </c>
      <c r="I172" s="38">
        <v>17</v>
      </c>
      <c r="J172" s="38">
        <v>1432</v>
      </c>
      <c r="K172" s="38">
        <v>15.9</v>
      </c>
      <c r="L172" s="38">
        <v>10</v>
      </c>
      <c r="M172" s="38">
        <v>6</v>
      </c>
      <c r="N172" s="38">
        <v>16</v>
      </c>
      <c r="O172" s="38">
        <v>10</v>
      </c>
      <c r="P172" s="38">
        <v>0</v>
      </c>
      <c r="Q172" s="38">
        <v>0</v>
      </c>
      <c r="R172" s="38">
        <v>1</v>
      </c>
      <c r="S172" s="38">
        <v>0</v>
      </c>
      <c r="T172" s="38">
        <v>5</v>
      </c>
      <c r="U172" s="38">
        <v>5</v>
      </c>
      <c r="V172" s="38">
        <v>3.3</v>
      </c>
      <c r="W172" s="38">
        <v>8.3000000000000007</v>
      </c>
      <c r="X172" s="38">
        <v>41</v>
      </c>
      <c r="Y172" s="38">
        <v>65</v>
      </c>
      <c r="Z172" s="38">
        <v>224</v>
      </c>
      <c r="AA172" s="38">
        <v>0.63</v>
      </c>
      <c r="AB172" s="38">
        <v>0.38</v>
      </c>
      <c r="AC172" s="38">
        <v>1.01</v>
      </c>
      <c r="AD172" s="38">
        <v>0.63</v>
      </c>
      <c r="AE172" s="38">
        <v>1.01</v>
      </c>
      <c r="AF172" s="38">
        <v>0.31</v>
      </c>
      <c r="AG172" s="38">
        <v>0.21</v>
      </c>
      <c r="AH172" s="38">
        <v>0.52</v>
      </c>
      <c r="AI172" s="38">
        <v>0.31</v>
      </c>
      <c r="AJ172" s="38">
        <v>0.52</v>
      </c>
      <c r="AK172" s="38" t="s">
        <v>25</v>
      </c>
      <c r="AL172" s="38" t="s">
        <v>456</v>
      </c>
    </row>
    <row r="173" spans="1:38">
      <c r="A173" s="1">
        <v>171</v>
      </c>
      <c r="B173" s="1" t="s">
        <v>1204</v>
      </c>
      <c r="C173" s="38" t="s">
        <v>192</v>
      </c>
      <c r="D173" s="38" t="s">
        <v>114</v>
      </c>
      <c r="E173" s="38" t="s">
        <v>83</v>
      </c>
      <c r="F173" s="38" t="s">
        <v>4701</v>
      </c>
      <c r="G173" s="38">
        <v>2002</v>
      </c>
      <c r="H173" s="38">
        <v>2</v>
      </c>
      <c r="I173" s="38">
        <v>1</v>
      </c>
      <c r="J173" s="38">
        <v>61</v>
      </c>
      <c r="K173" s="38">
        <v>0.7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0.2</v>
      </c>
      <c r="U173" s="38">
        <v>0.2</v>
      </c>
      <c r="V173" s="38">
        <v>0.1</v>
      </c>
      <c r="W173" s="38">
        <v>0.4</v>
      </c>
      <c r="X173" s="38">
        <v>2</v>
      </c>
      <c r="Y173" s="38">
        <v>1</v>
      </c>
      <c r="Z173" s="38">
        <v>8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0.35</v>
      </c>
      <c r="AG173" s="38">
        <v>0.17</v>
      </c>
      <c r="AH173" s="38">
        <v>0.53</v>
      </c>
      <c r="AI173" s="38">
        <v>0.35</v>
      </c>
      <c r="AJ173" s="38">
        <v>0.53</v>
      </c>
      <c r="AK173" s="38" t="s">
        <v>25</v>
      </c>
      <c r="AL173" s="38" t="s">
        <v>1205</v>
      </c>
    </row>
    <row r="174" spans="1:38">
      <c r="A174" s="1">
        <v>172</v>
      </c>
      <c r="B174" s="1" t="s">
        <v>457</v>
      </c>
      <c r="C174" s="38" t="s">
        <v>127</v>
      </c>
      <c r="D174" s="38" t="s">
        <v>121</v>
      </c>
      <c r="E174" s="38" t="s">
        <v>91</v>
      </c>
      <c r="F174" s="38" t="s">
        <v>4702</v>
      </c>
      <c r="G174" s="38">
        <v>2000</v>
      </c>
      <c r="H174" s="38">
        <v>2</v>
      </c>
      <c r="I174" s="38">
        <v>2</v>
      </c>
      <c r="J174" s="38">
        <v>180</v>
      </c>
      <c r="K174" s="38">
        <v>2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</v>
      </c>
      <c r="S174" s="38">
        <v>0</v>
      </c>
      <c r="T174" s="38">
        <v>0.1</v>
      </c>
      <c r="U174" s="38">
        <v>0.1</v>
      </c>
      <c r="V174" s="38">
        <v>0</v>
      </c>
      <c r="W174" s="38">
        <v>0.1</v>
      </c>
      <c r="X174" s="38">
        <v>3</v>
      </c>
      <c r="Y174" s="38">
        <v>6</v>
      </c>
      <c r="Z174" s="38">
        <v>1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0.06</v>
      </c>
      <c r="AG174" s="38">
        <v>0</v>
      </c>
      <c r="AH174" s="2">
        <v>0.06</v>
      </c>
      <c r="AI174" s="38">
        <v>0.06</v>
      </c>
      <c r="AJ174" s="38">
        <v>0.06</v>
      </c>
      <c r="AK174" s="38" t="s">
        <v>25</v>
      </c>
      <c r="AL174" s="38" t="s">
        <v>458</v>
      </c>
    </row>
    <row r="175" spans="1:38">
      <c r="A175" s="1">
        <v>173</v>
      </c>
      <c r="B175" s="1" t="s">
        <v>457</v>
      </c>
      <c r="C175" s="38" t="s">
        <v>127</v>
      </c>
      <c r="D175" s="38" t="s">
        <v>121</v>
      </c>
      <c r="E175" s="38" t="s">
        <v>83</v>
      </c>
      <c r="F175" s="38" t="s">
        <v>4702</v>
      </c>
      <c r="G175" s="38">
        <v>2000</v>
      </c>
      <c r="H175" s="38">
        <v>12</v>
      </c>
      <c r="I175" s="38">
        <v>10</v>
      </c>
      <c r="J175" s="38">
        <v>958</v>
      </c>
      <c r="K175" s="38">
        <v>10.6</v>
      </c>
      <c r="L175" s="38">
        <v>1</v>
      </c>
      <c r="M175" s="38">
        <v>0</v>
      </c>
      <c r="N175" s="38">
        <v>1</v>
      </c>
      <c r="O175" s="38">
        <v>1</v>
      </c>
      <c r="P175" s="38">
        <v>0</v>
      </c>
      <c r="Q175" s="38">
        <v>0</v>
      </c>
      <c r="R175" s="38">
        <v>3</v>
      </c>
      <c r="S175" s="38">
        <v>0</v>
      </c>
      <c r="T175" s="38">
        <v>0.7</v>
      </c>
      <c r="U175" s="38">
        <v>0.7</v>
      </c>
      <c r="V175" s="38">
        <v>0</v>
      </c>
      <c r="W175" s="38">
        <v>0.7</v>
      </c>
      <c r="X175" s="38">
        <v>27</v>
      </c>
      <c r="Y175" s="38">
        <v>36</v>
      </c>
      <c r="Z175" s="38">
        <v>12</v>
      </c>
      <c r="AA175" s="38">
        <v>0.09</v>
      </c>
      <c r="AB175" s="38">
        <v>0</v>
      </c>
      <c r="AC175" s="38">
        <v>0.09</v>
      </c>
      <c r="AD175" s="38">
        <v>0.09</v>
      </c>
      <c r="AE175" s="38">
        <v>0.09</v>
      </c>
      <c r="AF175" s="38">
        <v>7.0000000000000007E-2</v>
      </c>
      <c r="AG175" s="38">
        <v>0</v>
      </c>
      <c r="AH175" s="2">
        <v>7.0000000000000007E-2</v>
      </c>
      <c r="AI175" s="38">
        <v>7.0000000000000007E-2</v>
      </c>
      <c r="AJ175" s="38">
        <v>7.0000000000000007E-2</v>
      </c>
      <c r="AK175" s="38" t="s">
        <v>25</v>
      </c>
      <c r="AL175" s="38" t="s">
        <v>458</v>
      </c>
    </row>
    <row r="176" spans="1:38">
      <c r="A176" s="1">
        <v>174</v>
      </c>
      <c r="B176" s="1" t="s">
        <v>459</v>
      </c>
      <c r="C176" s="38" t="s">
        <v>142</v>
      </c>
      <c r="D176" s="38" t="s">
        <v>139</v>
      </c>
      <c r="E176" s="38" t="s">
        <v>95</v>
      </c>
      <c r="F176" s="38" t="s">
        <v>4703</v>
      </c>
      <c r="G176" s="38">
        <v>1996</v>
      </c>
      <c r="H176" s="38">
        <v>28</v>
      </c>
      <c r="I176" s="38">
        <v>14</v>
      </c>
      <c r="J176" s="38">
        <v>1263</v>
      </c>
      <c r="K176" s="38">
        <v>14</v>
      </c>
      <c r="L176" s="38">
        <v>2</v>
      </c>
      <c r="M176" s="38">
        <v>1</v>
      </c>
      <c r="N176" s="38">
        <v>3</v>
      </c>
      <c r="O176" s="38">
        <v>2</v>
      </c>
      <c r="P176" s="38">
        <v>0</v>
      </c>
      <c r="Q176" s="38">
        <v>0</v>
      </c>
      <c r="R176" s="38">
        <v>0</v>
      </c>
      <c r="S176" s="38">
        <v>0</v>
      </c>
      <c r="T176" s="38">
        <v>1.9</v>
      </c>
      <c r="U176" s="38">
        <v>1.9</v>
      </c>
      <c r="V176" s="38">
        <v>1.5</v>
      </c>
      <c r="W176" s="38">
        <v>3.4</v>
      </c>
      <c r="X176" s="38">
        <v>24</v>
      </c>
      <c r="Y176" s="38">
        <v>64</v>
      </c>
      <c r="Z176" s="38">
        <v>83</v>
      </c>
      <c r="AA176" s="38">
        <v>0.14000000000000001</v>
      </c>
      <c r="AB176" s="38">
        <v>7.0000000000000007E-2</v>
      </c>
      <c r="AC176" s="38">
        <v>0.21</v>
      </c>
      <c r="AD176" s="38">
        <v>0.14000000000000001</v>
      </c>
      <c r="AE176" s="38">
        <v>0.21</v>
      </c>
      <c r="AF176" s="38">
        <v>0.14000000000000001</v>
      </c>
      <c r="AG176" s="38">
        <v>0.11</v>
      </c>
      <c r="AH176" s="2">
        <v>0.24</v>
      </c>
      <c r="AI176" s="38">
        <v>0.14000000000000001</v>
      </c>
      <c r="AJ176" s="38">
        <v>0.24</v>
      </c>
      <c r="AK176" s="38" t="s">
        <v>25</v>
      </c>
      <c r="AL176" s="38" t="s">
        <v>460</v>
      </c>
    </row>
    <row r="177" spans="1:38">
      <c r="A177" s="1">
        <v>175</v>
      </c>
      <c r="B177" s="1" t="s">
        <v>461</v>
      </c>
      <c r="C177" s="38" t="s">
        <v>120</v>
      </c>
      <c r="D177" s="38" t="s">
        <v>117</v>
      </c>
      <c r="E177" s="38" t="s">
        <v>93</v>
      </c>
      <c r="F177" s="38" t="s">
        <v>4704</v>
      </c>
      <c r="G177" s="38">
        <v>1991</v>
      </c>
      <c r="H177" s="38">
        <v>8</v>
      </c>
      <c r="I177" s="38">
        <v>2</v>
      </c>
      <c r="J177" s="38">
        <v>204</v>
      </c>
      <c r="K177" s="38">
        <v>2.2999999999999998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0.5</v>
      </c>
      <c r="W177" s="38">
        <v>0.5</v>
      </c>
      <c r="X177" s="38">
        <v>0</v>
      </c>
      <c r="Y177" s="38">
        <v>13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0.2</v>
      </c>
      <c r="AH177" s="38">
        <v>0.2</v>
      </c>
      <c r="AI177" s="38">
        <v>0</v>
      </c>
      <c r="AJ177" s="38">
        <v>0.2</v>
      </c>
      <c r="AK177" s="38" t="s">
        <v>25</v>
      </c>
      <c r="AL177" s="38" t="s">
        <v>462</v>
      </c>
    </row>
    <row r="178" spans="1:38">
      <c r="A178" s="1">
        <v>176</v>
      </c>
      <c r="B178" s="1" t="s">
        <v>463</v>
      </c>
      <c r="C178" s="38" t="s">
        <v>120</v>
      </c>
      <c r="D178" s="38" t="s">
        <v>150</v>
      </c>
      <c r="E178" s="38" t="s">
        <v>72</v>
      </c>
      <c r="F178" s="38" t="s">
        <v>4705</v>
      </c>
      <c r="G178" s="38">
        <v>1988</v>
      </c>
      <c r="H178" s="38">
        <v>10</v>
      </c>
      <c r="I178" s="38">
        <v>9</v>
      </c>
      <c r="J178" s="38">
        <v>855</v>
      </c>
      <c r="K178" s="38">
        <v>9.5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 t="s">
        <v>25</v>
      </c>
      <c r="AL178" s="38" t="s">
        <v>464</v>
      </c>
    </row>
    <row r="179" spans="1:38">
      <c r="A179" s="1">
        <v>177</v>
      </c>
      <c r="B179" s="1" t="s">
        <v>465</v>
      </c>
      <c r="C179" s="38" t="s">
        <v>466</v>
      </c>
      <c r="D179" s="38" t="s">
        <v>114</v>
      </c>
      <c r="E179" s="38" t="s">
        <v>76</v>
      </c>
      <c r="F179" s="38" t="s">
        <v>4706</v>
      </c>
      <c r="G179" s="38">
        <v>2000</v>
      </c>
      <c r="H179" s="38">
        <v>1</v>
      </c>
      <c r="I179" s="38">
        <v>0</v>
      </c>
      <c r="J179" s="38">
        <v>1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1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467</v>
      </c>
    </row>
    <row r="180" spans="1:38">
      <c r="A180" s="1">
        <v>178</v>
      </c>
      <c r="B180" s="1" t="s">
        <v>468</v>
      </c>
      <c r="C180" s="38" t="s">
        <v>113</v>
      </c>
      <c r="D180" s="38" t="s">
        <v>114</v>
      </c>
      <c r="E180" s="38" t="s">
        <v>68</v>
      </c>
      <c r="F180" s="38" t="s">
        <v>4707</v>
      </c>
      <c r="G180" s="38">
        <v>1994</v>
      </c>
      <c r="H180" s="38">
        <v>8</v>
      </c>
      <c r="I180" s="38">
        <v>3</v>
      </c>
      <c r="J180" s="38">
        <v>313</v>
      </c>
      <c r="K180" s="38">
        <v>3.5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1</v>
      </c>
      <c r="S180" s="38">
        <v>0</v>
      </c>
      <c r="T180" s="38">
        <v>0.3</v>
      </c>
      <c r="U180" s="38">
        <v>0.3</v>
      </c>
      <c r="V180" s="38">
        <v>0.4</v>
      </c>
      <c r="W180" s="38">
        <v>0.7</v>
      </c>
      <c r="X180" s="38">
        <v>8</v>
      </c>
      <c r="Y180" s="38">
        <v>9</v>
      </c>
      <c r="Z180" s="38">
        <v>23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0.09</v>
      </c>
      <c r="AG180" s="38">
        <v>0.11</v>
      </c>
      <c r="AH180" s="38">
        <v>0.2</v>
      </c>
      <c r="AI180" s="38">
        <v>0.09</v>
      </c>
      <c r="AJ180" s="38">
        <v>0.2</v>
      </c>
      <c r="AK180" s="38" t="s">
        <v>25</v>
      </c>
      <c r="AL180" s="38" t="s">
        <v>469</v>
      </c>
    </row>
    <row r="181" spans="1:38">
      <c r="A181" s="1">
        <v>179</v>
      </c>
      <c r="B181" s="1" t="s">
        <v>470</v>
      </c>
      <c r="C181" s="38" t="s">
        <v>149</v>
      </c>
      <c r="D181" s="38" t="s">
        <v>117</v>
      </c>
      <c r="E181" s="38" t="s">
        <v>70</v>
      </c>
      <c r="F181" s="38" t="s">
        <v>4441</v>
      </c>
      <c r="G181" s="38">
        <v>1993</v>
      </c>
      <c r="H181" s="38">
        <v>30</v>
      </c>
      <c r="I181" s="38">
        <v>11</v>
      </c>
      <c r="J181" s="38">
        <v>1145</v>
      </c>
      <c r="K181" s="38">
        <v>12.7</v>
      </c>
      <c r="L181" s="38">
        <v>2</v>
      </c>
      <c r="M181" s="38">
        <v>1</v>
      </c>
      <c r="N181" s="38">
        <v>3</v>
      </c>
      <c r="O181" s="38">
        <v>2</v>
      </c>
      <c r="P181" s="38">
        <v>0</v>
      </c>
      <c r="Q181" s="38">
        <v>0</v>
      </c>
      <c r="R181" s="38">
        <v>6</v>
      </c>
      <c r="S181" s="38">
        <v>0</v>
      </c>
      <c r="T181" s="38">
        <v>1.9</v>
      </c>
      <c r="U181" s="38">
        <v>1.9</v>
      </c>
      <c r="V181" s="38">
        <v>2.1</v>
      </c>
      <c r="W181" s="38">
        <v>4</v>
      </c>
      <c r="X181" s="38">
        <v>8</v>
      </c>
      <c r="Y181" s="38">
        <v>66</v>
      </c>
      <c r="Z181" s="38">
        <v>43</v>
      </c>
      <c r="AA181" s="38">
        <v>0.16</v>
      </c>
      <c r="AB181" s="38">
        <v>0.08</v>
      </c>
      <c r="AC181" s="38">
        <v>0.24</v>
      </c>
      <c r="AD181" s="38">
        <v>0.16</v>
      </c>
      <c r="AE181" s="38">
        <v>0.24</v>
      </c>
      <c r="AF181" s="38">
        <v>0.15</v>
      </c>
      <c r="AG181" s="38">
        <v>0.16</v>
      </c>
      <c r="AH181" s="38">
        <v>0.31</v>
      </c>
      <c r="AI181" s="38">
        <v>0.15</v>
      </c>
      <c r="AJ181" s="38">
        <v>0.31</v>
      </c>
      <c r="AK181" s="38" t="s">
        <v>25</v>
      </c>
      <c r="AL181" s="38" t="s">
        <v>471</v>
      </c>
    </row>
    <row r="182" spans="1:38">
      <c r="A182" s="1">
        <v>180</v>
      </c>
      <c r="B182" s="1" t="s">
        <v>472</v>
      </c>
      <c r="C182" s="38" t="s">
        <v>120</v>
      </c>
      <c r="D182" s="38" t="s">
        <v>121</v>
      </c>
      <c r="E182" s="38" t="s">
        <v>99</v>
      </c>
      <c r="F182" s="38" t="s">
        <v>4708</v>
      </c>
      <c r="G182" s="38">
        <v>1992</v>
      </c>
      <c r="H182" s="38">
        <v>12</v>
      </c>
      <c r="I182" s="38">
        <v>5</v>
      </c>
      <c r="J182" s="38">
        <v>533</v>
      </c>
      <c r="K182" s="38">
        <v>5.9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1</v>
      </c>
      <c r="S182" s="38">
        <v>0</v>
      </c>
      <c r="T182" s="38">
        <v>0</v>
      </c>
      <c r="U182" s="38">
        <v>0</v>
      </c>
      <c r="V182" s="38">
        <v>0.1</v>
      </c>
      <c r="W182" s="38">
        <v>0.1</v>
      </c>
      <c r="X182" s="38">
        <v>13</v>
      </c>
      <c r="Y182" s="38">
        <v>15</v>
      </c>
      <c r="Z182" s="38">
        <v>28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0.02</v>
      </c>
      <c r="AH182" s="38">
        <v>0.02</v>
      </c>
      <c r="AI182" s="38">
        <v>0</v>
      </c>
      <c r="AJ182" s="38">
        <v>0.02</v>
      </c>
      <c r="AK182" s="38" t="s">
        <v>25</v>
      </c>
      <c r="AL182" s="38" t="s">
        <v>473</v>
      </c>
    </row>
    <row r="183" spans="1:38">
      <c r="A183" s="1">
        <v>181</v>
      </c>
      <c r="B183" s="1" t="s">
        <v>474</v>
      </c>
      <c r="C183" s="38" t="s">
        <v>133</v>
      </c>
      <c r="D183" s="38" t="s">
        <v>117</v>
      </c>
      <c r="E183" s="38" t="s">
        <v>89</v>
      </c>
      <c r="F183" s="38" t="s">
        <v>4709</v>
      </c>
      <c r="G183" s="38">
        <v>1992</v>
      </c>
      <c r="H183" s="38">
        <v>28</v>
      </c>
      <c r="I183" s="38">
        <v>24</v>
      </c>
      <c r="J183" s="38">
        <v>2161</v>
      </c>
      <c r="K183" s="38">
        <v>24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4</v>
      </c>
      <c r="S183" s="38">
        <v>0</v>
      </c>
      <c r="T183" s="38">
        <v>0.4</v>
      </c>
      <c r="U183" s="38">
        <v>0.4</v>
      </c>
      <c r="V183" s="38">
        <v>0.8</v>
      </c>
      <c r="W183" s="38">
        <v>1.2</v>
      </c>
      <c r="X183" s="38">
        <v>7</v>
      </c>
      <c r="Y183" s="38">
        <v>54</v>
      </c>
      <c r="Z183" s="38">
        <v>11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0.02</v>
      </c>
      <c r="AG183" s="38">
        <v>0.03</v>
      </c>
      <c r="AH183" s="38">
        <v>0.05</v>
      </c>
      <c r="AI183" s="38">
        <v>0.02</v>
      </c>
      <c r="AJ183" s="38">
        <v>0.05</v>
      </c>
      <c r="AK183" s="38" t="s">
        <v>25</v>
      </c>
      <c r="AL183" s="38" t="s">
        <v>475</v>
      </c>
    </row>
    <row r="184" spans="1:38">
      <c r="A184" s="1">
        <v>182</v>
      </c>
      <c r="B184" s="1" t="s">
        <v>476</v>
      </c>
      <c r="C184" s="38" t="s">
        <v>136</v>
      </c>
      <c r="D184" s="38" t="s">
        <v>114</v>
      </c>
      <c r="E184" s="38" t="s">
        <v>81</v>
      </c>
      <c r="F184" s="38" t="s">
        <v>4710</v>
      </c>
      <c r="G184" s="38">
        <v>1999</v>
      </c>
      <c r="H184" s="38">
        <v>17</v>
      </c>
      <c r="I184" s="38">
        <v>14</v>
      </c>
      <c r="J184" s="38">
        <v>1154</v>
      </c>
      <c r="K184" s="38">
        <v>12.8</v>
      </c>
      <c r="L184" s="38">
        <v>6</v>
      </c>
      <c r="M184" s="38">
        <v>2</v>
      </c>
      <c r="N184" s="38">
        <v>8</v>
      </c>
      <c r="O184" s="38">
        <v>6</v>
      </c>
      <c r="P184" s="38">
        <v>0</v>
      </c>
      <c r="Q184" s="38">
        <v>0</v>
      </c>
      <c r="R184" s="38">
        <v>0</v>
      </c>
      <c r="S184" s="38">
        <v>0</v>
      </c>
      <c r="T184" s="38">
        <v>4.5</v>
      </c>
      <c r="U184" s="38">
        <v>4.5</v>
      </c>
      <c r="V184" s="38">
        <v>1.7</v>
      </c>
      <c r="W184" s="38">
        <v>6.2</v>
      </c>
      <c r="X184" s="38">
        <v>26</v>
      </c>
      <c r="Y184" s="38">
        <v>35</v>
      </c>
      <c r="Z184" s="38">
        <v>95</v>
      </c>
      <c r="AA184" s="38">
        <v>0.47</v>
      </c>
      <c r="AB184" s="38">
        <v>0.16</v>
      </c>
      <c r="AC184" s="38">
        <v>0.62</v>
      </c>
      <c r="AD184" s="38">
        <v>0.47</v>
      </c>
      <c r="AE184" s="38">
        <v>0.62</v>
      </c>
      <c r="AF184" s="38">
        <v>0.35</v>
      </c>
      <c r="AG184" s="38">
        <v>0.13</v>
      </c>
      <c r="AH184" s="2">
        <v>0.48</v>
      </c>
      <c r="AI184" s="38">
        <v>0.35</v>
      </c>
      <c r="AJ184" s="38">
        <v>0.48</v>
      </c>
      <c r="AK184" s="38" t="s">
        <v>25</v>
      </c>
      <c r="AL184" s="2" t="s">
        <v>477</v>
      </c>
    </row>
    <row r="185" spans="1:38">
      <c r="A185" s="1">
        <v>183</v>
      </c>
      <c r="B185" s="1" t="s">
        <v>478</v>
      </c>
      <c r="C185" s="38" t="s">
        <v>120</v>
      </c>
      <c r="D185" s="38" t="s">
        <v>110</v>
      </c>
      <c r="E185" s="38" t="s">
        <v>83</v>
      </c>
      <c r="F185" s="38" t="s">
        <v>4711</v>
      </c>
      <c r="G185" s="38">
        <v>2000</v>
      </c>
      <c r="H185" s="38">
        <v>30</v>
      </c>
      <c r="I185" s="38">
        <v>13</v>
      </c>
      <c r="J185" s="38">
        <v>1223</v>
      </c>
      <c r="K185" s="38">
        <v>13.6</v>
      </c>
      <c r="L185" s="38">
        <v>2</v>
      </c>
      <c r="M185" s="38">
        <v>1</v>
      </c>
      <c r="N185" s="38">
        <v>3</v>
      </c>
      <c r="O185" s="38">
        <v>2</v>
      </c>
      <c r="P185" s="38">
        <v>0</v>
      </c>
      <c r="Q185" s="38">
        <v>0</v>
      </c>
      <c r="R185" s="38">
        <v>10</v>
      </c>
      <c r="S185" s="38">
        <v>1</v>
      </c>
      <c r="T185" s="38">
        <v>1.5</v>
      </c>
      <c r="U185" s="38">
        <v>1.5</v>
      </c>
      <c r="V185" s="38">
        <v>2.2000000000000002</v>
      </c>
      <c r="W185" s="38">
        <v>3.7</v>
      </c>
      <c r="X185" s="38">
        <v>32</v>
      </c>
      <c r="Y185" s="38">
        <v>81</v>
      </c>
      <c r="Z185" s="38">
        <v>69</v>
      </c>
      <c r="AA185" s="38">
        <v>0.15</v>
      </c>
      <c r="AB185" s="38">
        <v>7.0000000000000007E-2</v>
      </c>
      <c r="AC185" s="38">
        <v>0.22</v>
      </c>
      <c r="AD185" s="38">
        <v>0.15</v>
      </c>
      <c r="AE185" s="38">
        <v>0.22</v>
      </c>
      <c r="AF185" s="38">
        <v>0.11</v>
      </c>
      <c r="AG185" s="38">
        <v>0.16</v>
      </c>
      <c r="AH185" s="38">
        <v>0.27</v>
      </c>
      <c r="AI185" s="38">
        <v>0.11</v>
      </c>
      <c r="AJ185" s="38">
        <v>0.27</v>
      </c>
      <c r="AK185" s="38" t="s">
        <v>25</v>
      </c>
      <c r="AL185" s="38" t="s">
        <v>479</v>
      </c>
    </row>
    <row r="186" spans="1:38">
      <c r="A186" s="1">
        <v>184</v>
      </c>
      <c r="B186" s="1" t="s">
        <v>480</v>
      </c>
      <c r="C186" s="38" t="s">
        <v>481</v>
      </c>
      <c r="D186" s="38" t="s">
        <v>117</v>
      </c>
      <c r="E186" s="38" t="s">
        <v>101</v>
      </c>
      <c r="F186" s="38" t="s">
        <v>4712</v>
      </c>
      <c r="G186" s="38">
        <v>1989</v>
      </c>
      <c r="H186" s="38">
        <v>29</v>
      </c>
      <c r="I186" s="38">
        <v>28</v>
      </c>
      <c r="J186" s="38">
        <v>2265</v>
      </c>
      <c r="K186" s="38">
        <v>25.2</v>
      </c>
      <c r="L186" s="38">
        <v>0</v>
      </c>
      <c r="M186" s="38">
        <v>1</v>
      </c>
      <c r="N186" s="38">
        <v>1</v>
      </c>
      <c r="O186" s="38">
        <v>0</v>
      </c>
      <c r="P186" s="38">
        <v>0</v>
      </c>
      <c r="Q186" s="38">
        <v>0</v>
      </c>
      <c r="R186" s="38">
        <v>6</v>
      </c>
      <c r="S186" s="38">
        <v>0</v>
      </c>
      <c r="T186" s="38">
        <v>0.5</v>
      </c>
      <c r="U186" s="38">
        <v>0.5</v>
      </c>
      <c r="V186" s="38">
        <v>1.1000000000000001</v>
      </c>
      <c r="W186" s="38">
        <v>1.5</v>
      </c>
      <c r="X186" s="38">
        <v>25</v>
      </c>
      <c r="Y186" s="38">
        <v>86</v>
      </c>
      <c r="Z186" s="38">
        <v>16</v>
      </c>
      <c r="AA186" s="38">
        <v>0</v>
      </c>
      <c r="AB186" s="38">
        <v>0.04</v>
      </c>
      <c r="AC186" s="38">
        <v>0.04</v>
      </c>
      <c r="AD186" s="38">
        <v>0</v>
      </c>
      <c r="AE186" s="38">
        <v>0.04</v>
      </c>
      <c r="AF186" s="38">
        <v>0.02</v>
      </c>
      <c r="AG186" s="38">
        <v>0.04</v>
      </c>
      <c r="AH186" s="38">
        <v>0.06</v>
      </c>
      <c r="AI186" s="38">
        <v>0.02</v>
      </c>
      <c r="AJ186" s="38">
        <v>0.06</v>
      </c>
      <c r="AK186" s="38" t="s">
        <v>25</v>
      </c>
      <c r="AL186" s="2" t="s">
        <v>482</v>
      </c>
    </row>
    <row r="187" spans="1:38">
      <c r="A187" s="1">
        <v>185</v>
      </c>
      <c r="B187" s="1" t="s">
        <v>483</v>
      </c>
      <c r="C187" s="38" t="s">
        <v>142</v>
      </c>
      <c r="D187" s="38" t="s">
        <v>139</v>
      </c>
      <c r="E187" s="38" t="s">
        <v>70</v>
      </c>
      <c r="F187" s="38" t="s">
        <v>4477</v>
      </c>
      <c r="G187" s="38">
        <v>2004</v>
      </c>
      <c r="H187" s="38">
        <v>15</v>
      </c>
      <c r="I187" s="38">
        <v>4</v>
      </c>
      <c r="J187" s="38">
        <v>453</v>
      </c>
      <c r="K187" s="38">
        <v>5</v>
      </c>
      <c r="L187" s="38">
        <v>2</v>
      </c>
      <c r="M187" s="38">
        <v>2</v>
      </c>
      <c r="N187" s="38">
        <v>4</v>
      </c>
      <c r="O187" s="38">
        <v>2</v>
      </c>
      <c r="P187" s="38">
        <v>0</v>
      </c>
      <c r="Q187" s="38">
        <v>0</v>
      </c>
      <c r="R187" s="38">
        <v>2</v>
      </c>
      <c r="S187" s="38">
        <v>0</v>
      </c>
      <c r="T187" s="38">
        <v>1.6</v>
      </c>
      <c r="U187" s="38">
        <v>1.6</v>
      </c>
      <c r="V187" s="38">
        <v>1</v>
      </c>
      <c r="W187" s="38">
        <v>2.6</v>
      </c>
      <c r="X187" s="38">
        <v>25</v>
      </c>
      <c r="Y187" s="38">
        <v>5</v>
      </c>
      <c r="Z187" s="38">
        <v>68</v>
      </c>
      <c r="AA187" s="38">
        <v>0.4</v>
      </c>
      <c r="AB187" s="38">
        <v>0.4</v>
      </c>
      <c r="AC187" s="38">
        <v>0.79</v>
      </c>
      <c r="AD187" s="38">
        <v>0.4</v>
      </c>
      <c r="AE187" s="38">
        <v>0.79</v>
      </c>
      <c r="AF187" s="38">
        <v>0.32</v>
      </c>
      <c r="AG187" s="38">
        <v>0.2</v>
      </c>
      <c r="AH187" s="38">
        <v>0.52</v>
      </c>
      <c r="AI187" s="38">
        <v>0.32</v>
      </c>
      <c r="AJ187" s="38">
        <v>0.52</v>
      </c>
      <c r="AK187" s="38" t="s">
        <v>25</v>
      </c>
      <c r="AL187" s="2" t="s">
        <v>484</v>
      </c>
    </row>
    <row r="188" spans="1:38">
      <c r="A188" s="1">
        <v>186</v>
      </c>
      <c r="B188" s="1" t="s">
        <v>485</v>
      </c>
      <c r="C188" s="38" t="s">
        <v>120</v>
      </c>
      <c r="D188" s="38" t="s">
        <v>117</v>
      </c>
      <c r="E188" s="38" t="s">
        <v>101</v>
      </c>
      <c r="F188" s="38" t="s">
        <v>4713</v>
      </c>
      <c r="G188" s="38">
        <v>2001</v>
      </c>
      <c r="H188" s="38">
        <v>12</v>
      </c>
      <c r="I188" s="38">
        <v>3</v>
      </c>
      <c r="J188" s="38">
        <v>459</v>
      </c>
      <c r="K188" s="38">
        <v>5.0999999999999996</v>
      </c>
      <c r="L188" s="38">
        <v>0</v>
      </c>
      <c r="M188" s="38">
        <v>1</v>
      </c>
      <c r="N188" s="38">
        <v>1</v>
      </c>
      <c r="O188" s="38">
        <v>0</v>
      </c>
      <c r="P188" s="38">
        <v>0</v>
      </c>
      <c r="Q188" s="38">
        <v>0</v>
      </c>
      <c r="R188" s="38">
        <v>1</v>
      </c>
      <c r="S188" s="38">
        <v>0</v>
      </c>
      <c r="T188" s="38">
        <v>0.2</v>
      </c>
      <c r="U188" s="38">
        <v>0.2</v>
      </c>
      <c r="V188" s="38">
        <v>0.2</v>
      </c>
      <c r="W188" s="38">
        <v>0.4</v>
      </c>
      <c r="X188" s="38">
        <v>3</v>
      </c>
      <c r="Y188" s="38">
        <v>21</v>
      </c>
      <c r="Z188" s="38">
        <v>9</v>
      </c>
      <c r="AA188" s="38">
        <v>0</v>
      </c>
      <c r="AB188" s="38">
        <v>0.2</v>
      </c>
      <c r="AC188" s="38">
        <v>0.2</v>
      </c>
      <c r="AD188" s="38">
        <v>0</v>
      </c>
      <c r="AE188" s="38">
        <v>0.2</v>
      </c>
      <c r="AF188" s="38">
        <v>0.04</v>
      </c>
      <c r="AG188" s="38">
        <v>0.04</v>
      </c>
      <c r="AH188" s="38">
        <v>0.08</v>
      </c>
      <c r="AI188" s="38">
        <v>0.04</v>
      </c>
      <c r="AJ188" s="38">
        <v>0.08</v>
      </c>
      <c r="AK188" s="38" t="s">
        <v>25</v>
      </c>
      <c r="AL188" s="2" t="s">
        <v>486</v>
      </c>
    </row>
    <row r="189" spans="1:38">
      <c r="A189" s="1">
        <v>187</v>
      </c>
      <c r="B189" s="1" t="s">
        <v>71</v>
      </c>
      <c r="C189" s="38" t="s">
        <v>142</v>
      </c>
      <c r="D189" s="38" t="s">
        <v>150</v>
      </c>
      <c r="E189" s="38" t="s">
        <v>70</v>
      </c>
      <c r="F189" s="38" t="s">
        <v>4714</v>
      </c>
      <c r="G189" s="38">
        <v>1990</v>
      </c>
      <c r="H189" s="38">
        <v>33</v>
      </c>
      <c r="I189" s="38">
        <v>33</v>
      </c>
      <c r="J189" s="38">
        <v>2970</v>
      </c>
      <c r="K189" s="38">
        <v>33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0.1</v>
      </c>
      <c r="W189" s="38">
        <v>0.1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 t="s">
        <v>25</v>
      </c>
      <c r="AL189" s="38" t="s">
        <v>487</v>
      </c>
    </row>
    <row r="190" spans="1:38">
      <c r="A190" s="1">
        <v>188</v>
      </c>
      <c r="B190" s="1" t="s">
        <v>488</v>
      </c>
      <c r="C190" s="38" t="s">
        <v>120</v>
      </c>
      <c r="D190" s="38" t="s">
        <v>114</v>
      </c>
      <c r="E190" s="38" t="s">
        <v>93</v>
      </c>
      <c r="F190" s="38" t="s">
        <v>4448</v>
      </c>
      <c r="G190" s="38">
        <v>2002</v>
      </c>
      <c r="H190" s="38">
        <v>15</v>
      </c>
      <c r="I190" s="38">
        <v>1</v>
      </c>
      <c r="J190" s="38">
        <v>212</v>
      </c>
      <c r="K190" s="38">
        <v>2.4</v>
      </c>
      <c r="L190" s="38">
        <v>0</v>
      </c>
      <c r="M190" s="38">
        <v>2</v>
      </c>
      <c r="N190" s="38">
        <v>2</v>
      </c>
      <c r="O190" s="38">
        <v>0</v>
      </c>
      <c r="P190" s="38">
        <v>0</v>
      </c>
      <c r="Q190" s="38">
        <v>0</v>
      </c>
      <c r="R190" s="38">
        <v>1</v>
      </c>
      <c r="S190" s="38">
        <v>0</v>
      </c>
      <c r="T190" s="38">
        <v>0.8</v>
      </c>
      <c r="U190" s="38">
        <v>0.8</v>
      </c>
      <c r="V190" s="38">
        <v>0.5</v>
      </c>
      <c r="W190" s="38">
        <v>1.3</v>
      </c>
      <c r="X190" s="38">
        <v>2</v>
      </c>
      <c r="Y190" s="38">
        <v>6</v>
      </c>
      <c r="Z190" s="38">
        <v>21</v>
      </c>
      <c r="AA190" s="38">
        <v>0</v>
      </c>
      <c r="AB190" s="38">
        <v>0.85</v>
      </c>
      <c r="AC190" s="38">
        <v>0.85</v>
      </c>
      <c r="AD190" s="38">
        <v>0</v>
      </c>
      <c r="AE190" s="38">
        <v>0.85</v>
      </c>
      <c r="AF190" s="38">
        <v>0.36</v>
      </c>
      <c r="AG190" s="38">
        <v>0.2</v>
      </c>
      <c r="AH190" s="38">
        <v>0.55000000000000004</v>
      </c>
      <c r="AI190" s="38">
        <v>0.36</v>
      </c>
      <c r="AJ190" s="38">
        <v>0.55000000000000004</v>
      </c>
      <c r="AK190" s="38" t="s">
        <v>25</v>
      </c>
      <c r="AL190" s="38" t="s">
        <v>489</v>
      </c>
    </row>
    <row r="191" spans="1:38">
      <c r="A191" s="1">
        <v>189</v>
      </c>
      <c r="B191" s="1" t="s">
        <v>490</v>
      </c>
      <c r="C191" s="38" t="s">
        <v>491</v>
      </c>
      <c r="D191" s="38" t="s">
        <v>517</v>
      </c>
      <c r="E191" s="38" t="s">
        <v>79</v>
      </c>
      <c r="F191" s="38" t="s">
        <v>4715</v>
      </c>
      <c r="G191" s="38">
        <v>1993</v>
      </c>
      <c r="H191" s="38">
        <v>13</v>
      </c>
      <c r="I191" s="38">
        <v>0</v>
      </c>
      <c r="J191" s="38">
        <v>132</v>
      </c>
      <c r="K191" s="38">
        <v>1.5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0.4</v>
      </c>
      <c r="W191" s="38">
        <v>0.4</v>
      </c>
      <c r="X191" s="38">
        <v>0</v>
      </c>
      <c r="Y191" s="38">
        <v>6</v>
      </c>
      <c r="Z191" s="38">
        <v>5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0.03</v>
      </c>
      <c r="AG191" s="38">
        <v>0.25</v>
      </c>
      <c r="AH191" s="2">
        <v>0.28999999999999998</v>
      </c>
      <c r="AI191" s="38">
        <v>0.03</v>
      </c>
      <c r="AJ191" s="38">
        <v>0.28999999999999998</v>
      </c>
      <c r="AK191" s="38" t="s">
        <v>25</v>
      </c>
      <c r="AL191" s="38" t="s">
        <v>492</v>
      </c>
    </row>
    <row r="192" spans="1:38">
      <c r="A192" s="1">
        <v>190</v>
      </c>
      <c r="B192" s="1" t="s">
        <v>493</v>
      </c>
      <c r="C192" s="38" t="s">
        <v>120</v>
      </c>
      <c r="D192" s="38" t="s">
        <v>139</v>
      </c>
      <c r="E192" s="38" t="s">
        <v>97</v>
      </c>
      <c r="F192" s="38" t="s">
        <v>4716</v>
      </c>
      <c r="G192" s="38">
        <v>2000</v>
      </c>
      <c r="H192" s="38">
        <v>2</v>
      </c>
      <c r="I192" s="38">
        <v>2</v>
      </c>
      <c r="J192" s="38">
        <v>180</v>
      </c>
      <c r="K192" s="38">
        <v>2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1</v>
      </c>
      <c r="S192" s="38">
        <v>0</v>
      </c>
      <c r="T192" s="38">
        <v>0.7</v>
      </c>
      <c r="U192" s="38">
        <v>0.7</v>
      </c>
      <c r="V192" s="38">
        <v>0.1</v>
      </c>
      <c r="W192" s="38">
        <v>0.8</v>
      </c>
      <c r="X192" s="38">
        <v>4</v>
      </c>
      <c r="Y192" s="38">
        <v>12</v>
      </c>
      <c r="Z192" s="38">
        <v>12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0.36</v>
      </c>
      <c r="AG192" s="38">
        <v>0.04</v>
      </c>
      <c r="AH192" s="38">
        <v>0.4</v>
      </c>
      <c r="AI192" s="38">
        <v>0.36</v>
      </c>
      <c r="AJ192" s="38">
        <v>0.4</v>
      </c>
      <c r="AK192" s="38" t="s">
        <v>25</v>
      </c>
      <c r="AL192" s="38" t="s">
        <v>494</v>
      </c>
    </row>
    <row r="193" spans="1:38">
      <c r="A193" s="1">
        <v>191</v>
      </c>
      <c r="B193" s="1" t="s">
        <v>493</v>
      </c>
      <c r="C193" s="38" t="s">
        <v>120</v>
      </c>
      <c r="D193" s="38" t="s">
        <v>110</v>
      </c>
      <c r="E193" s="38" t="s">
        <v>89</v>
      </c>
      <c r="F193" s="38" t="s">
        <v>4716</v>
      </c>
      <c r="G193" s="38">
        <v>2000</v>
      </c>
      <c r="H193" s="38">
        <v>31</v>
      </c>
      <c r="I193" s="38">
        <v>30</v>
      </c>
      <c r="J193" s="38">
        <v>2613</v>
      </c>
      <c r="K193" s="38">
        <v>29</v>
      </c>
      <c r="L193" s="38">
        <v>4</v>
      </c>
      <c r="M193" s="38">
        <v>6</v>
      </c>
      <c r="N193" s="38">
        <v>10</v>
      </c>
      <c r="O193" s="38">
        <v>3</v>
      </c>
      <c r="P193" s="38">
        <v>1</v>
      </c>
      <c r="Q193" s="38">
        <v>1</v>
      </c>
      <c r="R193" s="38">
        <v>3</v>
      </c>
      <c r="S193" s="38">
        <v>0</v>
      </c>
      <c r="T193" s="38">
        <v>4.9000000000000004</v>
      </c>
      <c r="U193" s="38">
        <v>4.0999999999999996</v>
      </c>
      <c r="V193" s="38">
        <v>7.3</v>
      </c>
      <c r="W193" s="38">
        <v>11.4</v>
      </c>
      <c r="X193" s="38">
        <v>64</v>
      </c>
      <c r="Y193" s="38">
        <v>124</v>
      </c>
      <c r="Z193" s="38">
        <v>147</v>
      </c>
      <c r="AA193" s="38">
        <v>0.14000000000000001</v>
      </c>
      <c r="AB193" s="38">
        <v>0.21</v>
      </c>
      <c r="AC193" s="38">
        <v>0.34</v>
      </c>
      <c r="AD193" s="38">
        <v>0.1</v>
      </c>
      <c r="AE193" s="38">
        <v>0.31</v>
      </c>
      <c r="AF193" s="38">
        <v>0.17</v>
      </c>
      <c r="AG193" s="38">
        <v>0.25</v>
      </c>
      <c r="AH193" s="38">
        <v>0.42</v>
      </c>
      <c r="AI193" s="38">
        <v>0.14000000000000001</v>
      </c>
      <c r="AJ193" s="38">
        <v>0.39</v>
      </c>
      <c r="AK193" s="38" t="s">
        <v>25</v>
      </c>
      <c r="AL193" s="38" t="s">
        <v>494</v>
      </c>
    </row>
    <row r="194" spans="1:38">
      <c r="A194" s="1">
        <v>192</v>
      </c>
      <c r="B194" s="1" t="s">
        <v>495</v>
      </c>
      <c r="C194" s="38" t="s">
        <v>113</v>
      </c>
      <c r="D194" s="38" t="s">
        <v>117</v>
      </c>
      <c r="E194" s="38" t="s">
        <v>74</v>
      </c>
      <c r="F194" s="38" t="s">
        <v>4717</v>
      </c>
      <c r="G194" s="38">
        <v>2001</v>
      </c>
      <c r="H194" s="38">
        <v>9</v>
      </c>
      <c r="I194" s="38">
        <v>4</v>
      </c>
      <c r="J194" s="38">
        <v>327</v>
      </c>
      <c r="K194" s="38">
        <v>3.6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1</v>
      </c>
      <c r="S194" s="38">
        <v>0</v>
      </c>
      <c r="T194" s="38">
        <v>0.3</v>
      </c>
      <c r="U194" s="38">
        <v>0.3</v>
      </c>
      <c r="V194" s="38">
        <v>0.1</v>
      </c>
      <c r="W194" s="38">
        <v>0.4</v>
      </c>
      <c r="X194" s="38">
        <v>3</v>
      </c>
      <c r="Y194" s="38">
        <v>26</v>
      </c>
      <c r="Z194" s="38">
        <v>4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0.08</v>
      </c>
      <c r="AG194" s="38">
        <v>0.03</v>
      </c>
      <c r="AH194" s="38">
        <v>0.11</v>
      </c>
      <c r="AI194" s="38">
        <v>0.08</v>
      </c>
      <c r="AJ194" s="38">
        <v>0.11</v>
      </c>
      <c r="AK194" s="38" t="s">
        <v>25</v>
      </c>
      <c r="AL194" s="38" t="s">
        <v>496</v>
      </c>
    </row>
    <row r="195" spans="1:38">
      <c r="A195" s="1">
        <v>193</v>
      </c>
      <c r="B195" s="1" t="s">
        <v>497</v>
      </c>
      <c r="C195" s="38" t="s">
        <v>498</v>
      </c>
      <c r="D195" s="38" t="s">
        <v>139</v>
      </c>
      <c r="E195" s="38" t="s">
        <v>93</v>
      </c>
      <c r="F195" s="38" t="s">
        <v>4718</v>
      </c>
      <c r="G195" s="38">
        <v>2003</v>
      </c>
      <c r="H195" s="38">
        <v>20</v>
      </c>
      <c r="I195" s="38">
        <v>13</v>
      </c>
      <c r="J195" s="38">
        <v>1210</v>
      </c>
      <c r="K195" s="38">
        <v>13.4</v>
      </c>
      <c r="L195" s="38">
        <v>2</v>
      </c>
      <c r="M195" s="38">
        <v>4</v>
      </c>
      <c r="N195" s="38">
        <v>6</v>
      </c>
      <c r="O195" s="38">
        <v>2</v>
      </c>
      <c r="P195" s="38">
        <v>0</v>
      </c>
      <c r="Q195" s="38">
        <v>0</v>
      </c>
      <c r="R195" s="38">
        <v>5</v>
      </c>
      <c r="S195" s="38">
        <v>0</v>
      </c>
      <c r="T195" s="38">
        <v>1.8</v>
      </c>
      <c r="U195" s="38">
        <v>1.8</v>
      </c>
      <c r="V195" s="38">
        <v>2.1</v>
      </c>
      <c r="W195" s="38">
        <v>3.9</v>
      </c>
      <c r="X195" s="38">
        <v>63</v>
      </c>
      <c r="Y195" s="38">
        <v>32</v>
      </c>
      <c r="Z195" s="38">
        <v>127</v>
      </c>
      <c r="AA195" s="38">
        <v>0.15</v>
      </c>
      <c r="AB195" s="38">
        <v>0.3</v>
      </c>
      <c r="AC195" s="38">
        <v>0.45</v>
      </c>
      <c r="AD195" s="38">
        <v>0.15</v>
      </c>
      <c r="AE195" s="38">
        <v>0.45</v>
      </c>
      <c r="AF195" s="38">
        <v>0.14000000000000001</v>
      </c>
      <c r="AG195" s="38">
        <v>0.15</v>
      </c>
      <c r="AH195" s="38">
        <v>0.28999999999999998</v>
      </c>
      <c r="AI195" s="38">
        <v>0.14000000000000001</v>
      </c>
      <c r="AJ195" s="38">
        <v>0.28999999999999998</v>
      </c>
      <c r="AK195" s="38" t="s">
        <v>25</v>
      </c>
      <c r="AL195" s="38" t="s">
        <v>499</v>
      </c>
    </row>
    <row r="196" spans="1:38">
      <c r="A196" s="1">
        <v>194</v>
      </c>
      <c r="B196" s="1" t="s">
        <v>500</v>
      </c>
      <c r="C196" s="38" t="s">
        <v>120</v>
      </c>
      <c r="D196" s="38" t="s">
        <v>121</v>
      </c>
      <c r="E196" s="38" t="s">
        <v>101</v>
      </c>
      <c r="F196" s="38" t="s">
        <v>4719</v>
      </c>
      <c r="G196" s="38">
        <v>1998</v>
      </c>
      <c r="H196" s="38">
        <v>13</v>
      </c>
      <c r="I196" s="38">
        <v>10</v>
      </c>
      <c r="J196" s="38">
        <v>802</v>
      </c>
      <c r="K196" s="38">
        <v>8.9</v>
      </c>
      <c r="L196" s="38">
        <v>0</v>
      </c>
      <c r="M196" s="38">
        <v>1</v>
      </c>
      <c r="N196" s="38">
        <v>1</v>
      </c>
      <c r="O196" s="38">
        <v>0</v>
      </c>
      <c r="P196" s="38">
        <v>0</v>
      </c>
      <c r="Q196" s="38">
        <v>0</v>
      </c>
      <c r="R196" s="38">
        <v>2</v>
      </c>
      <c r="S196" s="38">
        <v>0</v>
      </c>
      <c r="T196" s="38">
        <v>1.2</v>
      </c>
      <c r="U196" s="38">
        <v>1.2</v>
      </c>
      <c r="V196" s="38">
        <v>0.2</v>
      </c>
      <c r="W196" s="38">
        <v>1.4</v>
      </c>
      <c r="X196" s="38">
        <v>9</v>
      </c>
      <c r="Y196" s="38">
        <v>19</v>
      </c>
      <c r="Z196" s="38">
        <v>7</v>
      </c>
      <c r="AA196" s="38">
        <v>0</v>
      </c>
      <c r="AB196" s="38">
        <v>0.11</v>
      </c>
      <c r="AC196" s="38">
        <v>0.11</v>
      </c>
      <c r="AD196" s="38">
        <v>0</v>
      </c>
      <c r="AE196" s="38">
        <v>0.11</v>
      </c>
      <c r="AF196" s="38">
        <v>0.14000000000000001</v>
      </c>
      <c r="AG196" s="38">
        <v>0.02</v>
      </c>
      <c r="AH196" s="38">
        <v>0.16</v>
      </c>
      <c r="AI196" s="38">
        <v>0.14000000000000001</v>
      </c>
      <c r="AJ196" s="38">
        <v>0.16</v>
      </c>
      <c r="AK196" s="38" t="s">
        <v>25</v>
      </c>
      <c r="AL196" s="38" t="s">
        <v>501</v>
      </c>
    </row>
    <row r="197" spans="1:38">
      <c r="A197" s="1">
        <v>195</v>
      </c>
      <c r="B197" s="1" t="s">
        <v>3977</v>
      </c>
      <c r="C197" s="38" t="s">
        <v>149</v>
      </c>
      <c r="D197" s="38" t="s">
        <v>117</v>
      </c>
      <c r="E197" s="38" t="s">
        <v>97</v>
      </c>
      <c r="F197" s="38" t="s">
        <v>4720</v>
      </c>
      <c r="G197" s="38">
        <v>2001</v>
      </c>
      <c r="H197" s="38">
        <v>9</v>
      </c>
      <c r="I197" s="38">
        <v>5</v>
      </c>
      <c r="J197" s="38">
        <v>479</v>
      </c>
      <c r="K197" s="38">
        <v>5.3</v>
      </c>
      <c r="L197" s="38">
        <v>1</v>
      </c>
      <c r="M197" s="38">
        <v>0</v>
      </c>
      <c r="N197" s="38">
        <v>1</v>
      </c>
      <c r="O197" s="38">
        <v>1</v>
      </c>
      <c r="P197" s="38">
        <v>0</v>
      </c>
      <c r="Q197" s="38">
        <v>0</v>
      </c>
      <c r="R197" s="38">
        <v>5</v>
      </c>
      <c r="S197" s="38">
        <v>0</v>
      </c>
      <c r="T197" s="38">
        <v>0.2</v>
      </c>
      <c r="U197" s="38">
        <v>0.2</v>
      </c>
      <c r="V197" s="38">
        <v>0.2</v>
      </c>
      <c r="W197" s="38">
        <v>0.4</v>
      </c>
      <c r="X197" s="38">
        <v>6</v>
      </c>
      <c r="Y197" s="38">
        <v>15</v>
      </c>
      <c r="Z197" s="38">
        <v>8</v>
      </c>
      <c r="AA197" s="38">
        <v>0.19</v>
      </c>
      <c r="AB197" s="38">
        <v>0</v>
      </c>
      <c r="AC197" s="38">
        <v>0.19</v>
      </c>
      <c r="AD197" s="38">
        <v>0.19</v>
      </c>
      <c r="AE197" s="38">
        <v>0.19</v>
      </c>
      <c r="AF197" s="38">
        <v>0.05</v>
      </c>
      <c r="AG197" s="38">
        <v>0.03</v>
      </c>
      <c r="AH197" s="38">
        <v>7.0000000000000007E-2</v>
      </c>
      <c r="AI197" s="38">
        <v>0.05</v>
      </c>
      <c r="AJ197" s="38">
        <v>7.0000000000000007E-2</v>
      </c>
      <c r="AK197" s="38" t="s">
        <v>25</v>
      </c>
      <c r="AL197" s="38" t="s">
        <v>4100</v>
      </c>
    </row>
    <row r="198" spans="1:38">
      <c r="A198" s="1">
        <v>196</v>
      </c>
      <c r="B198" s="1" t="s">
        <v>502</v>
      </c>
      <c r="C198" s="38" t="s">
        <v>266</v>
      </c>
      <c r="D198" s="38" t="s">
        <v>121</v>
      </c>
      <c r="E198" s="38" t="s">
        <v>97</v>
      </c>
      <c r="F198" s="38" t="s">
        <v>4721</v>
      </c>
      <c r="G198" s="38">
        <v>1999</v>
      </c>
      <c r="H198" s="38">
        <v>13</v>
      </c>
      <c r="I198" s="38">
        <v>7</v>
      </c>
      <c r="J198" s="38">
        <v>720</v>
      </c>
      <c r="K198" s="38">
        <v>8</v>
      </c>
      <c r="L198" s="38">
        <v>0</v>
      </c>
      <c r="M198" s="38">
        <v>0</v>
      </c>
      <c r="N198" s="38">
        <v>0</v>
      </c>
      <c r="O198" s="38">
        <v>0</v>
      </c>
      <c r="P198" s="38">
        <v>0</v>
      </c>
      <c r="Q198" s="38">
        <v>0</v>
      </c>
      <c r="R198" s="38">
        <v>5</v>
      </c>
      <c r="S198" s="38">
        <v>0</v>
      </c>
      <c r="T198" s="38">
        <v>0.3</v>
      </c>
      <c r="U198" s="38">
        <v>0.3</v>
      </c>
      <c r="V198" s="38">
        <v>0.2</v>
      </c>
      <c r="W198" s="38">
        <v>0.4</v>
      </c>
      <c r="X198" s="38">
        <v>2</v>
      </c>
      <c r="Y198" s="38">
        <v>21</v>
      </c>
      <c r="Z198" s="38">
        <v>15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0.03</v>
      </c>
      <c r="AG198" s="38">
        <v>0.02</v>
      </c>
      <c r="AH198" s="38">
        <v>0.05</v>
      </c>
      <c r="AI198" s="38">
        <v>0.03</v>
      </c>
      <c r="AJ198" s="38">
        <v>0.05</v>
      </c>
      <c r="AK198" s="38" t="s">
        <v>25</v>
      </c>
      <c r="AL198" s="38" t="s">
        <v>503</v>
      </c>
    </row>
    <row r="199" spans="1:38">
      <c r="A199" s="1">
        <v>197</v>
      </c>
      <c r="B199" s="1" t="s">
        <v>504</v>
      </c>
      <c r="C199" s="38" t="s">
        <v>120</v>
      </c>
      <c r="D199" s="38" t="s">
        <v>121</v>
      </c>
      <c r="E199" s="38" t="s">
        <v>81</v>
      </c>
      <c r="F199" s="38" t="s">
        <v>4722</v>
      </c>
      <c r="G199" s="38">
        <v>1997</v>
      </c>
      <c r="H199" s="38">
        <v>20</v>
      </c>
      <c r="I199" s="38">
        <v>14</v>
      </c>
      <c r="J199" s="38">
        <v>1376</v>
      </c>
      <c r="K199" s="38">
        <v>15.3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3</v>
      </c>
      <c r="S199" s="38">
        <v>0</v>
      </c>
      <c r="T199" s="38">
        <v>0.2</v>
      </c>
      <c r="U199" s="38">
        <v>0.2</v>
      </c>
      <c r="V199" s="38">
        <v>0.2</v>
      </c>
      <c r="W199" s="38">
        <v>0.3</v>
      </c>
      <c r="X199" s="38">
        <v>15</v>
      </c>
      <c r="Y199" s="38">
        <v>103</v>
      </c>
      <c r="Z199" s="38">
        <v>4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0.01</v>
      </c>
      <c r="AG199" s="38">
        <v>0.01</v>
      </c>
      <c r="AH199" s="38">
        <v>0.02</v>
      </c>
      <c r="AI199" s="38">
        <v>0.01</v>
      </c>
      <c r="AJ199" s="38">
        <v>0.02</v>
      </c>
      <c r="AK199" s="38" t="s">
        <v>25</v>
      </c>
      <c r="AL199" s="38" t="s">
        <v>505</v>
      </c>
    </row>
    <row r="200" spans="1:38">
      <c r="A200" s="1">
        <v>198</v>
      </c>
      <c r="B200" s="1" t="s">
        <v>506</v>
      </c>
      <c r="C200" s="38" t="s">
        <v>142</v>
      </c>
      <c r="D200" s="38" t="s">
        <v>218</v>
      </c>
      <c r="E200" s="38" t="s">
        <v>66</v>
      </c>
      <c r="F200" s="38" t="s">
        <v>4723</v>
      </c>
      <c r="G200" s="38">
        <v>2000</v>
      </c>
      <c r="H200" s="38">
        <v>8</v>
      </c>
      <c r="I200" s="38">
        <v>0</v>
      </c>
      <c r="J200" s="38">
        <v>174</v>
      </c>
      <c r="K200" s="38">
        <v>1.9</v>
      </c>
      <c r="L200" s="38">
        <v>0</v>
      </c>
      <c r="M200" s="38">
        <v>1</v>
      </c>
      <c r="N200" s="38">
        <v>1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0.3</v>
      </c>
      <c r="U200" s="38">
        <v>0.3</v>
      </c>
      <c r="V200" s="38">
        <v>0.4</v>
      </c>
      <c r="W200" s="38">
        <v>0.7</v>
      </c>
      <c r="X200" s="38">
        <v>3</v>
      </c>
      <c r="Y200" s="38">
        <v>10</v>
      </c>
      <c r="Z200" s="38">
        <v>15</v>
      </c>
      <c r="AA200" s="38">
        <v>0</v>
      </c>
      <c r="AB200" s="38">
        <v>0.52</v>
      </c>
      <c r="AC200" s="38">
        <v>0.52</v>
      </c>
      <c r="AD200" s="38">
        <v>0</v>
      </c>
      <c r="AE200" s="38">
        <v>0.52</v>
      </c>
      <c r="AF200" s="38">
        <v>0.13</v>
      </c>
      <c r="AG200" s="38">
        <v>0.21</v>
      </c>
      <c r="AH200" s="38">
        <v>0.34</v>
      </c>
      <c r="AI200" s="38">
        <v>0.13</v>
      </c>
      <c r="AJ200" s="38">
        <v>0.34</v>
      </c>
      <c r="AK200" s="38" t="s">
        <v>25</v>
      </c>
      <c r="AL200" s="38" t="s">
        <v>507</v>
      </c>
    </row>
    <row r="201" spans="1:38">
      <c r="A201" s="1">
        <v>199</v>
      </c>
      <c r="B201" s="1" t="s">
        <v>508</v>
      </c>
      <c r="C201" s="38" t="s">
        <v>120</v>
      </c>
      <c r="D201" s="38" t="s">
        <v>139</v>
      </c>
      <c r="E201" s="38" t="s">
        <v>68</v>
      </c>
      <c r="F201" s="38" t="s">
        <v>4724</v>
      </c>
      <c r="G201" s="38">
        <v>2001</v>
      </c>
      <c r="H201" s="38">
        <v>11</v>
      </c>
      <c r="I201" s="38">
        <v>3</v>
      </c>
      <c r="J201" s="38">
        <v>384</v>
      </c>
      <c r="K201" s="38">
        <v>4.3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1</v>
      </c>
      <c r="S201" s="38">
        <v>0</v>
      </c>
      <c r="T201" s="38">
        <v>1.2</v>
      </c>
      <c r="U201" s="38">
        <v>1.2</v>
      </c>
      <c r="V201" s="38">
        <v>0.8</v>
      </c>
      <c r="W201" s="38">
        <v>2</v>
      </c>
      <c r="X201" s="38">
        <v>19</v>
      </c>
      <c r="Y201" s="38">
        <v>14</v>
      </c>
      <c r="Z201" s="38">
        <v>39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0.28999999999999998</v>
      </c>
      <c r="AG201" s="38">
        <v>0.19</v>
      </c>
      <c r="AH201" s="38">
        <v>0.48</v>
      </c>
      <c r="AI201" s="38">
        <v>0.28999999999999998</v>
      </c>
      <c r="AJ201" s="38">
        <v>0.48</v>
      </c>
      <c r="AK201" s="38" t="s">
        <v>25</v>
      </c>
      <c r="AL201" s="38" t="s">
        <v>509</v>
      </c>
    </row>
    <row r="202" spans="1:38">
      <c r="A202" s="1">
        <v>200</v>
      </c>
      <c r="B202" s="1" t="s">
        <v>508</v>
      </c>
      <c r="C202" s="38" t="s">
        <v>120</v>
      </c>
      <c r="D202" s="38" t="s">
        <v>114</v>
      </c>
      <c r="E202" s="38" t="s">
        <v>101</v>
      </c>
      <c r="F202" s="38" t="s">
        <v>4724</v>
      </c>
      <c r="G202" s="38">
        <v>2001</v>
      </c>
      <c r="H202" s="38">
        <v>16</v>
      </c>
      <c r="I202" s="38">
        <v>12</v>
      </c>
      <c r="J202" s="38">
        <v>1095</v>
      </c>
      <c r="K202" s="38">
        <v>12.2</v>
      </c>
      <c r="L202" s="38">
        <v>3</v>
      </c>
      <c r="M202" s="38">
        <v>0</v>
      </c>
      <c r="N202" s="38">
        <v>3</v>
      </c>
      <c r="O202" s="38">
        <v>3</v>
      </c>
      <c r="P202" s="38">
        <v>0</v>
      </c>
      <c r="Q202" s="38">
        <v>0</v>
      </c>
      <c r="R202" s="38">
        <v>6</v>
      </c>
      <c r="S202" s="38">
        <v>0</v>
      </c>
      <c r="T202" s="38">
        <v>3.3</v>
      </c>
      <c r="U202" s="38">
        <v>3.3</v>
      </c>
      <c r="V202" s="38">
        <v>0.6</v>
      </c>
      <c r="W202" s="38">
        <v>3.9</v>
      </c>
      <c r="X202" s="38">
        <v>28</v>
      </c>
      <c r="Y202" s="38">
        <v>19</v>
      </c>
      <c r="Z202" s="38">
        <v>67</v>
      </c>
      <c r="AA202" s="38">
        <v>0.25</v>
      </c>
      <c r="AB202" s="38">
        <v>0</v>
      </c>
      <c r="AC202" s="38">
        <v>0.25</v>
      </c>
      <c r="AD202" s="38">
        <v>0.25</v>
      </c>
      <c r="AE202" s="38">
        <v>0.25</v>
      </c>
      <c r="AF202" s="38">
        <v>0.27</v>
      </c>
      <c r="AG202" s="38">
        <v>0.05</v>
      </c>
      <c r="AH202" s="38">
        <v>0.32</v>
      </c>
      <c r="AI202" s="38">
        <v>0.27</v>
      </c>
      <c r="AJ202" s="38">
        <v>0.32</v>
      </c>
      <c r="AK202" s="38" t="s">
        <v>25</v>
      </c>
      <c r="AL202" s="38" t="s">
        <v>509</v>
      </c>
    </row>
    <row r="203" spans="1:38">
      <c r="A203" s="1">
        <v>201</v>
      </c>
      <c r="B203" s="1" t="s">
        <v>510</v>
      </c>
      <c r="C203" s="38" t="s">
        <v>120</v>
      </c>
      <c r="D203" s="38" t="s">
        <v>139</v>
      </c>
      <c r="E203" s="38" t="s">
        <v>101</v>
      </c>
      <c r="F203" s="38" t="s">
        <v>4725</v>
      </c>
      <c r="G203" s="38">
        <v>1996</v>
      </c>
      <c r="H203" s="38">
        <v>30</v>
      </c>
      <c r="I203" s="38">
        <v>26</v>
      </c>
      <c r="J203" s="38">
        <v>2360</v>
      </c>
      <c r="K203" s="38">
        <v>26.2</v>
      </c>
      <c r="L203" s="38">
        <v>4</v>
      </c>
      <c r="M203" s="38">
        <v>1</v>
      </c>
      <c r="N203" s="38">
        <v>5</v>
      </c>
      <c r="O203" s="38">
        <v>2</v>
      </c>
      <c r="P203" s="38">
        <v>2</v>
      </c>
      <c r="Q203" s="38">
        <v>2</v>
      </c>
      <c r="R203" s="38">
        <v>3</v>
      </c>
      <c r="S203" s="38">
        <v>0</v>
      </c>
      <c r="T203" s="38">
        <v>5.6</v>
      </c>
      <c r="U203" s="38">
        <v>4</v>
      </c>
      <c r="V203" s="38">
        <v>3.7</v>
      </c>
      <c r="W203" s="38">
        <v>7.7</v>
      </c>
      <c r="X203" s="38">
        <v>87</v>
      </c>
      <c r="Y203" s="38">
        <v>45</v>
      </c>
      <c r="Z203" s="38">
        <v>185</v>
      </c>
      <c r="AA203" s="38">
        <v>0.15</v>
      </c>
      <c r="AB203" s="38">
        <v>0.04</v>
      </c>
      <c r="AC203" s="38">
        <v>0.19</v>
      </c>
      <c r="AD203" s="38">
        <v>0.08</v>
      </c>
      <c r="AE203" s="38">
        <v>0.11</v>
      </c>
      <c r="AF203" s="38">
        <v>0.21</v>
      </c>
      <c r="AG203" s="38">
        <v>0.14000000000000001</v>
      </c>
      <c r="AH203" s="38">
        <v>0.36</v>
      </c>
      <c r="AI203" s="38">
        <v>0.15</v>
      </c>
      <c r="AJ203" s="38">
        <v>0.3</v>
      </c>
      <c r="AK203" s="38" t="s">
        <v>25</v>
      </c>
      <c r="AL203" s="38" t="s">
        <v>511</v>
      </c>
    </row>
    <row r="204" spans="1:38">
      <c r="A204" s="1">
        <v>202</v>
      </c>
      <c r="B204" s="1" t="s">
        <v>512</v>
      </c>
      <c r="C204" s="38" t="s">
        <v>120</v>
      </c>
      <c r="D204" s="38" t="s">
        <v>114</v>
      </c>
      <c r="E204" s="38" t="s">
        <v>66</v>
      </c>
      <c r="F204" s="38" t="s">
        <v>4726</v>
      </c>
      <c r="G204" s="38">
        <v>1995</v>
      </c>
      <c r="H204" s="38">
        <v>27</v>
      </c>
      <c r="I204" s="38">
        <v>23</v>
      </c>
      <c r="J204" s="38">
        <v>2042</v>
      </c>
      <c r="K204" s="38">
        <v>22.7</v>
      </c>
      <c r="L204" s="38">
        <v>5</v>
      </c>
      <c r="M204" s="38">
        <v>7</v>
      </c>
      <c r="N204" s="38">
        <v>12</v>
      </c>
      <c r="O204" s="38">
        <v>5</v>
      </c>
      <c r="P204" s="38">
        <v>0</v>
      </c>
      <c r="Q204" s="38">
        <v>0</v>
      </c>
      <c r="R204" s="38">
        <v>4</v>
      </c>
      <c r="S204" s="38">
        <v>0</v>
      </c>
      <c r="T204" s="38">
        <v>4.5999999999999996</v>
      </c>
      <c r="U204" s="38">
        <v>4.5999999999999996</v>
      </c>
      <c r="V204" s="38">
        <v>7</v>
      </c>
      <c r="W204" s="38">
        <v>11.7</v>
      </c>
      <c r="X204" s="38">
        <v>143</v>
      </c>
      <c r="Y204" s="38">
        <v>100</v>
      </c>
      <c r="Z204" s="38">
        <v>308</v>
      </c>
      <c r="AA204" s="38">
        <v>0.22</v>
      </c>
      <c r="AB204" s="38">
        <v>0.31</v>
      </c>
      <c r="AC204" s="38">
        <v>0.53</v>
      </c>
      <c r="AD204" s="38">
        <v>0.22</v>
      </c>
      <c r="AE204" s="38">
        <v>0.53</v>
      </c>
      <c r="AF204" s="38">
        <v>0.2</v>
      </c>
      <c r="AG204" s="38">
        <v>0.31</v>
      </c>
      <c r="AH204" s="38">
        <v>0.51</v>
      </c>
      <c r="AI204" s="38">
        <v>0.2</v>
      </c>
      <c r="AJ204" s="38">
        <v>0.51</v>
      </c>
      <c r="AK204" s="38" t="s">
        <v>25</v>
      </c>
      <c r="AL204" s="38" t="s">
        <v>513</v>
      </c>
    </row>
    <row r="205" spans="1:38">
      <c r="A205" s="1">
        <v>203</v>
      </c>
      <c r="B205" s="1" t="s">
        <v>514</v>
      </c>
      <c r="C205" s="38" t="s">
        <v>120</v>
      </c>
      <c r="D205" s="38" t="s">
        <v>110</v>
      </c>
      <c r="E205" s="38" t="s">
        <v>93</v>
      </c>
      <c r="F205" s="38" t="s">
        <v>4727</v>
      </c>
      <c r="G205" s="38">
        <v>2002</v>
      </c>
      <c r="H205" s="38">
        <v>15</v>
      </c>
      <c r="I205" s="38">
        <v>2</v>
      </c>
      <c r="J205" s="38">
        <v>339</v>
      </c>
      <c r="K205" s="38">
        <v>3.8</v>
      </c>
      <c r="L205" s="38">
        <v>1</v>
      </c>
      <c r="M205" s="38">
        <v>2</v>
      </c>
      <c r="N205" s="38">
        <v>3</v>
      </c>
      <c r="O205" s="38">
        <v>1</v>
      </c>
      <c r="P205" s="38">
        <v>0</v>
      </c>
      <c r="Q205" s="38">
        <v>0</v>
      </c>
      <c r="R205" s="38">
        <v>1</v>
      </c>
      <c r="S205" s="38">
        <v>0</v>
      </c>
      <c r="T205" s="38">
        <v>0.6</v>
      </c>
      <c r="U205" s="38">
        <v>0.6</v>
      </c>
      <c r="V205" s="38">
        <v>1.1000000000000001</v>
      </c>
      <c r="W205" s="38">
        <v>1.7</v>
      </c>
      <c r="X205" s="38">
        <v>7</v>
      </c>
      <c r="Y205" s="38">
        <v>13</v>
      </c>
      <c r="Z205" s="38">
        <v>7</v>
      </c>
      <c r="AA205" s="38">
        <v>0.27</v>
      </c>
      <c r="AB205" s="38">
        <v>0.53</v>
      </c>
      <c r="AC205" s="38">
        <v>0.8</v>
      </c>
      <c r="AD205" s="38">
        <v>0.27</v>
      </c>
      <c r="AE205" s="38">
        <v>0.8</v>
      </c>
      <c r="AF205" s="38">
        <v>0.17</v>
      </c>
      <c r="AG205" s="38">
        <v>0.3</v>
      </c>
      <c r="AH205" s="38">
        <v>0.46</v>
      </c>
      <c r="AI205" s="38">
        <v>0.17</v>
      </c>
      <c r="AJ205" s="38">
        <v>0.46</v>
      </c>
      <c r="AK205" s="38" t="s">
        <v>25</v>
      </c>
      <c r="AL205" s="38" t="s">
        <v>515</v>
      </c>
    </row>
    <row r="206" spans="1:38">
      <c r="A206" s="1">
        <v>204</v>
      </c>
      <c r="B206" s="1" t="s">
        <v>516</v>
      </c>
      <c r="C206" s="38" t="s">
        <v>229</v>
      </c>
      <c r="D206" s="38" t="s">
        <v>517</v>
      </c>
      <c r="E206" s="38" t="s">
        <v>74</v>
      </c>
      <c r="F206" s="38" t="s">
        <v>4728</v>
      </c>
      <c r="G206" s="38">
        <v>1991</v>
      </c>
      <c r="H206" s="38">
        <v>31</v>
      </c>
      <c r="I206" s="38">
        <v>31</v>
      </c>
      <c r="J206" s="38">
        <v>2721</v>
      </c>
      <c r="K206" s="38">
        <v>30.2</v>
      </c>
      <c r="L206" s="38">
        <v>8</v>
      </c>
      <c r="M206" s="38">
        <v>6</v>
      </c>
      <c r="N206" s="38">
        <v>14</v>
      </c>
      <c r="O206" s="38">
        <v>8</v>
      </c>
      <c r="P206" s="38">
        <v>0</v>
      </c>
      <c r="Q206" s="38">
        <v>0</v>
      </c>
      <c r="R206" s="38">
        <v>3</v>
      </c>
      <c r="S206" s="38">
        <v>0</v>
      </c>
      <c r="T206" s="38">
        <v>5</v>
      </c>
      <c r="U206" s="38">
        <v>5</v>
      </c>
      <c r="V206" s="38">
        <v>9</v>
      </c>
      <c r="W206" s="38">
        <v>14</v>
      </c>
      <c r="X206" s="38">
        <v>51</v>
      </c>
      <c r="Y206" s="38">
        <v>212</v>
      </c>
      <c r="Z206" s="38">
        <v>177</v>
      </c>
      <c r="AA206" s="38">
        <v>0.26</v>
      </c>
      <c r="AB206" s="38">
        <v>0.2</v>
      </c>
      <c r="AC206" s="38">
        <v>0.46</v>
      </c>
      <c r="AD206" s="38">
        <v>0.26</v>
      </c>
      <c r="AE206" s="38">
        <v>0.46</v>
      </c>
      <c r="AF206" s="38">
        <v>0.17</v>
      </c>
      <c r="AG206" s="38">
        <v>0.3</v>
      </c>
      <c r="AH206" s="38">
        <v>0.46</v>
      </c>
      <c r="AI206" s="38">
        <v>0.17</v>
      </c>
      <c r="AJ206" s="38">
        <v>0.46</v>
      </c>
      <c r="AK206" s="38" t="s">
        <v>25</v>
      </c>
      <c r="AL206" s="38" t="s">
        <v>518</v>
      </c>
    </row>
    <row r="207" spans="1:38">
      <c r="A207" s="1">
        <v>205</v>
      </c>
      <c r="B207" s="1" t="s">
        <v>88</v>
      </c>
      <c r="C207" s="38" t="s">
        <v>142</v>
      </c>
      <c r="D207" s="38" t="s">
        <v>150</v>
      </c>
      <c r="E207" s="38" t="s">
        <v>87</v>
      </c>
      <c r="F207" s="38" t="s">
        <v>4473</v>
      </c>
      <c r="G207" s="38">
        <v>1987</v>
      </c>
      <c r="H207" s="38">
        <v>27</v>
      </c>
      <c r="I207" s="38">
        <v>27</v>
      </c>
      <c r="J207" s="38">
        <v>2430</v>
      </c>
      <c r="K207" s="38">
        <v>27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1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1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 t="s">
        <v>25</v>
      </c>
      <c r="AL207" s="38" t="s">
        <v>519</v>
      </c>
    </row>
    <row r="208" spans="1:38">
      <c r="A208" s="1">
        <v>206</v>
      </c>
      <c r="B208" s="1" t="s">
        <v>520</v>
      </c>
      <c r="C208" s="38" t="s">
        <v>266</v>
      </c>
      <c r="D208" s="38" t="s">
        <v>139</v>
      </c>
      <c r="E208" s="38" t="s">
        <v>97</v>
      </c>
      <c r="F208" s="38" t="s">
        <v>4729</v>
      </c>
      <c r="G208" s="38">
        <v>1996</v>
      </c>
      <c r="H208" s="38">
        <v>13</v>
      </c>
      <c r="I208" s="38">
        <v>8</v>
      </c>
      <c r="J208" s="38">
        <v>707</v>
      </c>
      <c r="K208" s="38">
        <v>7.9</v>
      </c>
      <c r="L208" s="38">
        <v>1</v>
      </c>
      <c r="M208" s="38">
        <v>1</v>
      </c>
      <c r="N208" s="38">
        <v>2</v>
      </c>
      <c r="O208" s="38">
        <v>1</v>
      </c>
      <c r="P208" s="38">
        <v>0</v>
      </c>
      <c r="Q208" s="38">
        <v>0</v>
      </c>
      <c r="R208" s="38">
        <v>1</v>
      </c>
      <c r="S208" s="38">
        <v>0</v>
      </c>
      <c r="T208" s="38">
        <v>1.2</v>
      </c>
      <c r="U208" s="38">
        <v>1.2</v>
      </c>
      <c r="V208" s="38">
        <v>0.5</v>
      </c>
      <c r="W208" s="38">
        <v>1.7</v>
      </c>
      <c r="X208" s="38">
        <v>20</v>
      </c>
      <c r="Y208" s="38">
        <v>16</v>
      </c>
      <c r="Z208" s="38">
        <v>54</v>
      </c>
      <c r="AA208" s="38">
        <v>0.13</v>
      </c>
      <c r="AB208" s="38">
        <v>0.13</v>
      </c>
      <c r="AC208" s="38">
        <v>0.25</v>
      </c>
      <c r="AD208" s="38">
        <v>0.13</v>
      </c>
      <c r="AE208" s="38">
        <v>0.25</v>
      </c>
      <c r="AF208" s="38">
        <v>0.15</v>
      </c>
      <c r="AG208" s="38">
        <v>0.06</v>
      </c>
      <c r="AH208" s="38">
        <v>0.22</v>
      </c>
      <c r="AI208" s="38">
        <v>0.15</v>
      </c>
      <c r="AJ208" s="38">
        <v>0.22</v>
      </c>
      <c r="AK208" s="38" t="s">
        <v>25</v>
      </c>
      <c r="AL208" s="38" t="s">
        <v>521</v>
      </c>
    </row>
    <row r="209" spans="1:38">
      <c r="A209" s="1">
        <v>207</v>
      </c>
      <c r="B209" s="1" t="s">
        <v>522</v>
      </c>
      <c r="C209" s="38" t="s">
        <v>120</v>
      </c>
      <c r="D209" s="38" t="s">
        <v>121</v>
      </c>
      <c r="E209" s="38" t="s">
        <v>87</v>
      </c>
      <c r="F209" s="38" t="s">
        <v>4730</v>
      </c>
      <c r="G209" s="38">
        <v>2000</v>
      </c>
      <c r="H209" s="38">
        <v>33</v>
      </c>
      <c r="I209" s="38">
        <v>33</v>
      </c>
      <c r="J209" s="38">
        <v>2969</v>
      </c>
      <c r="K209" s="38">
        <v>33</v>
      </c>
      <c r="L209" s="38">
        <v>1</v>
      </c>
      <c r="M209" s="38">
        <v>0</v>
      </c>
      <c r="N209" s="38">
        <v>1</v>
      </c>
      <c r="O209" s="38">
        <v>1</v>
      </c>
      <c r="P209" s="38">
        <v>0</v>
      </c>
      <c r="Q209" s="38">
        <v>0</v>
      </c>
      <c r="R209" s="38">
        <v>8</v>
      </c>
      <c r="S209" s="38">
        <v>0</v>
      </c>
      <c r="T209" s="38">
        <v>1.2</v>
      </c>
      <c r="U209" s="38">
        <v>1.2</v>
      </c>
      <c r="V209" s="38">
        <v>0.3</v>
      </c>
      <c r="W209" s="38">
        <v>1.5</v>
      </c>
      <c r="X209" s="38">
        <v>15</v>
      </c>
      <c r="Y209" s="38">
        <v>93</v>
      </c>
      <c r="Z209" s="38">
        <v>2</v>
      </c>
      <c r="AA209" s="38">
        <v>0.03</v>
      </c>
      <c r="AB209" s="38">
        <v>0</v>
      </c>
      <c r="AC209" s="38">
        <v>0.03</v>
      </c>
      <c r="AD209" s="38">
        <v>0.03</v>
      </c>
      <c r="AE209" s="38">
        <v>0.03</v>
      </c>
      <c r="AF209" s="38">
        <v>0.04</v>
      </c>
      <c r="AG209" s="38">
        <v>0.01</v>
      </c>
      <c r="AH209" s="38">
        <v>0.05</v>
      </c>
      <c r="AI209" s="38">
        <v>0.04</v>
      </c>
      <c r="AJ209" s="38">
        <v>0.05</v>
      </c>
      <c r="AK209" s="38" t="s">
        <v>25</v>
      </c>
      <c r="AL209" s="38" t="s">
        <v>523</v>
      </c>
    </row>
    <row r="210" spans="1:38">
      <c r="A210" s="1">
        <v>208</v>
      </c>
      <c r="B210" s="1" t="s">
        <v>524</v>
      </c>
      <c r="C210" s="38" t="s">
        <v>149</v>
      </c>
      <c r="D210" s="38" t="s">
        <v>117</v>
      </c>
      <c r="E210" s="38" t="s">
        <v>68</v>
      </c>
      <c r="F210" s="38" t="s">
        <v>4358</v>
      </c>
      <c r="G210" s="38">
        <v>1997</v>
      </c>
      <c r="H210" s="38">
        <v>27</v>
      </c>
      <c r="I210" s="38">
        <v>27</v>
      </c>
      <c r="J210" s="38">
        <v>2276</v>
      </c>
      <c r="K210" s="38">
        <v>25.3</v>
      </c>
      <c r="L210" s="38">
        <v>3</v>
      </c>
      <c r="M210" s="38">
        <v>5</v>
      </c>
      <c r="N210" s="38">
        <v>8</v>
      </c>
      <c r="O210" s="38">
        <v>3</v>
      </c>
      <c r="P210" s="38">
        <v>0</v>
      </c>
      <c r="Q210" s="38">
        <v>0</v>
      </c>
      <c r="R210" s="38">
        <v>4</v>
      </c>
      <c r="S210" s="38">
        <v>0</v>
      </c>
      <c r="T210" s="38">
        <v>1.8</v>
      </c>
      <c r="U210" s="38">
        <v>1.8</v>
      </c>
      <c r="V210" s="38">
        <v>3.8</v>
      </c>
      <c r="W210" s="38">
        <v>5.6</v>
      </c>
      <c r="X210" s="38">
        <v>31</v>
      </c>
      <c r="Y210" s="38">
        <v>178</v>
      </c>
      <c r="Z210" s="38">
        <v>33</v>
      </c>
      <c r="AA210" s="38">
        <v>0.12</v>
      </c>
      <c r="AB210" s="38">
        <v>0.2</v>
      </c>
      <c r="AC210" s="38">
        <v>0.32</v>
      </c>
      <c r="AD210" s="38">
        <v>0.12</v>
      </c>
      <c r="AE210" s="38">
        <v>0.32</v>
      </c>
      <c r="AF210" s="38">
        <v>7.0000000000000007E-2</v>
      </c>
      <c r="AG210" s="38">
        <v>0.15</v>
      </c>
      <c r="AH210" s="38">
        <v>0.22</v>
      </c>
      <c r="AI210" s="38">
        <v>7.0000000000000007E-2</v>
      </c>
      <c r="AJ210" s="38">
        <v>0.22</v>
      </c>
      <c r="AK210" s="38" t="s">
        <v>25</v>
      </c>
      <c r="AL210" s="38" t="s">
        <v>525</v>
      </c>
    </row>
    <row r="211" spans="1:38">
      <c r="A211" s="1">
        <v>209</v>
      </c>
      <c r="B211" s="1" t="s">
        <v>526</v>
      </c>
      <c r="C211" s="38" t="s">
        <v>229</v>
      </c>
      <c r="D211" s="38" t="s">
        <v>117</v>
      </c>
      <c r="E211" s="38" t="s">
        <v>66</v>
      </c>
      <c r="F211" s="38" t="s">
        <v>4731</v>
      </c>
      <c r="G211" s="38">
        <v>1990</v>
      </c>
      <c r="H211" s="38">
        <v>28</v>
      </c>
      <c r="I211" s="38">
        <v>24</v>
      </c>
      <c r="J211" s="38">
        <v>2097</v>
      </c>
      <c r="K211" s="38">
        <v>23.3</v>
      </c>
      <c r="L211" s="38">
        <v>4</v>
      </c>
      <c r="M211" s="38">
        <v>3</v>
      </c>
      <c r="N211" s="38">
        <v>7</v>
      </c>
      <c r="O211" s="38">
        <v>4</v>
      </c>
      <c r="P211" s="38">
        <v>0</v>
      </c>
      <c r="Q211" s="38">
        <v>0</v>
      </c>
      <c r="R211" s="38">
        <v>0</v>
      </c>
      <c r="S211" s="38">
        <v>0</v>
      </c>
      <c r="T211" s="38">
        <v>6.2</v>
      </c>
      <c r="U211" s="38">
        <v>6.2</v>
      </c>
      <c r="V211" s="38">
        <v>3</v>
      </c>
      <c r="W211" s="38">
        <v>9.1999999999999993</v>
      </c>
      <c r="X211" s="38">
        <v>47</v>
      </c>
      <c r="Y211" s="38">
        <v>144</v>
      </c>
      <c r="Z211" s="38">
        <v>119</v>
      </c>
      <c r="AA211" s="38">
        <v>0.17</v>
      </c>
      <c r="AB211" s="38">
        <v>0.13</v>
      </c>
      <c r="AC211" s="38">
        <v>0.3</v>
      </c>
      <c r="AD211" s="38">
        <v>0.17</v>
      </c>
      <c r="AE211" s="38">
        <v>0.3</v>
      </c>
      <c r="AF211" s="38">
        <v>0.27</v>
      </c>
      <c r="AG211" s="38">
        <v>0.13</v>
      </c>
      <c r="AH211" s="38">
        <v>0.4</v>
      </c>
      <c r="AI211" s="38">
        <v>0.27</v>
      </c>
      <c r="AJ211" s="38">
        <v>0.4</v>
      </c>
      <c r="AK211" s="38" t="s">
        <v>25</v>
      </c>
      <c r="AL211" s="38" t="s">
        <v>527</v>
      </c>
    </row>
    <row r="212" spans="1:38">
      <c r="A212" s="1">
        <v>210</v>
      </c>
      <c r="B212" s="1" t="s">
        <v>528</v>
      </c>
      <c r="C212" s="38" t="s">
        <v>120</v>
      </c>
      <c r="D212" s="38" t="s">
        <v>114</v>
      </c>
      <c r="E212" s="38" t="s">
        <v>93</v>
      </c>
      <c r="F212" s="38" t="s">
        <v>4732</v>
      </c>
      <c r="G212" s="38">
        <v>2004</v>
      </c>
      <c r="H212" s="38">
        <v>1</v>
      </c>
      <c r="I212" s="38">
        <v>0</v>
      </c>
      <c r="J212" s="38">
        <v>8</v>
      </c>
      <c r="K212" s="38">
        <v>0.1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0.1</v>
      </c>
      <c r="U212" s="38">
        <v>0.1</v>
      </c>
      <c r="V212" s="38">
        <v>0</v>
      </c>
      <c r="W212" s="38">
        <v>0.1</v>
      </c>
      <c r="X212" s="38">
        <v>0</v>
      </c>
      <c r="Y212" s="38">
        <v>2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0.72</v>
      </c>
      <c r="AG212" s="38">
        <v>0</v>
      </c>
      <c r="AH212" s="38">
        <v>0.72</v>
      </c>
      <c r="AI212" s="38">
        <v>0.72</v>
      </c>
      <c r="AJ212" s="38">
        <v>0.72</v>
      </c>
      <c r="AK212" s="38" t="s">
        <v>25</v>
      </c>
      <c r="AL212" s="38" t="s">
        <v>529</v>
      </c>
    </row>
    <row r="213" spans="1:38">
      <c r="A213" s="1">
        <v>211</v>
      </c>
      <c r="B213" s="1" t="s">
        <v>530</v>
      </c>
      <c r="C213" s="38" t="s">
        <v>130</v>
      </c>
      <c r="D213" s="38" t="s">
        <v>114</v>
      </c>
      <c r="E213" s="38" t="s">
        <v>66</v>
      </c>
      <c r="F213" s="38" t="s">
        <v>4733</v>
      </c>
      <c r="G213" s="38">
        <v>2000</v>
      </c>
      <c r="H213" s="38">
        <v>31</v>
      </c>
      <c r="I213" s="38">
        <v>30</v>
      </c>
      <c r="J213" s="38">
        <v>2495</v>
      </c>
      <c r="K213" s="38">
        <v>27.7</v>
      </c>
      <c r="L213" s="38">
        <v>35</v>
      </c>
      <c r="M213" s="38">
        <v>7</v>
      </c>
      <c r="N213" s="38">
        <v>42</v>
      </c>
      <c r="O213" s="38">
        <v>28</v>
      </c>
      <c r="P213" s="38">
        <v>7</v>
      </c>
      <c r="Q213" s="38">
        <v>7</v>
      </c>
      <c r="R213" s="38">
        <v>5</v>
      </c>
      <c r="S213" s="38">
        <v>0</v>
      </c>
      <c r="T213" s="38">
        <v>25.8</v>
      </c>
      <c r="U213" s="38">
        <v>20.5</v>
      </c>
      <c r="V213" s="38">
        <v>4.8</v>
      </c>
      <c r="W213" s="38">
        <v>25.3</v>
      </c>
      <c r="X213" s="38">
        <v>30</v>
      </c>
      <c r="Y213" s="38">
        <v>55</v>
      </c>
      <c r="Z213" s="38">
        <v>139</v>
      </c>
      <c r="AA213" s="38">
        <v>1.26</v>
      </c>
      <c r="AB213" s="38">
        <v>0.25</v>
      </c>
      <c r="AC213" s="38">
        <v>1.52</v>
      </c>
      <c r="AD213" s="38">
        <v>1.01</v>
      </c>
      <c r="AE213" s="38">
        <v>1.26</v>
      </c>
      <c r="AF213" s="38">
        <v>0.93</v>
      </c>
      <c r="AG213" s="38">
        <v>0.17</v>
      </c>
      <c r="AH213" s="38">
        <v>1.1100000000000001</v>
      </c>
      <c r="AI213" s="38">
        <v>0.74</v>
      </c>
      <c r="AJ213" s="38">
        <v>0.91</v>
      </c>
      <c r="AK213" s="38" t="s">
        <v>25</v>
      </c>
      <c r="AL213" s="38" t="s">
        <v>531</v>
      </c>
    </row>
    <row r="214" spans="1:38">
      <c r="A214" s="1">
        <v>212</v>
      </c>
      <c r="B214" s="1" t="s">
        <v>532</v>
      </c>
      <c r="C214" s="38" t="s">
        <v>120</v>
      </c>
      <c r="D214" s="38" t="s">
        <v>218</v>
      </c>
      <c r="E214" s="38" t="s">
        <v>83</v>
      </c>
      <c r="F214" s="38" t="s">
        <v>4734</v>
      </c>
      <c r="G214" s="38">
        <v>2004</v>
      </c>
      <c r="H214" s="38">
        <v>5</v>
      </c>
      <c r="I214" s="38">
        <v>4</v>
      </c>
      <c r="J214" s="38">
        <v>304</v>
      </c>
      <c r="K214" s="38">
        <v>3.4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1</v>
      </c>
      <c r="S214" s="38">
        <v>0</v>
      </c>
      <c r="T214" s="38">
        <v>0.5</v>
      </c>
      <c r="U214" s="38">
        <v>0.5</v>
      </c>
      <c r="V214" s="38">
        <v>0.3</v>
      </c>
      <c r="W214" s="38">
        <v>0.7</v>
      </c>
      <c r="X214" s="38">
        <v>10</v>
      </c>
      <c r="Y214" s="38">
        <v>9</v>
      </c>
      <c r="Z214" s="38">
        <v>19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0.14000000000000001</v>
      </c>
      <c r="AG214" s="38">
        <v>0.08</v>
      </c>
      <c r="AH214" s="38">
        <v>0.22</v>
      </c>
      <c r="AI214" s="38">
        <v>0.14000000000000001</v>
      </c>
      <c r="AJ214" s="38">
        <v>0.22</v>
      </c>
      <c r="AK214" s="38" t="s">
        <v>25</v>
      </c>
      <c r="AL214" s="38" t="s">
        <v>533</v>
      </c>
    </row>
    <row r="215" spans="1:38">
      <c r="A215" s="1">
        <v>213</v>
      </c>
      <c r="B215" s="1" t="s">
        <v>534</v>
      </c>
      <c r="C215" s="38" t="s">
        <v>238</v>
      </c>
      <c r="D215" s="38" t="s">
        <v>110</v>
      </c>
      <c r="E215" s="38" t="s">
        <v>76</v>
      </c>
      <c r="F215" s="38" t="s">
        <v>4735</v>
      </c>
      <c r="G215" s="38">
        <v>2005</v>
      </c>
      <c r="H215" s="38">
        <v>3</v>
      </c>
      <c r="I215" s="38">
        <v>0</v>
      </c>
      <c r="J215" s="38">
        <v>13</v>
      </c>
      <c r="K215" s="38">
        <v>0.1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 t="s">
        <v>25</v>
      </c>
      <c r="AL215" s="38" t="s">
        <v>535</v>
      </c>
    </row>
    <row r="216" spans="1:38">
      <c r="A216" s="1">
        <v>214</v>
      </c>
      <c r="B216" s="1" t="s">
        <v>536</v>
      </c>
      <c r="C216" s="38" t="s">
        <v>120</v>
      </c>
      <c r="D216" s="38" t="s">
        <v>139</v>
      </c>
      <c r="E216" s="38" t="s">
        <v>93</v>
      </c>
      <c r="F216" s="38" t="s">
        <v>4736</v>
      </c>
      <c r="G216" s="38">
        <v>1996</v>
      </c>
      <c r="H216" s="38">
        <v>32</v>
      </c>
      <c r="I216" s="38">
        <v>30</v>
      </c>
      <c r="J216" s="38">
        <v>2432</v>
      </c>
      <c r="K216" s="38">
        <v>27</v>
      </c>
      <c r="L216" s="38">
        <v>4</v>
      </c>
      <c r="M216" s="38">
        <v>7</v>
      </c>
      <c r="N216" s="38">
        <v>11</v>
      </c>
      <c r="O216" s="38">
        <v>4</v>
      </c>
      <c r="P216" s="38">
        <v>0</v>
      </c>
      <c r="Q216" s="38">
        <v>0</v>
      </c>
      <c r="R216" s="38">
        <v>2</v>
      </c>
      <c r="S216" s="38">
        <v>0</v>
      </c>
      <c r="T216" s="38">
        <v>4.5</v>
      </c>
      <c r="U216" s="38">
        <v>4.5</v>
      </c>
      <c r="V216" s="38">
        <v>4.9000000000000004</v>
      </c>
      <c r="W216" s="38">
        <v>9.4</v>
      </c>
      <c r="X216" s="38">
        <v>91</v>
      </c>
      <c r="Y216" s="38">
        <v>90</v>
      </c>
      <c r="Z216" s="38">
        <v>235</v>
      </c>
      <c r="AA216" s="38">
        <v>0.15</v>
      </c>
      <c r="AB216" s="38">
        <v>0.26</v>
      </c>
      <c r="AC216" s="38">
        <v>0.41</v>
      </c>
      <c r="AD216" s="38">
        <v>0.15</v>
      </c>
      <c r="AE216" s="38">
        <v>0.41</v>
      </c>
      <c r="AF216" s="38">
        <v>0.16</v>
      </c>
      <c r="AG216" s="38">
        <v>0.18</v>
      </c>
      <c r="AH216" s="38">
        <v>0.35</v>
      </c>
      <c r="AI216" s="38">
        <v>0.16</v>
      </c>
      <c r="AJ216" s="38">
        <v>0.35</v>
      </c>
      <c r="AK216" s="38" t="s">
        <v>25</v>
      </c>
      <c r="AL216" s="38" t="s">
        <v>537</v>
      </c>
    </row>
    <row r="217" spans="1:38">
      <c r="A217" s="1">
        <v>215</v>
      </c>
      <c r="B217" s="1" t="s">
        <v>538</v>
      </c>
      <c r="C217" s="38" t="s">
        <v>229</v>
      </c>
      <c r="D217" s="38" t="s">
        <v>139</v>
      </c>
      <c r="E217" s="38" t="s">
        <v>83</v>
      </c>
      <c r="F217" s="38" t="s">
        <v>4737</v>
      </c>
      <c r="G217" s="38">
        <v>1999</v>
      </c>
      <c r="H217" s="38">
        <v>30</v>
      </c>
      <c r="I217" s="38">
        <v>26</v>
      </c>
      <c r="J217" s="38">
        <v>2263</v>
      </c>
      <c r="K217" s="38">
        <v>25.1</v>
      </c>
      <c r="L217" s="38">
        <v>7</v>
      </c>
      <c r="M217" s="38">
        <v>1</v>
      </c>
      <c r="N217" s="38">
        <v>8</v>
      </c>
      <c r="O217" s="38">
        <v>6</v>
      </c>
      <c r="P217" s="38">
        <v>1</v>
      </c>
      <c r="Q217" s="38">
        <v>1</v>
      </c>
      <c r="R217" s="38">
        <v>4</v>
      </c>
      <c r="S217" s="38">
        <v>0</v>
      </c>
      <c r="T217" s="38">
        <v>10.6</v>
      </c>
      <c r="U217" s="38">
        <v>9.9</v>
      </c>
      <c r="V217" s="38">
        <v>3.4</v>
      </c>
      <c r="W217" s="38">
        <v>13.2</v>
      </c>
      <c r="X217" s="38">
        <v>52</v>
      </c>
      <c r="Y217" s="38">
        <v>74</v>
      </c>
      <c r="Z217" s="38">
        <v>192</v>
      </c>
      <c r="AA217" s="38">
        <v>0.28000000000000003</v>
      </c>
      <c r="AB217" s="38">
        <v>0.04</v>
      </c>
      <c r="AC217" s="38">
        <v>0.32</v>
      </c>
      <c r="AD217" s="38">
        <v>0.24</v>
      </c>
      <c r="AE217" s="38">
        <v>0.28000000000000003</v>
      </c>
      <c r="AF217" s="38">
        <v>0.42</v>
      </c>
      <c r="AG217" s="38">
        <v>0.13</v>
      </c>
      <c r="AH217" s="38">
        <v>0.56000000000000005</v>
      </c>
      <c r="AI217" s="38">
        <v>0.39</v>
      </c>
      <c r="AJ217" s="38">
        <v>0.53</v>
      </c>
      <c r="AK217" s="38" t="s">
        <v>25</v>
      </c>
      <c r="AL217" s="38" t="s">
        <v>539</v>
      </c>
    </row>
    <row r="218" spans="1:38">
      <c r="A218" s="1">
        <v>216</v>
      </c>
      <c r="B218" s="1" t="s">
        <v>540</v>
      </c>
      <c r="C218" s="38" t="s">
        <v>136</v>
      </c>
      <c r="D218" s="38" t="s">
        <v>121</v>
      </c>
      <c r="E218" s="38" t="s">
        <v>74</v>
      </c>
      <c r="F218" s="38" t="s">
        <v>4738</v>
      </c>
      <c r="G218" s="38">
        <v>2000</v>
      </c>
      <c r="H218" s="38">
        <v>4</v>
      </c>
      <c r="I218" s="38">
        <v>1</v>
      </c>
      <c r="J218" s="38">
        <v>87</v>
      </c>
      <c r="K218" s="38">
        <v>1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0.6</v>
      </c>
      <c r="U218" s="38">
        <v>0.6</v>
      </c>
      <c r="V218" s="38">
        <v>0</v>
      </c>
      <c r="W218" s="38">
        <v>0.6</v>
      </c>
      <c r="X218" s="38">
        <v>3</v>
      </c>
      <c r="Y218" s="38">
        <v>10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0.61</v>
      </c>
      <c r="AG218" s="38">
        <v>0</v>
      </c>
      <c r="AH218" s="38">
        <v>0.61</v>
      </c>
      <c r="AI218" s="38">
        <v>0.61</v>
      </c>
      <c r="AJ218" s="38">
        <v>0.61</v>
      </c>
      <c r="AK218" s="38" t="s">
        <v>25</v>
      </c>
      <c r="AL218" s="38" t="s">
        <v>541</v>
      </c>
    </row>
    <row r="219" spans="1:38">
      <c r="A219" s="1">
        <v>217</v>
      </c>
      <c r="B219" s="1" t="s">
        <v>542</v>
      </c>
      <c r="C219" s="38" t="s">
        <v>543</v>
      </c>
      <c r="D219" s="38" t="s">
        <v>139</v>
      </c>
      <c r="E219" s="38" t="s">
        <v>97</v>
      </c>
      <c r="F219" s="38" t="s">
        <v>4739</v>
      </c>
      <c r="G219" s="38">
        <v>1996</v>
      </c>
      <c r="H219" s="38">
        <v>23</v>
      </c>
      <c r="I219" s="38">
        <v>10</v>
      </c>
      <c r="J219" s="38">
        <v>923</v>
      </c>
      <c r="K219" s="38">
        <v>10.3</v>
      </c>
      <c r="L219" s="38">
        <v>2</v>
      </c>
      <c r="M219" s="38">
        <v>1</v>
      </c>
      <c r="N219" s="38">
        <v>3</v>
      </c>
      <c r="O219" s="38">
        <v>2</v>
      </c>
      <c r="P219" s="38">
        <v>0</v>
      </c>
      <c r="Q219" s="38">
        <v>0</v>
      </c>
      <c r="R219" s="38">
        <v>1</v>
      </c>
      <c r="S219" s="38">
        <v>0</v>
      </c>
      <c r="T219" s="38">
        <v>1.9</v>
      </c>
      <c r="U219" s="38">
        <v>1.9</v>
      </c>
      <c r="V219" s="38">
        <v>1</v>
      </c>
      <c r="W219" s="38">
        <v>3</v>
      </c>
      <c r="X219" s="38">
        <v>21</v>
      </c>
      <c r="Y219" s="38">
        <v>23</v>
      </c>
      <c r="Z219" s="38">
        <v>47</v>
      </c>
      <c r="AA219" s="38">
        <v>0.2</v>
      </c>
      <c r="AB219" s="38">
        <v>0.1</v>
      </c>
      <c r="AC219" s="38">
        <v>0.28999999999999998</v>
      </c>
      <c r="AD219" s="38">
        <v>0.2</v>
      </c>
      <c r="AE219" s="38">
        <v>0.28999999999999998</v>
      </c>
      <c r="AF219" s="38">
        <v>0.19</v>
      </c>
      <c r="AG219" s="38">
        <v>0.1</v>
      </c>
      <c r="AH219" s="38">
        <v>0.28999999999999998</v>
      </c>
      <c r="AI219" s="38">
        <v>0.19</v>
      </c>
      <c r="AJ219" s="38">
        <v>0.28999999999999998</v>
      </c>
      <c r="AK219" s="38" t="s">
        <v>25</v>
      </c>
      <c r="AL219" s="38" t="s">
        <v>544</v>
      </c>
    </row>
    <row r="220" spans="1:38">
      <c r="A220" s="1">
        <v>218</v>
      </c>
      <c r="B220" s="1" t="s">
        <v>90</v>
      </c>
      <c r="C220" s="38" t="s">
        <v>120</v>
      </c>
      <c r="D220" s="38" t="s">
        <v>150</v>
      </c>
      <c r="E220" s="38" t="s">
        <v>89</v>
      </c>
      <c r="F220" s="38" t="s">
        <v>4740</v>
      </c>
      <c r="G220" s="38">
        <v>1997</v>
      </c>
      <c r="H220" s="38">
        <v>18</v>
      </c>
      <c r="I220" s="38">
        <v>18</v>
      </c>
      <c r="J220" s="38">
        <v>1620</v>
      </c>
      <c r="K220" s="38">
        <v>18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2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 t="s">
        <v>25</v>
      </c>
      <c r="AL220" s="38" t="s">
        <v>545</v>
      </c>
    </row>
    <row r="221" spans="1:38">
      <c r="A221" s="1">
        <v>219</v>
      </c>
      <c r="B221" s="1" t="s">
        <v>546</v>
      </c>
      <c r="C221" s="38" t="s">
        <v>120</v>
      </c>
      <c r="D221" s="38" t="s">
        <v>117</v>
      </c>
      <c r="E221" s="38" t="s">
        <v>81</v>
      </c>
      <c r="F221" s="38" t="s">
        <v>4741</v>
      </c>
      <c r="G221" s="38">
        <v>1990</v>
      </c>
      <c r="H221" s="38">
        <v>31</v>
      </c>
      <c r="I221" s="38">
        <v>21</v>
      </c>
      <c r="J221" s="38">
        <v>1878</v>
      </c>
      <c r="K221" s="38">
        <v>20.9</v>
      </c>
      <c r="L221" s="38">
        <v>0</v>
      </c>
      <c r="M221" s="38">
        <v>2</v>
      </c>
      <c r="N221" s="38">
        <v>2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1.3</v>
      </c>
      <c r="U221" s="38">
        <v>1.3</v>
      </c>
      <c r="V221" s="38">
        <v>2.9</v>
      </c>
      <c r="W221" s="38">
        <v>4.2</v>
      </c>
      <c r="X221" s="38">
        <v>29</v>
      </c>
      <c r="Y221" s="38">
        <v>174</v>
      </c>
      <c r="Z221" s="38">
        <v>76</v>
      </c>
      <c r="AA221" s="38">
        <v>0</v>
      </c>
      <c r="AB221" s="38">
        <v>0.1</v>
      </c>
      <c r="AC221" s="38">
        <v>0.1</v>
      </c>
      <c r="AD221" s="38">
        <v>0</v>
      </c>
      <c r="AE221" s="38">
        <v>0.1</v>
      </c>
      <c r="AF221" s="38">
        <v>0.06</v>
      </c>
      <c r="AG221" s="38">
        <v>0.14000000000000001</v>
      </c>
      <c r="AH221" s="38">
        <v>0.2</v>
      </c>
      <c r="AI221" s="38">
        <v>0.06</v>
      </c>
      <c r="AJ221" s="38">
        <v>0.2</v>
      </c>
      <c r="AK221" s="38" t="s">
        <v>25</v>
      </c>
      <c r="AL221" s="38" t="s">
        <v>547</v>
      </c>
    </row>
    <row r="222" spans="1:38">
      <c r="A222" s="1">
        <v>220</v>
      </c>
      <c r="B222" s="1" t="s">
        <v>548</v>
      </c>
      <c r="C222" s="38" t="s">
        <v>238</v>
      </c>
      <c r="D222" s="38" t="s">
        <v>150</v>
      </c>
      <c r="E222" s="38" t="s">
        <v>89</v>
      </c>
      <c r="F222" s="38" t="s">
        <v>4742</v>
      </c>
      <c r="G222" s="38">
        <v>1987</v>
      </c>
      <c r="H222" s="38">
        <v>2</v>
      </c>
      <c r="I222" s="38">
        <v>2</v>
      </c>
      <c r="J222" s="38">
        <v>180</v>
      </c>
      <c r="K222" s="38">
        <v>2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2">
        <v>0</v>
      </c>
      <c r="AI222" s="38">
        <v>0</v>
      </c>
      <c r="AJ222" s="38">
        <v>0</v>
      </c>
      <c r="AK222" s="38" t="s">
        <v>25</v>
      </c>
      <c r="AL222" s="38" t="s">
        <v>549</v>
      </c>
    </row>
    <row r="223" spans="1:38">
      <c r="A223" s="1">
        <v>221</v>
      </c>
      <c r="B223" s="1" t="s">
        <v>550</v>
      </c>
      <c r="C223" s="38" t="s">
        <v>120</v>
      </c>
      <c r="D223" s="38" t="s">
        <v>121</v>
      </c>
      <c r="E223" s="38" t="s">
        <v>79</v>
      </c>
      <c r="F223" s="38" t="s">
        <v>4606</v>
      </c>
      <c r="G223" s="38">
        <v>1997</v>
      </c>
      <c r="H223" s="38">
        <v>33</v>
      </c>
      <c r="I223" s="38">
        <v>33</v>
      </c>
      <c r="J223" s="38">
        <v>2897</v>
      </c>
      <c r="K223" s="38">
        <v>32.200000000000003</v>
      </c>
      <c r="L223" s="38">
        <v>0</v>
      </c>
      <c r="M223" s="38">
        <v>2</v>
      </c>
      <c r="N223" s="38">
        <v>2</v>
      </c>
      <c r="O223" s="38">
        <v>0</v>
      </c>
      <c r="P223" s="38">
        <v>0</v>
      </c>
      <c r="Q223" s="38">
        <v>0</v>
      </c>
      <c r="R223" s="38">
        <v>2</v>
      </c>
      <c r="S223" s="38">
        <v>0</v>
      </c>
      <c r="T223" s="38">
        <v>1.5</v>
      </c>
      <c r="U223" s="38">
        <v>1.5</v>
      </c>
      <c r="V223" s="38">
        <v>2.5</v>
      </c>
      <c r="W223" s="38">
        <v>4</v>
      </c>
      <c r="X223" s="38">
        <v>42</v>
      </c>
      <c r="Y223" s="38">
        <v>94</v>
      </c>
      <c r="Z223" s="38">
        <v>104</v>
      </c>
      <c r="AA223" s="38">
        <v>0</v>
      </c>
      <c r="AB223" s="38">
        <v>0.06</v>
      </c>
      <c r="AC223" s="38">
        <v>0.06</v>
      </c>
      <c r="AD223" s="38">
        <v>0</v>
      </c>
      <c r="AE223" s="38">
        <v>0.06</v>
      </c>
      <c r="AF223" s="38">
        <v>0.05</v>
      </c>
      <c r="AG223" s="38">
        <v>0.08</v>
      </c>
      <c r="AH223" s="38">
        <v>0.12</v>
      </c>
      <c r="AI223" s="38">
        <v>0.05</v>
      </c>
      <c r="AJ223" s="38">
        <v>0.12</v>
      </c>
      <c r="AK223" s="38" t="s">
        <v>25</v>
      </c>
      <c r="AL223" s="38" t="s">
        <v>551</v>
      </c>
    </row>
    <row r="224" spans="1:38">
      <c r="A224" s="1">
        <v>222</v>
      </c>
      <c r="B224" s="1" t="s">
        <v>552</v>
      </c>
      <c r="C224" s="38" t="s">
        <v>543</v>
      </c>
      <c r="D224" s="38" t="s">
        <v>110</v>
      </c>
      <c r="E224" s="38" t="s">
        <v>72</v>
      </c>
      <c r="F224" s="38" t="s">
        <v>4743</v>
      </c>
      <c r="G224" s="38">
        <v>1992</v>
      </c>
      <c r="H224" s="38">
        <v>32</v>
      </c>
      <c r="I224" s="38">
        <v>29</v>
      </c>
      <c r="J224" s="38">
        <v>2545</v>
      </c>
      <c r="K224" s="38">
        <v>28.3</v>
      </c>
      <c r="L224" s="38">
        <v>10</v>
      </c>
      <c r="M224" s="38">
        <v>5</v>
      </c>
      <c r="N224" s="38">
        <v>15</v>
      </c>
      <c r="O224" s="38">
        <v>10</v>
      </c>
      <c r="P224" s="38">
        <v>0</v>
      </c>
      <c r="Q224" s="38">
        <v>0</v>
      </c>
      <c r="R224" s="38">
        <v>2</v>
      </c>
      <c r="S224" s="38">
        <v>0</v>
      </c>
      <c r="T224" s="38">
        <v>9.1999999999999993</v>
      </c>
      <c r="U224" s="38">
        <v>9.1999999999999993</v>
      </c>
      <c r="V224" s="38">
        <v>5.6</v>
      </c>
      <c r="W224" s="38">
        <v>14.9</v>
      </c>
      <c r="X224" s="38">
        <v>73</v>
      </c>
      <c r="Y224" s="38">
        <v>71</v>
      </c>
      <c r="Z224" s="38">
        <v>171</v>
      </c>
      <c r="AA224" s="38">
        <v>0.35</v>
      </c>
      <c r="AB224" s="38">
        <v>0.18</v>
      </c>
      <c r="AC224" s="38">
        <v>0.53</v>
      </c>
      <c r="AD224" s="38">
        <v>0.35</v>
      </c>
      <c r="AE224" s="38">
        <v>0.53</v>
      </c>
      <c r="AF224" s="38">
        <v>0.33</v>
      </c>
      <c r="AG224" s="38">
        <v>0.2</v>
      </c>
      <c r="AH224" s="2">
        <v>0.53</v>
      </c>
      <c r="AI224" s="38">
        <v>0.33</v>
      </c>
      <c r="AJ224" s="38">
        <v>0.53</v>
      </c>
      <c r="AK224" s="38" t="s">
        <v>25</v>
      </c>
      <c r="AL224" s="38" t="s">
        <v>553</v>
      </c>
    </row>
    <row r="225" spans="1:38">
      <c r="A225" s="1">
        <v>223</v>
      </c>
      <c r="B225" s="1" t="s">
        <v>554</v>
      </c>
      <c r="C225" s="38" t="s">
        <v>113</v>
      </c>
      <c r="D225" s="38" t="s">
        <v>121</v>
      </c>
      <c r="E225" s="38" t="s">
        <v>79</v>
      </c>
      <c r="F225" s="38" t="s">
        <v>4744</v>
      </c>
      <c r="G225" s="38">
        <v>2002</v>
      </c>
      <c r="H225" s="38">
        <v>22</v>
      </c>
      <c r="I225" s="38">
        <v>19</v>
      </c>
      <c r="J225" s="38">
        <v>1588</v>
      </c>
      <c r="K225" s="38">
        <v>17.600000000000001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6</v>
      </c>
      <c r="S225" s="38">
        <v>0</v>
      </c>
      <c r="T225" s="38">
        <v>0.3</v>
      </c>
      <c r="U225" s="38">
        <v>0.3</v>
      </c>
      <c r="V225" s="38">
        <v>0.2</v>
      </c>
      <c r="W225" s="38">
        <v>0.5</v>
      </c>
      <c r="X225" s="38">
        <v>32</v>
      </c>
      <c r="Y225" s="38">
        <v>73</v>
      </c>
      <c r="Z225" s="38">
        <v>39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0.02</v>
      </c>
      <c r="AG225" s="38">
        <v>0.01</v>
      </c>
      <c r="AH225" s="38">
        <v>0.03</v>
      </c>
      <c r="AI225" s="38">
        <v>0.02</v>
      </c>
      <c r="AJ225" s="38">
        <v>0.03</v>
      </c>
      <c r="AK225" s="38" t="s">
        <v>25</v>
      </c>
      <c r="AL225" s="38" t="s">
        <v>555</v>
      </c>
    </row>
    <row r="226" spans="1:38">
      <c r="A226" s="1">
        <v>224</v>
      </c>
      <c r="B226" s="1" t="s">
        <v>556</v>
      </c>
      <c r="C226" s="38" t="s">
        <v>215</v>
      </c>
      <c r="D226" s="38" t="s">
        <v>117</v>
      </c>
      <c r="E226" s="38" t="s">
        <v>97</v>
      </c>
      <c r="F226" s="38" t="s">
        <v>4745</v>
      </c>
      <c r="G226" s="38">
        <v>2002</v>
      </c>
      <c r="H226" s="38">
        <v>5</v>
      </c>
      <c r="I226" s="38">
        <v>1</v>
      </c>
      <c r="J226" s="38">
        <v>169</v>
      </c>
      <c r="K226" s="38">
        <v>1.9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1</v>
      </c>
      <c r="S226" s="38">
        <v>0</v>
      </c>
      <c r="T226" s="38">
        <v>0.1</v>
      </c>
      <c r="U226" s="38">
        <v>0.1</v>
      </c>
      <c r="V226" s="38">
        <v>0.1</v>
      </c>
      <c r="W226" s="38">
        <v>0.2</v>
      </c>
      <c r="X226" s="38">
        <v>1</v>
      </c>
      <c r="Y226" s="38">
        <v>7</v>
      </c>
      <c r="Z226" s="38">
        <v>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0.06</v>
      </c>
      <c r="AG226" s="38">
        <v>0.03</v>
      </c>
      <c r="AH226" s="2">
        <v>0.09</v>
      </c>
      <c r="AI226" s="38">
        <v>0.06</v>
      </c>
      <c r="AJ226" s="38">
        <v>0.09</v>
      </c>
      <c r="AK226" s="38" t="s">
        <v>25</v>
      </c>
      <c r="AL226" s="38" t="s">
        <v>557</v>
      </c>
    </row>
    <row r="227" spans="1:38">
      <c r="A227" s="1">
        <v>225</v>
      </c>
      <c r="B227" s="38" t="s">
        <v>558</v>
      </c>
      <c r="C227" s="38" t="s">
        <v>120</v>
      </c>
      <c r="D227" s="38" t="s">
        <v>121</v>
      </c>
      <c r="E227" s="38" t="s">
        <v>64</v>
      </c>
      <c r="F227" s="38" t="s">
        <v>4746</v>
      </c>
      <c r="G227" s="38">
        <v>1995</v>
      </c>
      <c r="H227" s="38">
        <v>14</v>
      </c>
      <c r="I227" s="38">
        <v>6</v>
      </c>
      <c r="J227" s="38">
        <v>566</v>
      </c>
      <c r="K227" s="38">
        <v>6.3</v>
      </c>
      <c r="L227" s="38">
        <v>1</v>
      </c>
      <c r="M227" s="38">
        <v>0</v>
      </c>
      <c r="N227" s="38">
        <v>1</v>
      </c>
      <c r="O227" s="38">
        <v>1</v>
      </c>
      <c r="P227" s="38">
        <v>0</v>
      </c>
      <c r="Q227" s="38">
        <v>0</v>
      </c>
      <c r="R227" s="38">
        <v>0</v>
      </c>
      <c r="S227" s="38">
        <v>0</v>
      </c>
      <c r="T227" s="38">
        <v>0.3</v>
      </c>
      <c r="U227" s="38">
        <v>0.3</v>
      </c>
      <c r="V227" s="38">
        <v>0</v>
      </c>
      <c r="W227" s="38">
        <v>0.3</v>
      </c>
      <c r="X227" s="38">
        <v>3</v>
      </c>
      <c r="Y227" s="38">
        <v>24</v>
      </c>
      <c r="Z227" s="38">
        <v>2</v>
      </c>
      <c r="AA227" s="38">
        <v>0.16</v>
      </c>
      <c r="AB227" s="38">
        <v>0</v>
      </c>
      <c r="AC227" s="38">
        <v>0.16</v>
      </c>
      <c r="AD227" s="38">
        <v>0.16</v>
      </c>
      <c r="AE227" s="38">
        <v>0.16</v>
      </c>
      <c r="AF227" s="38">
        <v>0.05</v>
      </c>
      <c r="AG227" s="38">
        <v>0</v>
      </c>
      <c r="AH227" s="38">
        <v>0.05</v>
      </c>
      <c r="AI227" s="38">
        <v>0.05</v>
      </c>
      <c r="AJ227" s="38">
        <v>0.05</v>
      </c>
      <c r="AK227" s="38" t="s">
        <v>25</v>
      </c>
      <c r="AL227" s="38" t="s">
        <v>559</v>
      </c>
    </row>
    <row r="228" spans="1:38">
      <c r="A228" s="1">
        <v>226</v>
      </c>
      <c r="B228" s="1" t="s">
        <v>560</v>
      </c>
      <c r="C228" s="38" t="s">
        <v>120</v>
      </c>
      <c r="D228" s="38" t="s">
        <v>121</v>
      </c>
      <c r="E228" s="38" t="s">
        <v>101</v>
      </c>
      <c r="F228" s="38" t="s">
        <v>4747</v>
      </c>
      <c r="G228" s="38">
        <v>1996</v>
      </c>
      <c r="H228" s="38">
        <v>6</v>
      </c>
      <c r="I228" s="38">
        <v>4</v>
      </c>
      <c r="J228" s="38">
        <v>444</v>
      </c>
      <c r="K228" s="38">
        <v>4.9000000000000004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3</v>
      </c>
      <c r="S228" s="38">
        <v>1</v>
      </c>
      <c r="T228" s="38">
        <v>0.3</v>
      </c>
      <c r="U228" s="38">
        <v>0.3</v>
      </c>
      <c r="V228" s="38">
        <v>0.3</v>
      </c>
      <c r="W228" s="38">
        <v>0.6</v>
      </c>
      <c r="X228" s="38">
        <v>4</v>
      </c>
      <c r="Y228" s="38">
        <v>12</v>
      </c>
      <c r="Z228" s="38">
        <v>4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0.06</v>
      </c>
      <c r="AG228" s="38">
        <v>7.0000000000000007E-2</v>
      </c>
      <c r="AH228" s="38">
        <v>0.13</v>
      </c>
      <c r="AI228" s="38">
        <v>0.06</v>
      </c>
      <c r="AJ228" s="38">
        <v>0.13</v>
      </c>
      <c r="AK228" s="38" t="s">
        <v>25</v>
      </c>
      <c r="AL228" s="38" t="s">
        <v>561</v>
      </c>
    </row>
    <row r="229" spans="1:38">
      <c r="A229" s="1">
        <v>227</v>
      </c>
      <c r="B229" s="1" t="s">
        <v>562</v>
      </c>
      <c r="C229" s="38" t="s">
        <v>120</v>
      </c>
      <c r="D229" s="38" t="s">
        <v>117</v>
      </c>
      <c r="E229" s="38" t="s">
        <v>87</v>
      </c>
      <c r="F229" s="38" t="s">
        <v>4748</v>
      </c>
      <c r="G229" s="38">
        <v>1995</v>
      </c>
      <c r="H229" s="38">
        <v>23</v>
      </c>
      <c r="I229" s="38">
        <v>4</v>
      </c>
      <c r="J229" s="38">
        <v>570</v>
      </c>
      <c r="K229" s="38">
        <v>6.3</v>
      </c>
      <c r="L229" s="38">
        <v>0</v>
      </c>
      <c r="M229" s="38">
        <v>1</v>
      </c>
      <c r="N229" s="38">
        <v>1</v>
      </c>
      <c r="O229" s="38">
        <v>0</v>
      </c>
      <c r="P229" s="38">
        <v>0</v>
      </c>
      <c r="Q229" s="38">
        <v>0</v>
      </c>
      <c r="R229" s="38">
        <v>4</v>
      </c>
      <c r="S229" s="38">
        <v>0</v>
      </c>
      <c r="T229" s="38">
        <v>0.2</v>
      </c>
      <c r="U229" s="38">
        <v>0.2</v>
      </c>
      <c r="V229" s="38">
        <v>0.9</v>
      </c>
      <c r="W229" s="38">
        <v>1.1000000000000001</v>
      </c>
      <c r="X229" s="38">
        <v>9</v>
      </c>
      <c r="Y229" s="38">
        <v>22</v>
      </c>
      <c r="Z229" s="38">
        <v>15</v>
      </c>
      <c r="AA229" s="38">
        <v>0</v>
      </c>
      <c r="AB229" s="38">
        <v>0.16</v>
      </c>
      <c r="AC229" s="38">
        <v>0.16</v>
      </c>
      <c r="AD229" s="38">
        <v>0</v>
      </c>
      <c r="AE229" s="38">
        <v>0.16</v>
      </c>
      <c r="AF229" s="38">
        <v>0.03</v>
      </c>
      <c r="AG229" s="38">
        <v>0.14000000000000001</v>
      </c>
      <c r="AH229" s="38">
        <v>0.17</v>
      </c>
      <c r="AI229" s="38">
        <v>0.03</v>
      </c>
      <c r="AJ229" s="38">
        <v>0.17</v>
      </c>
      <c r="AK229" s="38" t="s">
        <v>25</v>
      </c>
      <c r="AL229" s="38" t="s">
        <v>563</v>
      </c>
    </row>
    <row r="230" spans="1:38">
      <c r="A230" s="1">
        <v>228</v>
      </c>
      <c r="B230" s="1" t="s">
        <v>564</v>
      </c>
      <c r="C230" s="38" t="s">
        <v>120</v>
      </c>
      <c r="D230" s="38" t="s">
        <v>114</v>
      </c>
      <c r="E230" s="38" t="s">
        <v>83</v>
      </c>
      <c r="F230" s="38" t="s">
        <v>4749</v>
      </c>
      <c r="G230" s="38">
        <v>2003</v>
      </c>
      <c r="H230" s="38">
        <v>1</v>
      </c>
      <c r="I230" s="38">
        <v>0</v>
      </c>
      <c r="J230" s="38">
        <v>23</v>
      </c>
      <c r="K230" s="38">
        <v>0.3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1</v>
      </c>
      <c r="Y230" s="38">
        <v>0</v>
      </c>
      <c r="Z230" s="38">
        <v>1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 t="s">
        <v>25</v>
      </c>
      <c r="AL230" s="38" t="s">
        <v>565</v>
      </c>
    </row>
    <row r="231" spans="1:38">
      <c r="A231" s="1">
        <v>229</v>
      </c>
      <c r="B231" s="1" t="s">
        <v>566</v>
      </c>
      <c r="C231" s="38" t="s">
        <v>163</v>
      </c>
      <c r="D231" s="38" t="s">
        <v>117</v>
      </c>
      <c r="E231" s="38" t="s">
        <v>72</v>
      </c>
      <c r="F231" s="38" t="s">
        <v>4750</v>
      </c>
      <c r="G231" s="38">
        <v>1995</v>
      </c>
      <c r="H231" s="38">
        <v>33</v>
      </c>
      <c r="I231" s="38">
        <v>33</v>
      </c>
      <c r="J231" s="38">
        <v>2951</v>
      </c>
      <c r="K231" s="38">
        <v>32.799999999999997</v>
      </c>
      <c r="L231" s="38">
        <v>4</v>
      </c>
      <c r="M231" s="38">
        <v>5</v>
      </c>
      <c r="N231" s="38">
        <v>9</v>
      </c>
      <c r="O231" s="38">
        <v>4</v>
      </c>
      <c r="P231" s="38">
        <v>0</v>
      </c>
      <c r="Q231" s="38">
        <v>0</v>
      </c>
      <c r="R231" s="38">
        <v>5</v>
      </c>
      <c r="S231" s="38">
        <v>0</v>
      </c>
      <c r="T231" s="38">
        <v>1.9</v>
      </c>
      <c r="U231" s="38">
        <v>1.9</v>
      </c>
      <c r="V231" s="38">
        <v>2.8</v>
      </c>
      <c r="W231" s="38">
        <v>4.7</v>
      </c>
      <c r="X231" s="38">
        <v>44</v>
      </c>
      <c r="Y231" s="38">
        <v>228</v>
      </c>
      <c r="Z231" s="38">
        <v>64</v>
      </c>
      <c r="AA231" s="38">
        <v>0.12</v>
      </c>
      <c r="AB231" s="38">
        <v>0.15</v>
      </c>
      <c r="AC231" s="38">
        <v>0.27</v>
      </c>
      <c r="AD231" s="38">
        <v>0.12</v>
      </c>
      <c r="AE231" s="38">
        <v>0.27</v>
      </c>
      <c r="AF231" s="38">
        <v>0.06</v>
      </c>
      <c r="AG231" s="38">
        <v>0.09</v>
      </c>
      <c r="AH231" s="38">
        <v>0.14000000000000001</v>
      </c>
      <c r="AI231" s="38">
        <v>0.06</v>
      </c>
      <c r="AJ231" s="38">
        <v>0.14000000000000001</v>
      </c>
      <c r="AK231" s="38" t="s">
        <v>25</v>
      </c>
      <c r="AL231" s="38" t="s">
        <v>567</v>
      </c>
    </row>
    <row r="232" spans="1:38">
      <c r="A232" s="1">
        <v>230</v>
      </c>
      <c r="B232" s="1" t="s">
        <v>568</v>
      </c>
      <c r="C232" s="38" t="s">
        <v>178</v>
      </c>
      <c r="D232" s="38" t="s">
        <v>139</v>
      </c>
      <c r="E232" s="38" t="s">
        <v>91</v>
      </c>
      <c r="F232" s="38" t="s">
        <v>4751</v>
      </c>
      <c r="G232" s="38">
        <v>1996</v>
      </c>
      <c r="H232" s="38">
        <v>26</v>
      </c>
      <c r="I232" s="38">
        <v>9</v>
      </c>
      <c r="J232" s="38">
        <v>1006</v>
      </c>
      <c r="K232" s="38">
        <v>11.2</v>
      </c>
      <c r="L232" s="38">
        <v>5</v>
      </c>
      <c r="M232" s="38">
        <v>4</v>
      </c>
      <c r="N232" s="38">
        <v>9</v>
      </c>
      <c r="O232" s="38">
        <v>4</v>
      </c>
      <c r="P232" s="38">
        <v>1</v>
      </c>
      <c r="Q232" s="38">
        <v>1</v>
      </c>
      <c r="R232" s="38">
        <v>0</v>
      </c>
      <c r="S232" s="38">
        <v>0</v>
      </c>
      <c r="T232" s="38">
        <v>7</v>
      </c>
      <c r="U232" s="38">
        <v>6.2</v>
      </c>
      <c r="V232" s="38">
        <v>3.5</v>
      </c>
      <c r="W232" s="38">
        <v>9.6999999999999993</v>
      </c>
      <c r="X232" s="38">
        <v>31</v>
      </c>
      <c r="Y232" s="38">
        <v>24</v>
      </c>
      <c r="Z232" s="38">
        <v>90</v>
      </c>
      <c r="AA232" s="38">
        <v>0.45</v>
      </c>
      <c r="AB232" s="38">
        <v>0.36</v>
      </c>
      <c r="AC232" s="38">
        <v>0.81</v>
      </c>
      <c r="AD232" s="38">
        <v>0.36</v>
      </c>
      <c r="AE232" s="38">
        <v>0.72</v>
      </c>
      <c r="AF232" s="38">
        <v>0.62</v>
      </c>
      <c r="AG232" s="38">
        <v>0.32</v>
      </c>
      <c r="AH232" s="38">
        <v>0.94</v>
      </c>
      <c r="AI232" s="38">
        <v>0.55000000000000004</v>
      </c>
      <c r="AJ232" s="38">
        <v>0.87</v>
      </c>
      <c r="AK232" s="38" t="s">
        <v>25</v>
      </c>
      <c r="AL232" s="38" t="s">
        <v>569</v>
      </c>
    </row>
    <row r="233" spans="1:38">
      <c r="A233" s="1">
        <v>231</v>
      </c>
      <c r="B233" s="1" t="s">
        <v>570</v>
      </c>
      <c r="C233" s="38" t="s">
        <v>120</v>
      </c>
      <c r="D233" s="38" t="s">
        <v>114</v>
      </c>
      <c r="E233" s="38" t="s">
        <v>95</v>
      </c>
      <c r="F233" s="38" t="s">
        <v>4752</v>
      </c>
      <c r="G233" s="38">
        <v>1992</v>
      </c>
      <c r="H233" s="38">
        <v>14</v>
      </c>
      <c r="I233" s="38">
        <v>5</v>
      </c>
      <c r="J233" s="38">
        <v>575</v>
      </c>
      <c r="K233" s="38">
        <v>6.4</v>
      </c>
      <c r="L233" s="38">
        <v>2</v>
      </c>
      <c r="M233" s="38">
        <v>0</v>
      </c>
      <c r="N233" s="38">
        <v>2</v>
      </c>
      <c r="O233" s="38">
        <v>2</v>
      </c>
      <c r="P233" s="38">
        <v>0</v>
      </c>
      <c r="Q233" s="38">
        <v>0</v>
      </c>
      <c r="R233" s="38">
        <v>0</v>
      </c>
      <c r="S233" s="38">
        <v>0</v>
      </c>
      <c r="T233" s="38">
        <v>2.2000000000000002</v>
      </c>
      <c r="U233" s="38">
        <v>2.2000000000000002</v>
      </c>
      <c r="V233" s="38">
        <v>0.2</v>
      </c>
      <c r="W233" s="38">
        <v>2.4</v>
      </c>
      <c r="X233" s="38">
        <v>7</v>
      </c>
      <c r="Y233" s="38">
        <v>6</v>
      </c>
      <c r="Z233" s="38">
        <v>25</v>
      </c>
      <c r="AA233" s="38">
        <v>0.31</v>
      </c>
      <c r="AB233" s="38">
        <v>0</v>
      </c>
      <c r="AC233" s="38">
        <v>0.31</v>
      </c>
      <c r="AD233" s="38">
        <v>0.31</v>
      </c>
      <c r="AE233" s="38">
        <v>0.31</v>
      </c>
      <c r="AF233" s="38">
        <v>0.34</v>
      </c>
      <c r="AG233" s="38">
        <v>0.03</v>
      </c>
      <c r="AH233" s="38">
        <v>0.38</v>
      </c>
      <c r="AI233" s="38">
        <v>0.34</v>
      </c>
      <c r="AJ233" s="38">
        <v>0.38</v>
      </c>
      <c r="AK233" s="38" t="s">
        <v>25</v>
      </c>
      <c r="AL233" s="38" t="s">
        <v>571</v>
      </c>
    </row>
    <row r="234" spans="1:38">
      <c r="A234" s="1">
        <v>232</v>
      </c>
      <c r="B234" s="1" t="s">
        <v>570</v>
      </c>
      <c r="C234" s="38" t="s">
        <v>120</v>
      </c>
      <c r="D234" s="38" t="s">
        <v>114</v>
      </c>
      <c r="E234" s="38" t="s">
        <v>85</v>
      </c>
      <c r="F234" s="38" t="s">
        <v>4752</v>
      </c>
      <c r="G234" s="38">
        <v>1992</v>
      </c>
      <c r="H234" s="38">
        <v>18</v>
      </c>
      <c r="I234" s="38">
        <v>8</v>
      </c>
      <c r="J234" s="38">
        <v>824</v>
      </c>
      <c r="K234" s="38">
        <v>9.1999999999999993</v>
      </c>
      <c r="L234" s="38">
        <v>6</v>
      </c>
      <c r="M234" s="38">
        <v>0</v>
      </c>
      <c r="N234" s="38">
        <v>6</v>
      </c>
      <c r="O234" s="38">
        <v>4</v>
      </c>
      <c r="P234" s="38">
        <v>2</v>
      </c>
      <c r="Q234" s="38">
        <v>2</v>
      </c>
      <c r="R234" s="38">
        <v>3</v>
      </c>
      <c r="S234" s="38">
        <v>0</v>
      </c>
      <c r="T234" s="38">
        <v>5.3</v>
      </c>
      <c r="U234" s="38">
        <v>3.8</v>
      </c>
      <c r="V234" s="38">
        <v>1.2</v>
      </c>
      <c r="W234" s="38">
        <v>5</v>
      </c>
      <c r="X234" s="38">
        <v>15</v>
      </c>
      <c r="Y234" s="38">
        <v>12</v>
      </c>
      <c r="Z234" s="38">
        <v>46</v>
      </c>
      <c r="AA234" s="38">
        <v>0.66</v>
      </c>
      <c r="AB234" s="38">
        <v>0</v>
      </c>
      <c r="AC234" s="38">
        <v>0.66</v>
      </c>
      <c r="AD234" s="38">
        <v>0.44</v>
      </c>
      <c r="AE234" s="38">
        <v>0.44</v>
      </c>
      <c r="AF234" s="38">
        <v>0.59</v>
      </c>
      <c r="AG234" s="38">
        <v>0.13</v>
      </c>
      <c r="AH234" s="38">
        <v>0.71</v>
      </c>
      <c r="AI234" s="38">
        <v>0.41</v>
      </c>
      <c r="AJ234" s="38">
        <v>0.54</v>
      </c>
      <c r="AK234" s="38" t="s">
        <v>25</v>
      </c>
      <c r="AL234" s="38" t="s">
        <v>571</v>
      </c>
    </row>
    <row r="235" spans="1:38">
      <c r="A235" s="1">
        <v>233</v>
      </c>
      <c r="B235" s="1" t="s">
        <v>572</v>
      </c>
      <c r="C235" s="38" t="s">
        <v>189</v>
      </c>
      <c r="D235" s="38" t="s">
        <v>114</v>
      </c>
      <c r="E235" s="38" t="s">
        <v>68</v>
      </c>
      <c r="F235" s="38" t="s">
        <v>4753</v>
      </c>
      <c r="G235" s="38">
        <v>1999</v>
      </c>
      <c r="H235" s="38">
        <v>17</v>
      </c>
      <c r="I235" s="38">
        <v>12</v>
      </c>
      <c r="J235" s="38">
        <v>1076</v>
      </c>
      <c r="K235" s="38">
        <v>12</v>
      </c>
      <c r="L235" s="38">
        <v>10</v>
      </c>
      <c r="M235" s="38">
        <v>1</v>
      </c>
      <c r="N235" s="38">
        <v>11</v>
      </c>
      <c r="O235" s="38">
        <v>8</v>
      </c>
      <c r="P235" s="38">
        <v>2</v>
      </c>
      <c r="Q235" s="38">
        <v>2</v>
      </c>
      <c r="R235" s="38">
        <v>2</v>
      </c>
      <c r="S235" s="38">
        <v>0</v>
      </c>
      <c r="T235" s="38">
        <v>7.2</v>
      </c>
      <c r="U235" s="38">
        <v>5.7</v>
      </c>
      <c r="V235" s="38">
        <v>2</v>
      </c>
      <c r="W235" s="38">
        <v>7.8</v>
      </c>
      <c r="X235" s="38">
        <v>24</v>
      </c>
      <c r="Y235" s="38">
        <v>30</v>
      </c>
      <c r="Z235" s="38">
        <v>88</v>
      </c>
      <c r="AA235" s="38">
        <v>0.84</v>
      </c>
      <c r="AB235" s="38">
        <v>0.08</v>
      </c>
      <c r="AC235" s="38">
        <v>0.92</v>
      </c>
      <c r="AD235" s="38">
        <v>0.67</v>
      </c>
      <c r="AE235" s="38">
        <v>0.75</v>
      </c>
      <c r="AF235" s="38">
        <v>0.61</v>
      </c>
      <c r="AG235" s="38">
        <v>0.17</v>
      </c>
      <c r="AH235" s="38">
        <v>0.78</v>
      </c>
      <c r="AI235" s="38">
        <v>0.48</v>
      </c>
      <c r="AJ235" s="38">
        <v>0.65</v>
      </c>
      <c r="AK235" s="38" t="s">
        <v>25</v>
      </c>
      <c r="AL235" s="38" t="s">
        <v>573</v>
      </c>
    </row>
    <row r="236" spans="1:38">
      <c r="A236" s="1">
        <v>234</v>
      </c>
      <c r="B236" s="1" t="s">
        <v>1247</v>
      </c>
      <c r="C236" s="38" t="s">
        <v>163</v>
      </c>
      <c r="D236" s="38" t="s">
        <v>150</v>
      </c>
      <c r="E236" s="38" t="s">
        <v>91</v>
      </c>
      <c r="F236" s="38" t="s">
        <v>4754</v>
      </c>
      <c r="G236" s="38">
        <v>1997</v>
      </c>
      <c r="H236" s="38">
        <v>8</v>
      </c>
      <c r="I236" s="38">
        <v>8</v>
      </c>
      <c r="J236" s="38">
        <v>720</v>
      </c>
      <c r="K236" s="38">
        <v>8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 t="s">
        <v>25</v>
      </c>
      <c r="AL236" s="38" t="s">
        <v>1248</v>
      </c>
    </row>
    <row r="237" spans="1:38">
      <c r="A237" s="1">
        <v>235</v>
      </c>
      <c r="B237" s="1" t="s">
        <v>574</v>
      </c>
      <c r="C237" s="38" t="s">
        <v>178</v>
      </c>
      <c r="D237" s="38" t="s">
        <v>110</v>
      </c>
      <c r="E237" s="38" t="s">
        <v>101</v>
      </c>
      <c r="F237" s="38" t="s">
        <v>4755</v>
      </c>
      <c r="G237" s="38">
        <v>1996</v>
      </c>
      <c r="H237" s="38">
        <v>34</v>
      </c>
      <c r="I237" s="38">
        <v>34</v>
      </c>
      <c r="J237" s="38">
        <v>3018</v>
      </c>
      <c r="K237" s="38">
        <v>33.5</v>
      </c>
      <c r="L237" s="38">
        <v>2</v>
      </c>
      <c r="M237" s="38">
        <v>6</v>
      </c>
      <c r="N237" s="38">
        <v>8</v>
      </c>
      <c r="O237" s="38">
        <v>2</v>
      </c>
      <c r="P237" s="38">
        <v>0</v>
      </c>
      <c r="Q237" s="38">
        <v>0</v>
      </c>
      <c r="R237" s="38">
        <v>2</v>
      </c>
      <c r="S237" s="38">
        <v>0</v>
      </c>
      <c r="T237" s="38">
        <v>2.2999999999999998</v>
      </c>
      <c r="U237" s="38">
        <v>2.2999999999999998</v>
      </c>
      <c r="V237" s="38">
        <v>4.9000000000000004</v>
      </c>
      <c r="W237" s="38">
        <v>7.2</v>
      </c>
      <c r="X237" s="38">
        <v>77</v>
      </c>
      <c r="Y237" s="38">
        <v>173</v>
      </c>
      <c r="Z237" s="38">
        <v>132</v>
      </c>
      <c r="AA237" s="38">
        <v>0.06</v>
      </c>
      <c r="AB237" s="38">
        <v>0.18</v>
      </c>
      <c r="AC237" s="38">
        <v>0.24</v>
      </c>
      <c r="AD237" s="38">
        <v>0.06</v>
      </c>
      <c r="AE237" s="38">
        <v>0.24</v>
      </c>
      <c r="AF237" s="38">
        <v>7.0000000000000007E-2</v>
      </c>
      <c r="AG237" s="38">
        <v>0.15</v>
      </c>
      <c r="AH237" s="38">
        <v>0.21</v>
      </c>
      <c r="AI237" s="38">
        <v>7.0000000000000007E-2</v>
      </c>
      <c r="AJ237" s="38">
        <v>0.21</v>
      </c>
      <c r="AK237" s="38" t="s">
        <v>25</v>
      </c>
      <c r="AL237" s="38" t="s">
        <v>575</v>
      </c>
    </row>
    <row r="238" spans="1:38">
      <c r="A238" s="1">
        <v>236</v>
      </c>
      <c r="B238" s="1" t="s">
        <v>576</v>
      </c>
      <c r="C238" s="38" t="s">
        <v>238</v>
      </c>
      <c r="D238" s="38" t="s">
        <v>114</v>
      </c>
      <c r="E238" s="38" t="s">
        <v>93</v>
      </c>
      <c r="F238" s="38" t="s">
        <v>4756</v>
      </c>
      <c r="G238" s="38">
        <v>1997</v>
      </c>
      <c r="H238" s="38">
        <v>4</v>
      </c>
      <c r="I238" s="38">
        <v>2</v>
      </c>
      <c r="J238" s="38">
        <v>198</v>
      </c>
      <c r="K238" s="38">
        <v>2.2000000000000002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0.3</v>
      </c>
      <c r="U238" s="38">
        <v>0.3</v>
      </c>
      <c r="V238" s="38">
        <v>0.3</v>
      </c>
      <c r="W238" s="38">
        <v>0.6</v>
      </c>
      <c r="X238" s="38">
        <v>6</v>
      </c>
      <c r="Y238" s="38">
        <v>3</v>
      </c>
      <c r="Z238" s="38">
        <v>9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0.12</v>
      </c>
      <c r="AG238" s="38">
        <v>0.15</v>
      </c>
      <c r="AH238" s="2">
        <v>0.27</v>
      </c>
      <c r="AI238" s="38">
        <v>0.12</v>
      </c>
      <c r="AJ238" s="38">
        <v>0.27</v>
      </c>
      <c r="AK238" s="38" t="s">
        <v>25</v>
      </c>
      <c r="AL238" s="38" t="s">
        <v>577</v>
      </c>
    </row>
    <row r="239" spans="1:38">
      <c r="A239" s="1">
        <v>237</v>
      </c>
      <c r="B239" s="1" t="s">
        <v>576</v>
      </c>
      <c r="C239" s="38" t="s">
        <v>238</v>
      </c>
      <c r="D239" s="38" t="s">
        <v>114</v>
      </c>
      <c r="E239" s="38" t="s">
        <v>76</v>
      </c>
      <c r="F239" s="38" t="s">
        <v>4756</v>
      </c>
      <c r="G239" s="38">
        <v>1997</v>
      </c>
      <c r="H239" s="38">
        <v>19</v>
      </c>
      <c r="I239" s="38">
        <v>5</v>
      </c>
      <c r="J239" s="38">
        <v>609</v>
      </c>
      <c r="K239" s="38">
        <v>6.8</v>
      </c>
      <c r="L239" s="38">
        <v>2</v>
      </c>
      <c r="M239" s="38">
        <v>1</v>
      </c>
      <c r="N239" s="38">
        <v>3</v>
      </c>
      <c r="O239" s="38">
        <v>2</v>
      </c>
      <c r="P239" s="38">
        <v>0</v>
      </c>
      <c r="Q239" s="38">
        <v>0</v>
      </c>
      <c r="R239" s="38">
        <v>0</v>
      </c>
      <c r="S239" s="38">
        <v>0</v>
      </c>
      <c r="T239" s="38">
        <v>1.7</v>
      </c>
      <c r="U239" s="38">
        <v>1.7</v>
      </c>
      <c r="V239" s="38">
        <v>0.7</v>
      </c>
      <c r="W239" s="38">
        <v>2.5</v>
      </c>
      <c r="X239" s="38">
        <v>22</v>
      </c>
      <c r="Y239" s="38">
        <v>15</v>
      </c>
      <c r="Z239" s="38">
        <v>45</v>
      </c>
      <c r="AA239" s="38">
        <v>0.3</v>
      </c>
      <c r="AB239" s="38">
        <v>0.15</v>
      </c>
      <c r="AC239" s="38">
        <v>0.44</v>
      </c>
      <c r="AD239" s="38">
        <v>0.3</v>
      </c>
      <c r="AE239" s="38">
        <v>0.44</v>
      </c>
      <c r="AF239" s="38">
        <v>0.25</v>
      </c>
      <c r="AG239" s="38">
        <v>0.11</v>
      </c>
      <c r="AH239" s="2">
        <v>0.36</v>
      </c>
      <c r="AI239" s="38">
        <v>0.25</v>
      </c>
      <c r="AJ239" s="38">
        <v>0.36</v>
      </c>
      <c r="AK239" s="38" t="s">
        <v>25</v>
      </c>
      <c r="AL239" s="38" t="s">
        <v>577</v>
      </c>
    </row>
    <row r="240" spans="1:38">
      <c r="A240" s="1">
        <v>238</v>
      </c>
      <c r="B240" s="1" t="s">
        <v>578</v>
      </c>
      <c r="C240" s="38" t="s">
        <v>120</v>
      </c>
      <c r="D240" s="38" t="s">
        <v>218</v>
      </c>
      <c r="E240" s="38" t="s">
        <v>83</v>
      </c>
      <c r="F240" s="38" t="s">
        <v>4439</v>
      </c>
      <c r="G240" s="38">
        <v>1999</v>
      </c>
      <c r="H240" s="38">
        <v>16</v>
      </c>
      <c r="I240" s="38">
        <v>14</v>
      </c>
      <c r="J240" s="38">
        <v>1244</v>
      </c>
      <c r="K240" s="38">
        <v>13.8</v>
      </c>
      <c r="L240" s="38">
        <v>1</v>
      </c>
      <c r="M240" s="38">
        <v>1</v>
      </c>
      <c r="N240" s="38">
        <v>2</v>
      </c>
      <c r="O240" s="38">
        <v>1</v>
      </c>
      <c r="P240" s="38">
        <v>0</v>
      </c>
      <c r="Q240" s="38">
        <v>0</v>
      </c>
      <c r="R240" s="38">
        <v>4</v>
      </c>
      <c r="S240" s="38">
        <v>0</v>
      </c>
      <c r="T240" s="38">
        <v>1</v>
      </c>
      <c r="U240" s="38">
        <v>1</v>
      </c>
      <c r="V240" s="38">
        <v>3</v>
      </c>
      <c r="W240" s="38">
        <v>4</v>
      </c>
      <c r="X240" s="38">
        <v>52</v>
      </c>
      <c r="Y240" s="38">
        <v>90</v>
      </c>
      <c r="Z240" s="38">
        <v>115</v>
      </c>
      <c r="AA240" s="38">
        <v>7.0000000000000007E-2</v>
      </c>
      <c r="AB240" s="38">
        <v>7.0000000000000007E-2</v>
      </c>
      <c r="AC240" s="38">
        <v>0.14000000000000001</v>
      </c>
      <c r="AD240" s="38">
        <v>7.0000000000000007E-2</v>
      </c>
      <c r="AE240" s="38">
        <v>0.14000000000000001</v>
      </c>
      <c r="AF240" s="38">
        <v>7.0000000000000007E-2</v>
      </c>
      <c r="AG240" s="38">
        <v>0.22</v>
      </c>
      <c r="AH240" s="38">
        <v>0.28999999999999998</v>
      </c>
      <c r="AI240" s="38">
        <v>7.0000000000000007E-2</v>
      </c>
      <c r="AJ240" s="38">
        <v>0.28999999999999998</v>
      </c>
      <c r="AK240" s="38" t="s">
        <v>25</v>
      </c>
      <c r="AL240" s="38" t="s">
        <v>579</v>
      </c>
    </row>
    <row r="241" spans="1:38">
      <c r="A241" s="1">
        <v>239</v>
      </c>
      <c r="B241" s="1" t="s">
        <v>580</v>
      </c>
      <c r="C241" s="38" t="s">
        <v>229</v>
      </c>
      <c r="D241" s="38" t="s">
        <v>517</v>
      </c>
      <c r="E241" s="38" t="s">
        <v>79</v>
      </c>
      <c r="F241" s="38" t="s">
        <v>4757</v>
      </c>
      <c r="G241" s="38">
        <v>1998</v>
      </c>
      <c r="H241" s="38">
        <v>31</v>
      </c>
      <c r="I241" s="38">
        <v>20</v>
      </c>
      <c r="J241" s="38">
        <v>1858</v>
      </c>
      <c r="K241" s="38">
        <v>20.6</v>
      </c>
      <c r="L241" s="38">
        <v>3</v>
      </c>
      <c r="M241" s="38">
        <v>1</v>
      </c>
      <c r="N241" s="38">
        <v>4</v>
      </c>
      <c r="O241" s="38">
        <v>3</v>
      </c>
      <c r="P241" s="38">
        <v>0</v>
      </c>
      <c r="Q241" s="38">
        <v>0</v>
      </c>
      <c r="R241" s="38">
        <v>2</v>
      </c>
      <c r="S241" s="38">
        <v>0</v>
      </c>
      <c r="T241" s="38">
        <v>2.2000000000000002</v>
      </c>
      <c r="U241" s="38">
        <v>2.2000000000000002</v>
      </c>
      <c r="V241" s="38">
        <v>1.3</v>
      </c>
      <c r="W241" s="38">
        <v>3.4</v>
      </c>
      <c r="X241" s="38">
        <v>12</v>
      </c>
      <c r="Y241" s="38">
        <v>73</v>
      </c>
      <c r="Z241" s="38">
        <v>25</v>
      </c>
      <c r="AA241" s="38">
        <v>0.15</v>
      </c>
      <c r="AB241" s="38">
        <v>0.05</v>
      </c>
      <c r="AC241" s="38">
        <v>0.19</v>
      </c>
      <c r="AD241" s="38">
        <v>0.15</v>
      </c>
      <c r="AE241" s="38">
        <v>0.19</v>
      </c>
      <c r="AF241" s="38">
        <v>0.1</v>
      </c>
      <c r="AG241" s="38">
        <v>0.06</v>
      </c>
      <c r="AH241" s="38">
        <v>0.17</v>
      </c>
      <c r="AI241" s="38">
        <v>0.1</v>
      </c>
      <c r="AJ241" s="38">
        <v>0.17</v>
      </c>
      <c r="AK241" s="38" t="s">
        <v>25</v>
      </c>
      <c r="AL241" s="38" t="s">
        <v>581</v>
      </c>
    </row>
    <row r="242" spans="1:38">
      <c r="A242" s="1">
        <v>240</v>
      </c>
      <c r="B242" s="1" t="s">
        <v>582</v>
      </c>
      <c r="C242" s="38" t="s">
        <v>189</v>
      </c>
      <c r="D242" s="38" t="s">
        <v>121</v>
      </c>
      <c r="E242" s="38" t="s">
        <v>79</v>
      </c>
      <c r="F242" s="38" t="s">
        <v>4758</v>
      </c>
      <c r="G242" s="38">
        <v>1991</v>
      </c>
      <c r="H242" s="38">
        <v>12</v>
      </c>
      <c r="I242" s="38">
        <v>9</v>
      </c>
      <c r="J242" s="38">
        <v>724</v>
      </c>
      <c r="K242" s="38">
        <v>8</v>
      </c>
      <c r="L242" s="38">
        <v>1</v>
      </c>
      <c r="M242" s="38">
        <v>0</v>
      </c>
      <c r="N242" s="38">
        <v>1</v>
      </c>
      <c r="O242" s="38">
        <v>1</v>
      </c>
      <c r="P242" s="38">
        <v>0</v>
      </c>
      <c r="Q242" s="38">
        <v>0</v>
      </c>
      <c r="R242" s="38">
        <v>0</v>
      </c>
      <c r="S242" s="38">
        <v>0</v>
      </c>
      <c r="T242" s="38">
        <v>0.3</v>
      </c>
      <c r="U242" s="38">
        <v>0.3</v>
      </c>
      <c r="V242" s="38">
        <v>0</v>
      </c>
      <c r="W242" s="38">
        <v>0.3</v>
      </c>
      <c r="X242" s="38">
        <v>1</v>
      </c>
      <c r="Y242" s="38">
        <v>14</v>
      </c>
      <c r="Z242" s="38">
        <v>0</v>
      </c>
      <c r="AA242" s="38">
        <v>0.12</v>
      </c>
      <c r="AB242" s="38">
        <v>0</v>
      </c>
      <c r="AC242" s="38">
        <v>0.12</v>
      </c>
      <c r="AD242" s="38">
        <v>0.12</v>
      </c>
      <c r="AE242" s="38">
        <v>0.12</v>
      </c>
      <c r="AF242" s="38">
        <v>0.04</v>
      </c>
      <c r="AG242" s="38">
        <v>0</v>
      </c>
      <c r="AH242" s="2">
        <v>0.04</v>
      </c>
      <c r="AI242" s="38">
        <v>0.04</v>
      </c>
      <c r="AJ242" s="38">
        <v>0.04</v>
      </c>
      <c r="AK242" s="38" t="s">
        <v>25</v>
      </c>
      <c r="AL242" s="38" t="s">
        <v>583</v>
      </c>
    </row>
    <row r="243" spans="1:38">
      <c r="A243" s="1">
        <v>241</v>
      </c>
      <c r="B243" s="1" t="s">
        <v>584</v>
      </c>
      <c r="C243" s="38" t="s">
        <v>163</v>
      </c>
      <c r="D243" s="38" t="s">
        <v>117</v>
      </c>
      <c r="E243" s="38" t="s">
        <v>79</v>
      </c>
      <c r="F243" s="38" t="s">
        <v>4759</v>
      </c>
      <c r="G243" s="38">
        <v>1996</v>
      </c>
      <c r="H243" s="38">
        <v>34</v>
      </c>
      <c r="I243" s="38">
        <v>34</v>
      </c>
      <c r="J243" s="38">
        <v>2582</v>
      </c>
      <c r="K243" s="38">
        <v>28.7</v>
      </c>
      <c r="L243" s="38">
        <v>5</v>
      </c>
      <c r="M243" s="38">
        <v>5</v>
      </c>
      <c r="N243" s="38">
        <v>10</v>
      </c>
      <c r="O243" s="38">
        <v>5</v>
      </c>
      <c r="P243" s="38">
        <v>0</v>
      </c>
      <c r="Q243" s="38">
        <v>0</v>
      </c>
      <c r="R243" s="38">
        <v>5</v>
      </c>
      <c r="S243" s="38">
        <v>0</v>
      </c>
      <c r="T243" s="38">
        <v>2.1</v>
      </c>
      <c r="U243" s="38">
        <v>2.1</v>
      </c>
      <c r="V243" s="38">
        <v>4.5</v>
      </c>
      <c r="W243" s="38">
        <v>6.6</v>
      </c>
      <c r="X243" s="38">
        <v>21</v>
      </c>
      <c r="Y243" s="38">
        <v>125</v>
      </c>
      <c r="Z243" s="38">
        <v>72</v>
      </c>
      <c r="AA243" s="38">
        <v>0.17</v>
      </c>
      <c r="AB243" s="38">
        <v>0.17</v>
      </c>
      <c r="AC243" s="38">
        <v>0.35</v>
      </c>
      <c r="AD243" s="38">
        <v>0.17</v>
      </c>
      <c r="AE243" s="38">
        <v>0.35</v>
      </c>
      <c r="AF243" s="38">
        <v>7.0000000000000007E-2</v>
      </c>
      <c r="AG243" s="38">
        <v>0.16</v>
      </c>
      <c r="AH243" s="38">
        <v>0.23</v>
      </c>
      <c r="AI243" s="38">
        <v>7.0000000000000007E-2</v>
      </c>
      <c r="AJ243" s="38">
        <v>0.23</v>
      </c>
      <c r="AK243" s="38" t="s">
        <v>25</v>
      </c>
      <c r="AL243" s="38" t="s">
        <v>585</v>
      </c>
    </row>
    <row r="244" spans="1:38">
      <c r="A244" s="1">
        <v>242</v>
      </c>
      <c r="B244" s="1" t="s">
        <v>586</v>
      </c>
      <c r="C244" s="38" t="s">
        <v>149</v>
      </c>
      <c r="D244" s="38" t="s">
        <v>114</v>
      </c>
      <c r="E244" s="38" t="s">
        <v>64</v>
      </c>
      <c r="F244" s="38" t="s">
        <v>4760</v>
      </c>
      <c r="G244" s="38">
        <v>1997</v>
      </c>
      <c r="H244" s="38">
        <v>22</v>
      </c>
      <c r="I244" s="38">
        <v>20</v>
      </c>
      <c r="J244" s="38">
        <v>1722</v>
      </c>
      <c r="K244" s="38">
        <v>19.100000000000001</v>
      </c>
      <c r="L244" s="38">
        <v>10</v>
      </c>
      <c r="M244" s="38">
        <v>5</v>
      </c>
      <c r="N244" s="38">
        <v>15</v>
      </c>
      <c r="O244" s="38">
        <v>9</v>
      </c>
      <c r="P244" s="38">
        <v>1</v>
      </c>
      <c r="Q244" s="38">
        <v>1</v>
      </c>
      <c r="R244" s="38">
        <v>5</v>
      </c>
      <c r="S244" s="38">
        <v>0</v>
      </c>
      <c r="T244" s="38">
        <v>13.2</v>
      </c>
      <c r="U244" s="38">
        <v>12.4</v>
      </c>
      <c r="V244" s="38">
        <v>3.2</v>
      </c>
      <c r="W244" s="38">
        <v>15.6</v>
      </c>
      <c r="X244" s="38">
        <v>37</v>
      </c>
      <c r="Y244" s="38">
        <v>55</v>
      </c>
      <c r="Z244" s="38">
        <v>159</v>
      </c>
      <c r="AA244" s="38">
        <v>0.52</v>
      </c>
      <c r="AB244" s="38">
        <v>0.26</v>
      </c>
      <c r="AC244" s="38">
        <v>0.78</v>
      </c>
      <c r="AD244" s="38">
        <v>0.47</v>
      </c>
      <c r="AE244" s="38">
        <v>0.73</v>
      </c>
      <c r="AF244" s="38">
        <v>0.69</v>
      </c>
      <c r="AG244" s="38">
        <v>0.17</v>
      </c>
      <c r="AH244" s="2">
        <v>0.86</v>
      </c>
      <c r="AI244" s="38">
        <v>0.65</v>
      </c>
      <c r="AJ244" s="38">
        <v>0.81</v>
      </c>
      <c r="AK244" s="38" t="s">
        <v>25</v>
      </c>
      <c r="AL244" s="38" t="s">
        <v>587</v>
      </c>
    </row>
    <row r="245" spans="1:38">
      <c r="A245" s="1">
        <v>243</v>
      </c>
      <c r="B245" s="1" t="s">
        <v>588</v>
      </c>
      <c r="C245" s="38" t="s">
        <v>589</v>
      </c>
      <c r="D245" s="38" t="s">
        <v>114</v>
      </c>
      <c r="E245" s="38" t="s">
        <v>97</v>
      </c>
      <c r="F245" s="38" t="s">
        <v>4761</v>
      </c>
      <c r="G245" s="38">
        <v>1991</v>
      </c>
      <c r="H245" s="38">
        <v>13</v>
      </c>
      <c r="I245" s="38">
        <v>7</v>
      </c>
      <c r="J245" s="38">
        <v>743</v>
      </c>
      <c r="K245" s="38">
        <v>8.3000000000000007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2.6</v>
      </c>
      <c r="U245" s="38">
        <v>2.6</v>
      </c>
      <c r="V245" s="38">
        <v>1.7</v>
      </c>
      <c r="W245" s="38">
        <v>4.3</v>
      </c>
      <c r="X245" s="38">
        <v>5</v>
      </c>
      <c r="Y245" s="38">
        <v>13</v>
      </c>
      <c r="Z245" s="38">
        <v>44</v>
      </c>
      <c r="AA245" s="38">
        <v>0</v>
      </c>
      <c r="AB245" s="38">
        <v>0.12</v>
      </c>
      <c r="AC245" s="38">
        <v>0.12</v>
      </c>
      <c r="AD245" s="38">
        <v>0</v>
      </c>
      <c r="AE245" s="38">
        <v>0.12</v>
      </c>
      <c r="AF245" s="38">
        <v>0.31</v>
      </c>
      <c r="AG245" s="38">
        <v>0.21</v>
      </c>
      <c r="AH245" s="38">
        <v>0.52</v>
      </c>
      <c r="AI245" s="38">
        <v>0.31</v>
      </c>
      <c r="AJ245" s="38">
        <v>0.52</v>
      </c>
      <c r="AK245" s="38" t="s">
        <v>25</v>
      </c>
      <c r="AL245" s="38" t="s">
        <v>590</v>
      </c>
    </row>
    <row r="246" spans="1:38">
      <c r="A246" s="1">
        <v>244</v>
      </c>
      <c r="B246" s="1" t="s">
        <v>591</v>
      </c>
      <c r="C246" s="38" t="s">
        <v>149</v>
      </c>
      <c r="D246" s="38" t="s">
        <v>110</v>
      </c>
      <c r="E246" s="38" t="s">
        <v>68</v>
      </c>
      <c r="F246" s="38" t="s">
        <v>4762</v>
      </c>
      <c r="G246" s="38">
        <v>1996</v>
      </c>
      <c r="H246" s="38">
        <v>29</v>
      </c>
      <c r="I246" s="38">
        <v>27</v>
      </c>
      <c r="J246" s="38">
        <v>2402</v>
      </c>
      <c r="K246" s="38">
        <v>26.7</v>
      </c>
      <c r="L246" s="38">
        <v>6</v>
      </c>
      <c r="M246" s="38">
        <v>1</v>
      </c>
      <c r="N246" s="38">
        <v>7</v>
      </c>
      <c r="O246" s="38">
        <v>6</v>
      </c>
      <c r="P246" s="38">
        <v>0</v>
      </c>
      <c r="Q246" s="38">
        <v>0</v>
      </c>
      <c r="R246" s="38">
        <v>12</v>
      </c>
      <c r="S246" s="38">
        <v>0</v>
      </c>
      <c r="T246" s="38">
        <v>6.9</v>
      </c>
      <c r="U246" s="38">
        <v>6.9</v>
      </c>
      <c r="V246" s="38">
        <v>2.2000000000000002</v>
      </c>
      <c r="W246" s="38">
        <v>9.1</v>
      </c>
      <c r="X246" s="38">
        <v>56</v>
      </c>
      <c r="Y246" s="38">
        <v>114</v>
      </c>
      <c r="Z246" s="38">
        <v>143</v>
      </c>
      <c r="AA246" s="38">
        <v>0.22</v>
      </c>
      <c r="AB246" s="38">
        <v>0.04</v>
      </c>
      <c r="AC246" s="38">
        <v>0.26</v>
      </c>
      <c r="AD246" s="38">
        <v>0.22</v>
      </c>
      <c r="AE246" s="38">
        <v>0.26</v>
      </c>
      <c r="AF246" s="38">
        <v>0.26</v>
      </c>
      <c r="AG246" s="38">
        <v>0.08</v>
      </c>
      <c r="AH246" s="38">
        <v>0.34</v>
      </c>
      <c r="AI246" s="38">
        <v>0.26</v>
      </c>
      <c r="AJ246" s="38">
        <v>0.34</v>
      </c>
      <c r="AK246" s="38" t="s">
        <v>25</v>
      </c>
      <c r="AL246" s="38" t="s">
        <v>592</v>
      </c>
    </row>
    <row r="247" spans="1:38">
      <c r="A247" s="1">
        <v>245</v>
      </c>
      <c r="B247" s="1" t="s">
        <v>593</v>
      </c>
      <c r="C247" s="38" t="s">
        <v>120</v>
      </c>
      <c r="D247" s="38" t="s">
        <v>121</v>
      </c>
      <c r="E247" s="38" t="s">
        <v>95</v>
      </c>
      <c r="F247" s="38" t="s">
        <v>4763</v>
      </c>
      <c r="G247" s="38">
        <v>2000</v>
      </c>
      <c r="H247" s="38">
        <v>14</v>
      </c>
      <c r="I247" s="38">
        <v>8</v>
      </c>
      <c r="J247" s="38">
        <v>773</v>
      </c>
      <c r="K247" s="38">
        <v>8.6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0.2</v>
      </c>
      <c r="W247" s="38">
        <v>0.3</v>
      </c>
      <c r="X247" s="38">
        <v>13</v>
      </c>
      <c r="Y247" s="38">
        <v>37</v>
      </c>
      <c r="Z247" s="38">
        <v>19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0.03</v>
      </c>
      <c r="AH247" s="38">
        <v>0.03</v>
      </c>
      <c r="AI247" s="38">
        <v>0</v>
      </c>
      <c r="AJ247" s="38">
        <v>0.03</v>
      </c>
      <c r="AK247" s="38" t="s">
        <v>25</v>
      </c>
      <c r="AL247" s="38" t="s">
        <v>594</v>
      </c>
    </row>
    <row r="248" spans="1:38">
      <c r="A248" s="1">
        <v>246</v>
      </c>
      <c r="B248" s="1" t="s">
        <v>595</v>
      </c>
      <c r="C248" s="38" t="s">
        <v>238</v>
      </c>
      <c r="D248" s="38" t="s">
        <v>139</v>
      </c>
      <c r="E248" s="38" t="s">
        <v>89</v>
      </c>
      <c r="F248" s="38" t="s">
        <v>4764</v>
      </c>
      <c r="G248" s="38">
        <v>2001</v>
      </c>
      <c r="H248" s="38">
        <v>34</v>
      </c>
      <c r="I248" s="38">
        <v>31</v>
      </c>
      <c r="J248" s="38">
        <v>2742</v>
      </c>
      <c r="K248" s="38">
        <v>30.5</v>
      </c>
      <c r="L248" s="38">
        <v>8</v>
      </c>
      <c r="M248" s="38">
        <v>2</v>
      </c>
      <c r="N248" s="38">
        <v>10</v>
      </c>
      <c r="O248" s="38">
        <v>7</v>
      </c>
      <c r="P248" s="38">
        <v>1</v>
      </c>
      <c r="Q248" s="38">
        <v>3</v>
      </c>
      <c r="R248" s="38">
        <v>6</v>
      </c>
      <c r="S248" s="38">
        <v>0</v>
      </c>
      <c r="T248" s="38">
        <v>8.5</v>
      </c>
      <c r="U248" s="38">
        <v>6.1</v>
      </c>
      <c r="V248" s="38">
        <v>3.2</v>
      </c>
      <c r="W248" s="38">
        <v>9.3000000000000007</v>
      </c>
      <c r="X248" s="38">
        <v>82</v>
      </c>
      <c r="Y248" s="38">
        <v>30</v>
      </c>
      <c r="Z248" s="38">
        <v>147</v>
      </c>
      <c r="AA248" s="38">
        <v>0.26</v>
      </c>
      <c r="AB248" s="38">
        <v>7.0000000000000007E-2</v>
      </c>
      <c r="AC248" s="38">
        <v>0.33</v>
      </c>
      <c r="AD248" s="38">
        <v>0.23</v>
      </c>
      <c r="AE248" s="38">
        <v>0.3</v>
      </c>
      <c r="AF248" s="38">
        <v>0.28000000000000003</v>
      </c>
      <c r="AG248" s="38">
        <v>0.1</v>
      </c>
      <c r="AH248" s="38">
        <v>0.38</v>
      </c>
      <c r="AI248" s="38">
        <v>0.2</v>
      </c>
      <c r="AJ248" s="38">
        <v>0.3</v>
      </c>
      <c r="AK248" s="38" t="s">
        <v>25</v>
      </c>
      <c r="AL248" s="38" t="s">
        <v>596</v>
      </c>
    </row>
    <row r="249" spans="1:38">
      <c r="A249" s="1">
        <v>247</v>
      </c>
      <c r="B249" s="1" t="s">
        <v>1254</v>
      </c>
      <c r="C249" s="38" t="s">
        <v>120</v>
      </c>
      <c r="D249" s="38" t="s">
        <v>150</v>
      </c>
      <c r="E249" s="38" t="s">
        <v>87</v>
      </c>
      <c r="F249" s="38" t="s">
        <v>4765</v>
      </c>
      <c r="G249" s="38">
        <v>1993</v>
      </c>
      <c r="H249" s="38">
        <v>5</v>
      </c>
      <c r="I249" s="38">
        <v>5</v>
      </c>
      <c r="J249" s="38">
        <v>450</v>
      </c>
      <c r="K249" s="38">
        <v>5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1</v>
      </c>
      <c r="S249" s="38">
        <v>0</v>
      </c>
      <c r="T249" s="38">
        <v>0</v>
      </c>
      <c r="U249" s="38">
        <v>0</v>
      </c>
      <c r="V249" s="38">
        <v>0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</v>
      </c>
      <c r="AG249" s="38">
        <v>0</v>
      </c>
      <c r="AH249" s="38">
        <v>0</v>
      </c>
      <c r="AI249" s="38">
        <v>0</v>
      </c>
      <c r="AJ249" s="38">
        <v>0</v>
      </c>
      <c r="AK249" s="38" t="s">
        <v>25</v>
      </c>
      <c r="AL249" s="2" t="s">
        <v>1255</v>
      </c>
    </row>
    <row r="250" spans="1:38">
      <c r="A250" s="1">
        <v>248</v>
      </c>
      <c r="B250" s="1" t="s">
        <v>597</v>
      </c>
      <c r="C250" s="38" t="s">
        <v>120</v>
      </c>
      <c r="D250" s="38" t="s">
        <v>117</v>
      </c>
      <c r="E250" s="38" t="s">
        <v>81</v>
      </c>
      <c r="F250" s="38" t="s">
        <v>4766</v>
      </c>
      <c r="G250" s="38">
        <v>2001</v>
      </c>
      <c r="H250" s="38">
        <v>14</v>
      </c>
      <c r="I250" s="38">
        <v>8</v>
      </c>
      <c r="J250" s="38">
        <v>753</v>
      </c>
      <c r="K250" s="38">
        <v>8.4</v>
      </c>
      <c r="L250" s="38">
        <v>1</v>
      </c>
      <c r="M250" s="38">
        <v>1</v>
      </c>
      <c r="N250" s="38">
        <v>2</v>
      </c>
      <c r="O250" s="38">
        <v>1</v>
      </c>
      <c r="P250" s="38">
        <v>0</v>
      </c>
      <c r="Q250" s="38">
        <v>0</v>
      </c>
      <c r="R250" s="38">
        <v>2</v>
      </c>
      <c r="S250" s="38">
        <v>0</v>
      </c>
      <c r="T250" s="38">
        <v>0.6</v>
      </c>
      <c r="U250" s="38">
        <v>0.6</v>
      </c>
      <c r="V250" s="38">
        <v>0.9</v>
      </c>
      <c r="W250" s="38">
        <v>1.5</v>
      </c>
      <c r="X250" s="38">
        <v>26</v>
      </c>
      <c r="Y250" s="38">
        <v>51</v>
      </c>
      <c r="Z250" s="38">
        <v>56</v>
      </c>
      <c r="AA250" s="38">
        <v>0.12</v>
      </c>
      <c r="AB250" s="38">
        <v>0.12</v>
      </c>
      <c r="AC250" s="38">
        <v>0.24</v>
      </c>
      <c r="AD250" s="38">
        <v>0.12</v>
      </c>
      <c r="AE250" s="38">
        <v>0.24</v>
      </c>
      <c r="AF250" s="38">
        <v>7.0000000000000007E-2</v>
      </c>
      <c r="AG250" s="38">
        <v>0.11</v>
      </c>
      <c r="AH250" s="38">
        <v>0.18</v>
      </c>
      <c r="AI250" s="38">
        <v>7.0000000000000007E-2</v>
      </c>
      <c r="AJ250" s="38">
        <v>0.18</v>
      </c>
      <c r="AK250" s="38" t="s">
        <v>25</v>
      </c>
      <c r="AL250" s="38" t="s">
        <v>598</v>
      </c>
    </row>
    <row r="251" spans="1:38">
      <c r="A251" s="1">
        <v>249</v>
      </c>
      <c r="B251" s="1" t="s">
        <v>599</v>
      </c>
      <c r="C251" s="38" t="s">
        <v>498</v>
      </c>
      <c r="D251" s="38" t="s">
        <v>117</v>
      </c>
      <c r="E251" s="38" t="s">
        <v>64</v>
      </c>
      <c r="F251" s="38" t="s">
        <v>4767</v>
      </c>
      <c r="G251" s="38">
        <v>1991</v>
      </c>
      <c r="H251" s="38">
        <v>10</v>
      </c>
      <c r="I251" s="38">
        <v>5</v>
      </c>
      <c r="J251" s="38">
        <v>526</v>
      </c>
      <c r="K251" s="38">
        <v>5.8</v>
      </c>
      <c r="L251" s="38">
        <v>0</v>
      </c>
      <c r="M251" s="38">
        <v>0</v>
      </c>
      <c r="N251" s="38">
        <v>0</v>
      </c>
      <c r="O251" s="38">
        <v>0</v>
      </c>
      <c r="P251" s="38">
        <v>0</v>
      </c>
      <c r="Q251" s="38">
        <v>0</v>
      </c>
      <c r="R251" s="38">
        <v>0</v>
      </c>
      <c r="S251" s="38">
        <v>0</v>
      </c>
      <c r="T251" s="38">
        <v>0.1</v>
      </c>
      <c r="U251" s="38">
        <v>0.1</v>
      </c>
      <c r="V251" s="38">
        <v>0.1</v>
      </c>
      <c r="W251" s="38">
        <v>0.3</v>
      </c>
      <c r="X251" s="38">
        <v>9</v>
      </c>
      <c r="Y251" s="38">
        <v>67</v>
      </c>
      <c r="Z251" s="38">
        <v>8</v>
      </c>
      <c r="AA251" s="38">
        <v>0</v>
      </c>
      <c r="AB251" s="38">
        <v>0</v>
      </c>
      <c r="AC251" s="38">
        <v>0</v>
      </c>
      <c r="AD251" s="38">
        <v>0</v>
      </c>
      <c r="AE251" s="38">
        <v>0</v>
      </c>
      <c r="AF251" s="38">
        <v>0.02</v>
      </c>
      <c r="AG251" s="38">
        <v>0.02</v>
      </c>
      <c r="AH251" s="38">
        <v>0.04</v>
      </c>
      <c r="AI251" s="38">
        <v>0.02</v>
      </c>
      <c r="AJ251" s="38">
        <v>0.04</v>
      </c>
      <c r="AK251" s="38" t="s">
        <v>25</v>
      </c>
      <c r="AL251" s="38" t="s">
        <v>600</v>
      </c>
    </row>
    <row r="252" spans="1:38">
      <c r="A252" s="1">
        <v>250</v>
      </c>
      <c r="B252" s="1" t="s">
        <v>599</v>
      </c>
      <c r="C252" s="38" t="s">
        <v>498</v>
      </c>
      <c r="D252" s="38" t="s">
        <v>117</v>
      </c>
      <c r="E252" s="38" t="s">
        <v>83</v>
      </c>
      <c r="F252" s="38" t="s">
        <v>4767</v>
      </c>
      <c r="G252" s="38">
        <v>1991</v>
      </c>
      <c r="H252" s="38">
        <v>18</v>
      </c>
      <c r="I252" s="38">
        <v>15</v>
      </c>
      <c r="J252" s="38">
        <v>1279</v>
      </c>
      <c r="K252" s="38">
        <v>14.2</v>
      </c>
      <c r="L252" s="38">
        <v>2</v>
      </c>
      <c r="M252" s="38">
        <v>0</v>
      </c>
      <c r="N252" s="38">
        <v>2</v>
      </c>
      <c r="O252" s="38">
        <v>0</v>
      </c>
      <c r="P252" s="38">
        <v>2</v>
      </c>
      <c r="Q252" s="38">
        <v>2</v>
      </c>
      <c r="R252" s="38">
        <v>4</v>
      </c>
      <c r="S252" s="38">
        <v>0</v>
      </c>
      <c r="T252" s="38">
        <v>1.7</v>
      </c>
      <c r="U252" s="38">
        <v>0.1</v>
      </c>
      <c r="V252" s="38">
        <v>0.4</v>
      </c>
      <c r="W252" s="38">
        <v>0.5</v>
      </c>
      <c r="X252" s="38">
        <v>13</v>
      </c>
      <c r="Y252" s="38">
        <v>80</v>
      </c>
      <c r="Z252" s="38">
        <v>10</v>
      </c>
      <c r="AA252" s="38">
        <v>0.14000000000000001</v>
      </c>
      <c r="AB252" s="38">
        <v>0</v>
      </c>
      <c r="AC252" s="38">
        <v>0.14000000000000001</v>
      </c>
      <c r="AD252" s="38">
        <v>0</v>
      </c>
      <c r="AE252" s="38">
        <v>0</v>
      </c>
      <c r="AF252" s="38">
        <v>0.12</v>
      </c>
      <c r="AG252" s="38">
        <v>0.03</v>
      </c>
      <c r="AH252" s="38">
        <v>0.14000000000000001</v>
      </c>
      <c r="AI252" s="38">
        <v>0.01</v>
      </c>
      <c r="AJ252" s="38">
        <v>0.03</v>
      </c>
      <c r="AK252" s="38" t="s">
        <v>25</v>
      </c>
      <c r="AL252" s="38" t="s">
        <v>600</v>
      </c>
    </row>
    <row r="253" spans="1:38">
      <c r="A253" s="1">
        <v>251</v>
      </c>
      <c r="B253" s="1" t="s">
        <v>3058</v>
      </c>
      <c r="C253" s="38" t="s">
        <v>120</v>
      </c>
      <c r="D253" s="38" t="s">
        <v>139</v>
      </c>
      <c r="E253" s="38" t="s">
        <v>93</v>
      </c>
      <c r="F253" s="38" t="s">
        <v>4768</v>
      </c>
      <c r="G253" s="38">
        <v>2003</v>
      </c>
      <c r="H253" s="38">
        <v>3</v>
      </c>
      <c r="I253" s="38">
        <v>0</v>
      </c>
      <c r="J253" s="38">
        <v>26</v>
      </c>
      <c r="K253" s="38">
        <v>0.3</v>
      </c>
      <c r="L253" s="38">
        <v>0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  <c r="R253" s="38">
        <v>0</v>
      </c>
      <c r="S253" s="38">
        <v>0</v>
      </c>
      <c r="T253" s="38">
        <v>0.1</v>
      </c>
      <c r="U253" s="38">
        <v>0.1</v>
      </c>
      <c r="V253" s="38">
        <v>0</v>
      </c>
      <c r="W253" s="38">
        <v>0.1</v>
      </c>
      <c r="X253" s="38">
        <v>0</v>
      </c>
      <c r="Y253" s="38">
        <v>0</v>
      </c>
      <c r="Z253" s="38">
        <v>2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>
        <v>0.4</v>
      </c>
      <c r="AG253" s="38">
        <v>0</v>
      </c>
      <c r="AH253" s="38">
        <v>0.4</v>
      </c>
      <c r="AI253" s="38">
        <v>0.4</v>
      </c>
      <c r="AJ253" s="38">
        <v>0.4</v>
      </c>
      <c r="AK253" s="38" t="s">
        <v>25</v>
      </c>
      <c r="AL253" s="38" t="s">
        <v>450</v>
      </c>
    </row>
    <row r="254" spans="1:38">
      <c r="A254" s="1">
        <v>252</v>
      </c>
      <c r="B254" s="1" t="s">
        <v>601</v>
      </c>
      <c r="C254" s="38" t="s">
        <v>266</v>
      </c>
      <c r="D254" s="38" t="s">
        <v>114</v>
      </c>
      <c r="E254" s="38" t="s">
        <v>81</v>
      </c>
      <c r="F254" s="38" t="s">
        <v>4769</v>
      </c>
      <c r="G254" s="38">
        <v>1996</v>
      </c>
      <c r="H254" s="38">
        <v>18</v>
      </c>
      <c r="I254" s="38">
        <v>10</v>
      </c>
      <c r="J254" s="38">
        <v>924</v>
      </c>
      <c r="K254" s="38">
        <v>10.3</v>
      </c>
      <c r="L254" s="38">
        <v>5</v>
      </c>
      <c r="M254" s="38">
        <v>4</v>
      </c>
      <c r="N254" s="38">
        <v>9</v>
      </c>
      <c r="O254" s="38">
        <v>5</v>
      </c>
      <c r="P254" s="38">
        <v>0</v>
      </c>
      <c r="Q254" s="38">
        <v>0</v>
      </c>
      <c r="R254" s="38">
        <v>2</v>
      </c>
      <c r="S254" s="38">
        <v>0</v>
      </c>
      <c r="T254" s="38">
        <v>5.3</v>
      </c>
      <c r="U254" s="38">
        <v>5.3</v>
      </c>
      <c r="V254" s="38">
        <v>2</v>
      </c>
      <c r="W254" s="38">
        <v>7.3</v>
      </c>
      <c r="X254" s="38">
        <v>28</v>
      </c>
      <c r="Y254" s="38">
        <v>25</v>
      </c>
      <c r="Z254" s="38">
        <v>86</v>
      </c>
      <c r="AA254" s="38">
        <v>0.49</v>
      </c>
      <c r="AB254" s="38">
        <v>0.39</v>
      </c>
      <c r="AC254" s="38">
        <v>0.88</v>
      </c>
      <c r="AD254" s="38">
        <v>0.49</v>
      </c>
      <c r="AE254" s="38">
        <v>0.88</v>
      </c>
      <c r="AF254" s="38">
        <v>0.52</v>
      </c>
      <c r="AG254" s="38">
        <v>0.2</v>
      </c>
      <c r="AH254" s="38">
        <v>0.72</v>
      </c>
      <c r="AI254" s="38">
        <v>0.52</v>
      </c>
      <c r="AJ254" s="38">
        <v>0.72</v>
      </c>
      <c r="AK254" s="38" t="s">
        <v>25</v>
      </c>
      <c r="AL254" s="38" t="s">
        <v>602</v>
      </c>
    </row>
    <row r="255" spans="1:38">
      <c r="A255" s="1">
        <v>253</v>
      </c>
      <c r="B255" s="1" t="s">
        <v>3995</v>
      </c>
      <c r="C255" s="38" t="s">
        <v>192</v>
      </c>
      <c r="D255" s="38" t="s">
        <v>139</v>
      </c>
      <c r="E255" s="38" t="s">
        <v>99</v>
      </c>
      <c r="F255" s="38" t="s">
        <v>4770</v>
      </c>
      <c r="G255" s="38">
        <v>2000</v>
      </c>
      <c r="H255" s="38">
        <v>7</v>
      </c>
      <c r="I255" s="38">
        <v>5</v>
      </c>
      <c r="J255" s="38">
        <v>427</v>
      </c>
      <c r="K255" s="38">
        <v>4.7</v>
      </c>
      <c r="L255" s="38">
        <v>0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0.9</v>
      </c>
      <c r="U255" s="38">
        <v>0.9</v>
      </c>
      <c r="V255" s="38">
        <v>1.1000000000000001</v>
      </c>
      <c r="W255" s="38">
        <v>2.1</v>
      </c>
      <c r="X255" s="38">
        <v>19</v>
      </c>
      <c r="Y255" s="38">
        <v>26</v>
      </c>
      <c r="Z255" s="38">
        <v>21</v>
      </c>
      <c r="AA255" s="38">
        <v>0</v>
      </c>
      <c r="AB255" s="38">
        <v>0</v>
      </c>
      <c r="AC255" s="38">
        <v>0</v>
      </c>
      <c r="AD255" s="38">
        <v>0</v>
      </c>
      <c r="AE255" s="38">
        <v>0</v>
      </c>
      <c r="AF255" s="38">
        <v>0.19</v>
      </c>
      <c r="AG255" s="38">
        <v>0.24</v>
      </c>
      <c r="AH255" s="38">
        <v>0.43</v>
      </c>
      <c r="AI255" s="38">
        <v>0.19</v>
      </c>
      <c r="AJ255" s="38">
        <v>0.43</v>
      </c>
      <c r="AK255" s="38" t="s">
        <v>25</v>
      </c>
      <c r="AL255" s="38" t="s">
        <v>3996</v>
      </c>
    </row>
    <row r="256" spans="1:38">
      <c r="A256" s="1">
        <v>254</v>
      </c>
      <c r="B256" s="1" t="s">
        <v>603</v>
      </c>
      <c r="C256" s="38" t="s">
        <v>120</v>
      </c>
      <c r="D256" s="38" t="s">
        <v>121</v>
      </c>
      <c r="E256" s="38" t="s">
        <v>91</v>
      </c>
      <c r="F256" s="38" t="s">
        <v>4771</v>
      </c>
      <c r="G256" s="38">
        <v>1998</v>
      </c>
      <c r="H256" s="38">
        <v>14</v>
      </c>
      <c r="I256" s="38">
        <v>14</v>
      </c>
      <c r="J256" s="38">
        <v>1252</v>
      </c>
      <c r="K256" s="38">
        <v>13.9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0.3</v>
      </c>
      <c r="U256" s="38">
        <v>0.3</v>
      </c>
      <c r="V256" s="38">
        <v>0.3</v>
      </c>
      <c r="W256" s="38">
        <v>0.6</v>
      </c>
      <c r="X256" s="38">
        <v>20</v>
      </c>
      <c r="Y256" s="38">
        <v>47</v>
      </c>
      <c r="Z256" s="38">
        <v>50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0.02</v>
      </c>
      <c r="AG256" s="38">
        <v>0.02</v>
      </c>
      <c r="AH256" s="38">
        <v>0.05</v>
      </c>
      <c r="AI256" s="38">
        <v>0.02</v>
      </c>
      <c r="AJ256" s="38">
        <v>0.05</v>
      </c>
      <c r="AK256" s="38" t="s">
        <v>25</v>
      </c>
      <c r="AL256" s="38" t="s">
        <v>604</v>
      </c>
    </row>
    <row r="257" spans="1:38">
      <c r="A257" s="1">
        <v>255</v>
      </c>
      <c r="B257" s="1" t="s">
        <v>605</v>
      </c>
      <c r="C257" s="38" t="s">
        <v>163</v>
      </c>
      <c r="D257" s="38" t="s">
        <v>121</v>
      </c>
      <c r="E257" s="38" t="s">
        <v>79</v>
      </c>
      <c r="F257" s="38" t="s">
        <v>4772</v>
      </c>
      <c r="G257" s="38">
        <v>1990</v>
      </c>
      <c r="H257" s="38">
        <v>15</v>
      </c>
      <c r="I257" s="38">
        <v>9</v>
      </c>
      <c r="J257" s="38">
        <v>910</v>
      </c>
      <c r="K257" s="38">
        <v>10.1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1</v>
      </c>
      <c r="S257" s="38">
        <v>0</v>
      </c>
      <c r="T257" s="38">
        <v>0.8</v>
      </c>
      <c r="U257" s="38">
        <v>0.8</v>
      </c>
      <c r="V257" s="38">
        <v>0.1</v>
      </c>
      <c r="W257" s="38">
        <v>0.9</v>
      </c>
      <c r="X257" s="38">
        <v>1</v>
      </c>
      <c r="Y257" s="38">
        <v>29</v>
      </c>
      <c r="Z257" s="38">
        <v>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0.08</v>
      </c>
      <c r="AG257" s="38">
        <v>0.01</v>
      </c>
      <c r="AH257" s="38">
        <v>0.09</v>
      </c>
      <c r="AI257" s="38">
        <v>0.08</v>
      </c>
      <c r="AJ257" s="38">
        <v>0.09</v>
      </c>
      <c r="AK257" s="38" t="s">
        <v>25</v>
      </c>
      <c r="AL257" s="38" t="s">
        <v>606</v>
      </c>
    </row>
    <row r="258" spans="1:38">
      <c r="A258" s="1">
        <v>256</v>
      </c>
      <c r="B258" s="1" t="s">
        <v>607</v>
      </c>
      <c r="C258" s="38" t="s">
        <v>608</v>
      </c>
      <c r="D258" s="38" t="s">
        <v>114</v>
      </c>
      <c r="E258" s="38" t="s">
        <v>97</v>
      </c>
      <c r="F258" s="38" t="s">
        <v>4773</v>
      </c>
      <c r="G258" s="38">
        <v>1997</v>
      </c>
      <c r="H258" s="38">
        <v>1</v>
      </c>
      <c r="I258" s="38">
        <v>1</v>
      </c>
      <c r="J258" s="38">
        <v>45</v>
      </c>
      <c r="K258" s="38">
        <v>0.5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0</v>
      </c>
      <c r="S258" s="38">
        <v>0</v>
      </c>
      <c r="T258" s="38">
        <v>0.3</v>
      </c>
      <c r="U258" s="38">
        <v>0.3</v>
      </c>
      <c r="V258" s="38">
        <v>0</v>
      </c>
      <c r="W258" s="38">
        <v>0.3</v>
      </c>
      <c r="X258" s="38">
        <v>0</v>
      </c>
      <c r="Y258" s="38">
        <v>0</v>
      </c>
      <c r="Z258" s="38">
        <v>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0.53</v>
      </c>
      <c r="AG258" s="38">
        <v>0</v>
      </c>
      <c r="AH258" s="38">
        <v>0.53</v>
      </c>
      <c r="AI258" s="38">
        <v>0.53</v>
      </c>
      <c r="AJ258" s="38">
        <v>0.53</v>
      </c>
      <c r="AK258" s="38" t="s">
        <v>25</v>
      </c>
      <c r="AL258" s="38" t="s">
        <v>609</v>
      </c>
    </row>
    <row r="259" spans="1:38">
      <c r="A259" s="1">
        <v>257</v>
      </c>
      <c r="B259" s="1" t="s">
        <v>610</v>
      </c>
      <c r="C259" s="38" t="s">
        <v>127</v>
      </c>
      <c r="D259" s="38" t="s">
        <v>117</v>
      </c>
      <c r="E259" s="38" t="s">
        <v>85</v>
      </c>
      <c r="F259" s="38" t="s">
        <v>4774</v>
      </c>
      <c r="G259" s="38">
        <v>1999</v>
      </c>
      <c r="H259" s="38">
        <v>20</v>
      </c>
      <c r="I259" s="38">
        <v>19</v>
      </c>
      <c r="J259" s="38">
        <v>1569</v>
      </c>
      <c r="K259" s="38">
        <v>17.399999999999999</v>
      </c>
      <c r="L259" s="38">
        <v>0</v>
      </c>
      <c r="M259" s="38">
        <v>1</v>
      </c>
      <c r="N259" s="38">
        <v>1</v>
      </c>
      <c r="O259" s="38">
        <v>0</v>
      </c>
      <c r="P259" s="38">
        <v>0</v>
      </c>
      <c r="Q259" s="38">
        <v>0</v>
      </c>
      <c r="R259" s="38">
        <v>4</v>
      </c>
      <c r="S259" s="38">
        <v>0</v>
      </c>
      <c r="T259" s="38">
        <v>0.2</v>
      </c>
      <c r="U259" s="38">
        <v>0.2</v>
      </c>
      <c r="V259" s="38">
        <v>0.8</v>
      </c>
      <c r="W259" s="38">
        <v>1</v>
      </c>
      <c r="X259" s="38">
        <v>14</v>
      </c>
      <c r="Y259" s="38">
        <v>80</v>
      </c>
      <c r="Z259" s="38">
        <v>8</v>
      </c>
      <c r="AA259" s="38">
        <v>0</v>
      </c>
      <c r="AB259" s="38">
        <v>0.06</v>
      </c>
      <c r="AC259" s="38">
        <v>0.06</v>
      </c>
      <c r="AD259" s="38">
        <v>0</v>
      </c>
      <c r="AE259" s="38">
        <v>0.06</v>
      </c>
      <c r="AF259" s="38">
        <v>0.01</v>
      </c>
      <c r="AG259" s="38">
        <v>0.05</v>
      </c>
      <c r="AH259" s="38">
        <v>0.06</v>
      </c>
      <c r="AI259" s="38">
        <v>0.01</v>
      </c>
      <c r="AJ259" s="38">
        <v>0.06</v>
      </c>
      <c r="AK259" s="38" t="s">
        <v>25</v>
      </c>
      <c r="AL259" s="38" t="s">
        <v>611</v>
      </c>
    </row>
    <row r="260" spans="1:38">
      <c r="A260" s="1">
        <v>258</v>
      </c>
      <c r="B260" s="1" t="s">
        <v>612</v>
      </c>
      <c r="C260" s="38" t="s">
        <v>120</v>
      </c>
      <c r="D260" s="38" t="s">
        <v>114</v>
      </c>
      <c r="E260" s="38" t="s">
        <v>72</v>
      </c>
      <c r="F260" s="38" t="s">
        <v>4775</v>
      </c>
      <c r="G260" s="38">
        <v>1993</v>
      </c>
      <c r="H260" s="38">
        <v>34</v>
      </c>
      <c r="I260" s="38">
        <v>34</v>
      </c>
      <c r="J260" s="38">
        <v>3045</v>
      </c>
      <c r="K260" s="38">
        <v>33.799999999999997</v>
      </c>
      <c r="L260" s="38">
        <v>25</v>
      </c>
      <c r="M260" s="38">
        <v>3</v>
      </c>
      <c r="N260" s="38">
        <v>28</v>
      </c>
      <c r="O260" s="38">
        <v>21</v>
      </c>
      <c r="P260" s="38">
        <v>4</v>
      </c>
      <c r="Q260" s="38">
        <v>5</v>
      </c>
      <c r="R260" s="38">
        <v>5</v>
      </c>
      <c r="S260" s="38">
        <v>0</v>
      </c>
      <c r="T260" s="38">
        <v>19.100000000000001</v>
      </c>
      <c r="U260" s="38">
        <v>15.2</v>
      </c>
      <c r="V260" s="38">
        <v>6.7</v>
      </c>
      <c r="W260" s="38">
        <v>21.9</v>
      </c>
      <c r="X260" s="38">
        <v>56</v>
      </c>
      <c r="Y260" s="38">
        <v>162</v>
      </c>
      <c r="Z260" s="38">
        <v>178</v>
      </c>
      <c r="AA260" s="38">
        <v>0.74</v>
      </c>
      <c r="AB260" s="38">
        <v>0.09</v>
      </c>
      <c r="AC260" s="38">
        <v>0.83</v>
      </c>
      <c r="AD260" s="38">
        <v>0.62</v>
      </c>
      <c r="AE260" s="38">
        <v>0.71</v>
      </c>
      <c r="AF260" s="38">
        <v>0.56999999999999995</v>
      </c>
      <c r="AG260" s="38">
        <v>0.2</v>
      </c>
      <c r="AH260" s="2">
        <v>0.76</v>
      </c>
      <c r="AI260" s="38">
        <v>0.45</v>
      </c>
      <c r="AJ260" s="38">
        <v>0.65</v>
      </c>
      <c r="AK260" s="38" t="s">
        <v>25</v>
      </c>
      <c r="AL260" s="38" t="s">
        <v>613</v>
      </c>
    </row>
    <row r="261" spans="1:38">
      <c r="A261" s="1">
        <v>259</v>
      </c>
      <c r="B261" s="1" t="s">
        <v>614</v>
      </c>
      <c r="C261" s="38" t="s">
        <v>127</v>
      </c>
      <c r="D261" s="38" t="s">
        <v>117</v>
      </c>
      <c r="E261" s="38" t="s">
        <v>83</v>
      </c>
      <c r="F261" s="38" t="s">
        <v>4776</v>
      </c>
      <c r="G261" s="38">
        <v>1991</v>
      </c>
      <c r="H261" s="38">
        <v>6</v>
      </c>
      <c r="I261" s="38">
        <v>5</v>
      </c>
      <c r="J261" s="38">
        <v>456</v>
      </c>
      <c r="K261" s="38">
        <v>5.0999999999999996</v>
      </c>
      <c r="L261" s="38">
        <v>0</v>
      </c>
      <c r="M261" s="38">
        <v>0</v>
      </c>
      <c r="N261" s="38">
        <v>0</v>
      </c>
      <c r="O261" s="38">
        <v>0</v>
      </c>
      <c r="P261" s="38">
        <v>0</v>
      </c>
      <c r="Q261" s="38">
        <v>0</v>
      </c>
      <c r="R261" s="38">
        <v>0</v>
      </c>
      <c r="S261" s="38">
        <v>0</v>
      </c>
      <c r="T261" s="38">
        <v>0.3</v>
      </c>
      <c r="U261" s="38">
        <v>0.3</v>
      </c>
      <c r="V261" s="38">
        <v>1.6</v>
      </c>
      <c r="W261" s="38">
        <v>1.9</v>
      </c>
      <c r="X261" s="38">
        <v>16</v>
      </c>
      <c r="Y261" s="38">
        <v>29</v>
      </c>
      <c r="Z261" s="38">
        <v>30</v>
      </c>
      <c r="AA261" s="38">
        <v>0</v>
      </c>
      <c r="AB261" s="38">
        <v>0</v>
      </c>
      <c r="AC261" s="38">
        <v>0</v>
      </c>
      <c r="AD261" s="38">
        <v>0</v>
      </c>
      <c r="AE261" s="38">
        <v>0</v>
      </c>
      <c r="AF261" s="38">
        <v>0.06</v>
      </c>
      <c r="AG261" s="38">
        <v>0.32</v>
      </c>
      <c r="AH261" s="38">
        <v>0.37</v>
      </c>
      <c r="AI261" s="38">
        <v>0.06</v>
      </c>
      <c r="AJ261" s="38">
        <v>0.37</v>
      </c>
      <c r="AK261" s="38" t="s">
        <v>25</v>
      </c>
      <c r="AL261" s="38" t="s">
        <v>615</v>
      </c>
    </row>
    <row r="262" spans="1:38">
      <c r="A262" s="1">
        <v>260</v>
      </c>
      <c r="B262" s="1" t="s">
        <v>616</v>
      </c>
      <c r="C262" s="38" t="s">
        <v>120</v>
      </c>
      <c r="D262" s="38" t="s">
        <v>121</v>
      </c>
      <c r="E262" s="38" t="s">
        <v>101</v>
      </c>
      <c r="F262" s="38" t="s">
        <v>4777</v>
      </c>
      <c r="G262" s="38">
        <v>1993</v>
      </c>
      <c r="H262" s="38">
        <v>11</v>
      </c>
      <c r="I262" s="38">
        <v>10</v>
      </c>
      <c r="J262" s="38">
        <v>923</v>
      </c>
      <c r="K262" s="38">
        <v>10.3</v>
      </c>
      <c r="L262" s="38">
        <v>1</v>
      </c>
      <c r="M262" s="38">
        <v>1</v>
      </c>
      <c r="N262" s="38">
        <v>2</v>
      </c>
      <c r="O262" s="38">
        <v>1</v>
      </c>
      <c r="P262" s="38">
        <v>0</v>
      </c>
      <c r="Q262" s="38">
        <v>0</v>
      </c>
      <c r="R262" s="38">
        <v>0</v>
      </c>
      <c r="S262" s="38">
        <v>0</v>
      </c>
      <c r="T262" s="38">
        <v>1.3</v>
      </c>
      <c r="U262" s="38">
        <v>1.3</v>
      </c>
      <c r="V262" s="38">
        <v>0.3</v>
      </c>
      <c r="W262" s="38">
        <v>1.6</v>
      </c>
      <c r="X262" s="38">
        <v>2</v>
      </c>
      <c r="Y262" s="38">
        <v>27</v>
      </c>
      <c r="Z262" s="38">
        <v>3</v>
      </c>
      <c r="AA262" s="38">
        <v>0.1</v>
      </c>
      <c r="AB262" s="38">
        <v>0.1</v>
      </c>
      <c r="AC262" s="38">
        <v>0.2</v>
      </c>
      <c r="AD262" s="38">
        <v>0.1</v>
      </c>
      <c r="AE262" s="38">
        <v>0.2</v>
      </c>
      <c r="AF262" s="38">
        <v>0.13</v>
      </c>
      <c r="AG262" s="38">
        <v>0.03</v>
      </c>
      <c r="AH262" s="38">
        <v>0.16</v>
      </c>
      <c r="AI262" s="38">
        <v>0.13</v>
      </c>
      <c r="AJ262" s="38">
        <v>0.16</v>
      </c>
      <c r="AK262" s="38" t="s">
        <v>25</v>
      </c>
      <c r="AL262" s="38" t="s">
        <v>617</v>
      </c>
    </row>
    <row r="263" spans="1:38">
      <c r="A263" s="1">
        <v>261</v>
      </c>
      <c r="B263" s="1" t="s">
        <v>618</v>
      </c>
      <c r="C263" s="38" t="s">
        <v>619</v>
      </c>
      <c r="D263" s="38" t="s">
        <v>114</v>
      </c>
      <c r="E263" s="38" t="s">
        <v>76</v>
      </c>
      <c r="F263" s="38" t="s">
        <v>4778</v>
      </c>
      <c r="G263" s="38">
        <v>1992</v>
      </c>
      <c r="H263" s="38">
        <v>15</v>
      </c>
      <c r="I263" s="38">
        <v>9</v>
      </c>
      <c r="J263" s="38">
        <v>742</v>
      </c>
      <c r="K263" s="38">
        <v>8.1999999999999993</v>
      </c>
      <c r="L263" s="38">
        <v>0</v>
      </c>
      <c r="M263" s="38">
        <v>3</v>
      </c>
      <c r="N263" s="38">
        <v>3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0.5</v>
      </c>
      <c r="U263" s="38">
        <v>0.5</v>
      </c>
      <c r="V263" s="38">
        <v>1.4</v>
      </c>
      <c r="W263" s="38">
        <v>1.8</v>
      </c>
      <c r="X263" s="38">
        <v>37</v>
      </c>
      <c r="Y263" s="38">
        <v>23</v>
      </c>
      <c r="Z263" s="38">
        <v>66</v>
      </c>
      <c r="AA263" s="38">
        <v>0</v>
      </c>
      <c r="AB263" s="38">
        <v>0.36</v>
      </c>
      <c r="AC263" s="38">
        <v>0.36</v>
      </c>
      <c r="AD263" s="38">
        <v>0</v>
      </c>
      <c r="AE263" s="38">
        <v>0.36</v>
      </c>
      <c r="AF263" s="38">
        <v>0.06</v>
      </c>
      <c r="AG263" s="38">
        <v>0.16</v>
      </c>
      <c r="AH263" s="38">
        <v>0.22</v>
      </c>
      <c r="AI263" s="38">
        <v>0.06</v>
      </c>
      <c r="AJ263" s="38">
        <v>0.22</v>
      </c>
      <c r="AK263" s="38" t="s">
        <v>25</v>
      </c>
      <c r="AL263" s="38" t="s">
        <v>620</v>
      </c>
    </row>
    <row r="264" spans="1:38">
      <c r="A264" s="1">
        <v>262</v>
      </c>
      <c r="B264" s="1" t="s">
        <v>621</v>
      </c>
      <c r="C264" s="38" t="s">
        <v>229</v>
      </c>
      <c r="D264" s="38" t="s">
        <v>121</v>
      </c>
      <c r="E264" s="38" t="s">
        <v>95</v>
      </c>
      <c r="F264" s="38" t="s">
        <v>4779</v>
      </c>
      <c r="G264" s="38">
        <v>1996</v>
      </c>
      <c r="H264" s="38">
        <v>24</v>
      </c>
      <c r="I264" s="38">
        <v>23</v>
      </c>
      <c r="J264" s="38">
        <v>2005</v>
      </c>
      <c r="K264" s="38">
        <v>22.3</v>
      </c>
      <c r="L264" s="38">
        <v>0</v>
      </c>
      <c r="M264" s="38">
        <v>2</v>
      </c>
      <c r="N264" s="38">
        <v>2</v>
      </c>
      <c r="O264" s="38">
        <v>0</v>
      </c>
      <c r="P264" s="38">
        <v>0</v>
      </c>
      <c r="Q264" s="38">
        <v>0</v>
      </c>
      <c r="R264" s="38">
        <v>4</v>
      </c>
      <c r="S264" s="38">
        <v>0</v>
      </c>
      <c r="T264" s="38">
        <v>0.4</v>
      </c>
      <c r="U264" s="38">
        <v>0.4</v>
      </c>
      <c r="V264" s="38">
        <v>0.6</v>
      </c>
      <c r="W264" s="38">
        <v>1</v>
      </c>
      <c r="X264" s="38">
        <v>15</v>
      </c>
      <c r="Y264" s="38">
        <v>54</v>
      </c>
      <c r="Z264" s="38">
        <v>28</v>
      </c>
      <c r="AA264" s="38">
        <v>0</v>
      </c>
      <c r="AB264" s="38">
        <v>0.09</v>
      </c>
      <c r="AC264" s="38">
        <v>0.09</v>
      </c>
      <c r="AD264" s="38">
        <v>0</v>
      </c>
      <c r="AE264" s="38">
        <v>0.09</v>
      </c>
      <c r="AF264" s="38">
        <v>0.02</v>
      </c>
      <c r="AG264" s="38">
        <v>0.03</v>
      </c>
      <c r="AH264" s="38">
        <v>0.05</v>
      </c>
      <c r="AI264" s="38">
        <v>0.02</v>
      </c>
      <c r="AJ264" s="38">
        <v>0.05</v>
      </c>
      <c r="AK264" s="38" t="s">
        <v>25</v>
      </c>
      <c r="AL264" s="38" t="s">
        <v>622</v>
      </c>
    </row>
    <row r="265" spans="1:38">
      <c r="A265" s="1">
        <v>263</v>
      </c>
      <c r="B265" s="1" t="s">
        <v>623</v>
      </c>
      <c r="C265" s="38" t="s">
        <v>624</v>
      </c>
      <c r="D265" s="38" t="s">
        <v>117</v>
      </c>
      <c r="E265" s="38" t="s">
        <v>81</v>
      </c>
      <c r="F265" s="38" t="s">
        <v>4780</v>
      </c>
      <c r="G265" s="38">
        <v>1995</v>
      </c>
      <c r="H265" s="38">
        <v>8</v>
      </c>
      <c r="I265" s="38">
        <v>3</v>
      </c>
      <c r="J265" s="38">
        <v>293</v>
      </c>
      <c r="K265" s="38">
        <v>3.3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1</v>
      </c>
      <c r="S265" s="38">
        <v>0</v>
      </c>
      <c r="T265" s="38">
        <v>0.6</v>
      </c>
      <c r="U265" s="38">
        <v>0.6</v>
      </c>
      <c r="V265" s="38">
        <v>0.7</v>
      </c>
      <c r="W265" s="38">
        <v>1.4</v>
      </c>
      <c r="X265" s="38">
        <v>5</v>
      </c>
      <c r="Y265" s="38">
        <v>15</v>
      </c>
      <c r="Z265" s="38">
        <v>21</v>
      </c>
      <c r="AA265" s="38">
        <v>0</v>
      </c>
      <c r="AB265" s="38">
        <v>0</v>
      </c>
      <c r="AC265" s="38">
        <v>0</v>
      </c>
      <c r="AD265" s="38">
        <v>0</v>
      </c>
      <c r="AE265" s="38">
        <v>0</v>
      </c>
      <c r="AF265" s="38">
        <v>0.2</v>
      </c>
      <c r="AG265" s="38">
        <v>0.22</v>
      </c>
      <c r="AH265" s="38">
        <v>0.41</v>
      </c>
      <c r="AI265" s="38">
        <v>0.2</v>
      </c>
      <c r="AJ265" s="38">
        <v>0.41</v>
      </c>
      <c r="AK265" s="38" t="s">
        <v>25</v>
      </c>
      <c r="AL265" s="38" t="s">
        <v>625</v>
      </c>
    </row>
    <row r="266" spans="1:38">
      <c r="A266" s="1">
        <v>264</v>
      </c>
      <c r="B266" s="1" t="s">
        <v>626</v>
      </c>
      <c r="C266" s="38" t="s">
        <v>120</v>
      </c>
      <c r="D266" s="38" t="s">
        <v>121</v>
      </c>
      <c r="E266" s="38" t="s">
        <v>99</v>
      </c>
      <c r="F266" s="38" t="s">
        <v>4781</v>
      </c>
      <c r="G266" s="38">
        <v>1998</v>
      </c>
      <c r="H266" s="38">
        <v>19</v>
      </c>
      <c r="I266" s="38">
        <v>19</v>
      </c>
      <c r="J266" s="38">
        <v>1680</v>
      </c>
      <c r="K266" s="38">
        <v>18.7</v>
      </c>
      <c r="L266" s="38">
        <v>0</v>
      </c>
      <c r="M266" s="38">
        <v>2</v>
      </c>
      <c r="N266" s="38">
        <v>2</v>
      </c>
      <c r="O266" s="38">
        <v>0</v>
      </c>
      <c r="P266" s="38">
        <v>0</v>
      </c>
      <c r="Q266" s="38">
        <v>0</v>
      </c>
      <c r="R266" s="38">
        <v>3</v>
      </c>
      <c r="S266" s="38">
        <v>0</v>
      </c>
      <c r="T266" s="38">
        <v>0.2</v>
      </c>
      <c r="U266" s="38">
        <v>0.2</v>
      </c>
      <c r="V266" s="38">
        <v>0.2</v>
      </c>
      <c r="W266" s="38">
        <v>0.4</v>
      </c>
      <c r="X266" s="38">
        <v>10</v>
      </c>
      <c r="Y266" s="38">
        <v>37</v>
      </c>
      <c r="Z266" s="38">
        <v>3</v>
      </c>
      <c r="AA266" s="38">
        <v>0</v>
      </c>
      <c r="AB266" s="38">
        <v>0.11</v>
      </c>
      <c r="AC266" s="38">
        <v>0.11</v>
      </c>
      <c r="AD266" s="38">
        <v>0</v>
      </c>
      <c r="AE266" s="38">
        <v>0.11</v>
      </c>
      <c r="AF266" s="38">
        <v>0.01</v>
      </c>
      <c r="AG266" s="38">
        <v>0.01</v>
      </c>
      <c r="AH266" s="38">
        <v>0.02</v>
      </c>
      <c r="AI266" s="38">
        <v>0.01</v>
      </c>
      <c r="AJ266" s="38">
        <v>0.02</v>
      </c>
      <c r="AK266" s="38" t="s">
        <v>25</v>
      </c>
      <c r="AL266" s="38" t="s">
        <v>627</v>
      </c>
    </row>
    <row r="267" spans="1:38">
      <c r="A267" s="1">
        <v>265</v>
      </c>
      <c r="B267" s="1" t="s">
        <v>628</v>
      </c>
      <c r="C267" s="38" t="s">
        <v>120</v>
      </c>
      <c r="D267" s="38" t="s">
        <v>121</v>
      </c>
      <c r="E267" s="38" t="s">
        <v>97</v>
      </c>
      <c r="F267" s="38" t="s">
        <v>4722</v>
      </c>
      <c r="G267" s="38">
        <v>1997</v>
      </c>
      <c r="H267" s="38">
        <v>34</v>
      </c>
      <c r="I267" s="38">
        <v>34</v>
      </c>
      <c r="J267" s="38">
        <v>3060</v>
      </c>
      <c r="K267" s="38">
        <v>34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3</v>
      </c>
      <c r="S267" s="38">
        <v>0</v>
      </c>
      <c r="T267" s="38">
        <v>1.2</v>
      </c>
      <c r="U267" s="38">
        <v>1.2</v>
      </c>
      <c r="V267" s="38">
        <v>0.1</v>
      </c>
      <c r="W267" s="38">
        <v>1.3</v>
      </c>
      <c r="X267" s="38">
        <v>27</v>
      </c>
      <c r="Y267" s="38">
        <v>118</v>
      </c>
      <c r="Z267" s="38">
        <v>4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>
        <v>0.04</v>
      </c>
      <c r="AG267" s="38">
        <v>0</v>
      </c>
      <c r="AH267" s="38">
        <v>0.04</v>
      </c>
      <c r="AI267" s="38">
        <v>0.04</v>
      </c>
      <c r="AJ267" s="38">
        <v>0.04</v>
      </c>
      <c r="AK267" s="38" t="s">
        <v>25</v>
      </c>
      <c r="AL267" s="38" t="s">
        <v>629</v>
      </c>
    </row>
    <row r="268" spans="1:38">
      <c r="A268" s="1">
        <v>266</v>
      </c>
      <c r="B268" s="1" t="s">
        <v>4029</v>
      </c>
      <c r="C268" s="38" t="s">
        <v>221</v>
      </c>
      <c r="D268" s="38" t="s">
        <v>121</v>
      </c>
      <c r="E268" s="38" t="s">
        <v>64</v>
      </c>
      <c r="F268" s="38" t="s">
        <v>4782</v>
      </c>
      <c r="G268" s="38">
        <v>2000</v>
      </c>
      <c r="H268" s="38">
        <v>3</v>
      </c>
      <c r="I268" s="38">
        <v>1</v>
      </c>
      <c r="J268" s="38">
        <v>106</v>
      </c>
      <c r="K268" s="38">
        <v>1.2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8">
        <v>0</v>
      </c>
      <c r="X268" s="38">
        <v>0</v>
      </c>
      <c r="Y268" s="38">
        <v>1</v>
      </c>
      <c r="Z268" s="38">
        <v>0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</v>
      </c>
      <c r="AG268" s="38">
        <v>0</v>
      </c>
      <c r="AH268" s="38">
        <v>0</v>
      </c>
      <c r="AI268" s="38">
        <v>0</v>
      </c>
      <c r="AJ268" s="38">
        <v>0</v>
      </c>
      <c r="AK268" s="38" t="s">
        <v>25</v>
      </c>
      <c r="AL268" s="38" t="s">
        <v>4030</v>
      </c>
    </row>
    <row r="269" spans="1:38">
      <c r="A269" s="1">
        <v>267</v>
      </c>
      <c r="B269" s="1" t="s">
        <v>630</v>
      </c>
      <c r="C269" s="38" t="s">
        <v>221</v>
      </c>
      <c r="D269" s="38" t="s">
        <v>110</v>
      </c>
      <c r="E269" s="38" t="s">
        <v>93</v>
      </c>
      <c r="F269" s="38" t="s">
        <v>4783</v>
      </c>
      <c r="G269" s="38">
        <v>1990</v>
      </c>
      <c r="H269" s="38">
        <v>14</v>
      </c>
      <c r="I269" s="38">
        <v>0</v>
      </c>
      <c r="J269" s="38">
        <v>280</v>
      </c>
      <c r="K269" s="38">
        <v>3.1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2</v>
      </c>
      <c r="S269" s="38">
        <v>0</v>
      </c>
      <c r="T269" s="38">
        <v>0.2</v>
      </c>
      <c r="U269" s="38">
        <v>0.2</v>
      </c>
      <c r="V269" s="38">
        <v>0.2</v>
      </c>
      <c r="W269" s="38">
        <v>0.4</v>
      </c>
      <c r="X269" s="38">
        <v>5</v>
      </c>
      <c r="Y269" s="38">
        <v>16</v>
      </c>
      <c r="Z269" s="38">
        <v>21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0.05</v>
      </c>
      <c r="AG269" s="38">
        <v>0.06</v>
      </c>
      <c r="AH269" s="38">
        <v>0.12</v>
      </c>
      <c r="AI269" s="38">
        <v>0.05</v>
      </c>
      <c r="AJ269" s="38">
        <v>0.12</v>
      </c>
      <c r="AK269" s="38" t="s">
        <v>25</v>
      </c>
      <c r="AL269" s="38" t="s">
        <v>631</v>
      </c>
    </row>
    <row r="270" spans="1:38">
      <c r="A270" s="1">
        <v>268</v>
      </c>
      <c r="B270" s="1" t="s">
        <v>632</v>
      </c>
      <c r="C270" s="38" t="s">
        <v>229</v>
      </c>
      <c r="D270" s="38" t="s">
        <v>121</v>
      </c>
      <c r="E270" s="38" t="s">
        <v>93</v>
      </c>
      <c r="F270" s="38" t="s">
        <v>4784</v>
      </c>
      <c r="G270" s="38">
        <v>1996</v>
      </c>
      <c r="H270" s="38">
        <v>33</v>
      </c>
      <c r="I270" s="38">
        <v>33</v>
      </c>
      <c r="J270" s="38">
        <v>2905</v>
      </c>
      <c r="K270" s="38">
        <v>32.299999999999997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6</v>
      </c>
      <c r="S270" s="38">
        <v>0</v>
      </c>
      <c r="T270" s="38">
        <v>1.1000000000000001</v>
      </c>
      <c r="U270" s="38">
        <v>1.1000000000000001</v>
      </c>
      <c r="V270" s="38">
        <v>0.1</v>
      </c>
      <c r="W270" s="38">
        <v>1.2</v>
      </c>
      <c r="X270" s="38">
        <v>10</v>
      </c>
      <c r="Y270" s="38">
        <v>97</v>
      </c>
      <c r="Z270" s="38">
        <v>5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0.03</v>
      </c>
      <c r="AG270" s="38">
        <v>0</v>
      </c>
      <c r="AH270" s="38">
        <v>0.04</v>
      </c>
      <c r="AI270" s="38">
        <v>0.03</v>
      </c>
      <c r="AJ270" s="38">
        <v>0.04</v>
      </c>
      <c r="AK270" s="38" t="s">
        <v>25</v>
      </c>
      <c r="AL270" s="38" t="s">
        <v>633</v>
      </c>
    </row>
    <row r="271" spans="1:38">
      <c r="A271" s="1">
        <v>269</v>
      </c>
      <c r="B271" s="1" t="s">
        <v>634</v>
      </c>
      <c r="C271" s="38" t="s">
        <v>127</v>
      </c>
      <c r="D271" s="38" t="s">
        <v>121</v>
      </c>
      <c r="E271" s="38" t="s">
        <v>81</v>
      </c>
      <c r="F271" s="38" t="s">
        <v>4471</v>
      </c>
      <c r="G271" s="38">
        <v>1999</v>
      </c>
      <c r="H271" s="38">
        <v>15</v>
      </c>
      <c r="I271" s="38">
        <v>14</v>
      </c>
      <c r="J271" s="38">
        <v>1282</v>
      </c>
      <c r="K271" s="38">
        <v>14.2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2</v>
      </c>
      <c r="S271" s="38">
        <v>0</v>
      </c>
      <c r="T271" s="38">
        <v>1.1000000000000001</v>
      </c>
      <c r="U271" s="38">
        <v>1.1000000000000001</v>
      </c>
      <c r="V271" s="38">
        <v>0.1</v>
      </c>
      <c r="W271" s="38">
        <v>1.2</v>
      </c>
      <c r="X271" s="38">
        <v>7</v>
      </c>
      <c r="Y271" s="38">
        <v>51</v>
      </c>
      <c r="Z271" s="38">
        <v>4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0.08</v>
      </c>
      <c r="AG271" s="38">
        <v>0.01</v>
      </c>
      <c r="AH271" s="2">
        <v>0.09</v>
      </c>
      <c r="AI271" s="38">
        <v>0.08</v>
      </c>
      <c r="AJ271" s="38">
        <v>0.09</v>
      </c>
      <c r="AK271" s="38" t="s">
        <v>25</v>
      </c>
      <c r="AL271" s="38" t="s">
        <v>635</v>
      </c>
    </row>
    <row r="272" spans="1:38">
      <c r="A272" s="1">
        <v>270</v>
      </c>
      <c r="B272" s="1" t="s">
        <v>636</v>
      </c>
      <c r="C272" s="38" t="s">
        <v>120</v>
      </c>
      <c r="D272" s="38" t="s">
        <v>121</v>
      </c>
      <c r="E272" s="38" t="s">
        <v>85</v>
      </c>
      <c r="F272" s="38" t="s">
        <v>4785</v>
      </c>
      <c r="G272" s="38">
        <v>1997</v>
      </c>
      <c r="H272" s="38">
        <v>34</v>
      </c>
      <c r="I272" s="38">
        <v>33</v>
      </c>
      <c r="J272" s="38">
        <v>2962</v>
      </c>
      <c r="K272" s="38">
        <v>32.9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5</v>
      </c>
      <c r="S272" s="38">
        <v>0</v>
      </c>
      <c r="T272" s="38">
        <v>1.1000000000000001</v>
      </c>
      <c r="U272" s="38">
        <v>1.1000000000000001</v>
      </c>
      <c r="V272" s="38">
        <v>1.3</v>
      </c>
      <c r="W272" s="38">
        <v>2.2999999999999998</v>
      </c>
      <c r="X272" s="38">
        <v>7</v>
      </c>
      <c r="Y272" s="38">
        <v>48</v>
      </c>
      <c r="Z272" s="38">
        <v>11</v>
      </c>
      <c r="AA272" s="38">
        <v>0</v>
      </c>
      <c r="AB272" s="38">
        <v>0</v>
      </c>
      <c r="AC272" s="38">
        <v>0</v>
      </c>
      <c r="AD272" s="38">
        <v>0</v>
      </c>
      <c r="AE272" s="38">
        <v>0</v>
      </c>
      <c r="AF272" s="38">
        <v>0.03</v>
      </c>
      <c r="AG272" s="38">
        <v>0.04</v>
      </c>
      <c r="AH272" s="38">
        <v>7.0000000000000007E-2</v>
      </c>
      <c r="AI272" s="38">
        <v>0.03</v>
      </c>
      <c r="AJ272" s="38">
        <v>7.0000000000000007E-2</v>
      </c>
      <c r="AK272" s="38" t="s">
        <v>25</v>
      </c>
      <c r="AL272" s="38" t="s">
        <v>637</v>
      </c>
    </row>
    <row r="273" spans="1:38">
      <c r="A273" s="1">
        <v>271</v>
      </c>
      <c r="B273" s="1" t="s">
        <v>638</v>
      </c>
      <c r="C273" s="38" t="s">
        <v>481</v>
      </c>
      <c r="D273" s="38" t="s">
        <v>121</v>
      </c>
      <c r="E273" s="38" t="s">
        <v>83</v>
      </c>
      <c r="F273" s="38" t="s">
        <v>4786</v>
      </c>
      <c r="G273" s="38">
        <v>1991</v>
      </c>
      <c r="H273" s="38">
        <v>22</v>
      </c>
      <c r="I273" s="38">
        <v>20</v>
      </c>
      <c r="J273" s="38">
        <v>1790</v>
      </c>
      <c r="K273" s="38">
        <v>19.899999999999999</v>
      </c>
      <c r="L273" s="38">
        <v>2</v>
      </c>
      <c r="M273" s="38">
        <v>1</v>
      </c>
      <c r="N273" s="38">
        <v>3</v>
      </c>
      <c r="O273" s="38">
        <v>2</v>
      </c>
      <c r="P273" s="38">
        <v>0</v>
      </c>
      <c r="Q273" s="38">
        <v>0</v>
      </c>
      <c r="R273" s="38">
        <v>7</v>
      </c>
      <c r="S273" s="38">
        <v>1</v>
      </c>
      <c r="T273" s="38">
        <v>0.9</v>
      </c>
      <c r="U273" s="38">
        <v>0.9</v>
      </c>
      <c r="V273" s="38">
        <v>0.4</v>
      </c>
      <c r="W273" s="38">
        <v>1.4</v>
      </c>
      <c r="X273" s="38">
        <v>10</v>
      </c>
      <c r="Y273" s="38">
        <v>81</v>
      </c>
      <c r="Z273" s="38">
        <v>4</v>
      </c>
      <c r="AA273" s="38">
        <v>0.1</v>
      </c>
      <c r="AB273" s="38">
        <v>0.05</v>
      </c>
      <c r="AC273" s="38">
        <v>0.15</v>
      </c>
      <c r="AD273" s="38">
        <v>0.1</v>
      </c>
      <c r="AE273" s="38">
        <v>0.15</v>
      </c>
      <c r="AF273" s="38">
        <v>0.05</v>
      </c>
      <c r="AG273" s="38">
        <v>0.02</v>
      </c>
      <c r="AH273" s="38">
        <v>7.0000000000000007E-2</v>
      </c>
      <c r="AI273" s="38">
        <v>0.05</v>
      </c>
      <c r="AJ273" s="38">
        <v>7.0000000000000007E-2</v>
      </c>
      <c r="AK273" s="38" t="s">
        <v>25</v>
      </c>
      <c r="AL273" s="38" t="s">
        <v>639</v>
      </c>
    </row>
    <row r="274" spans="1:38">
      <c r="A274" s="1">
        <v>272</v>
      </c>
      <c r="B274" s="1" t="s">
        <v>640</v>
      </c>
      <c r="C274" s="38" t="s">
        <v>481</v>
      </c>
      <c r="D274" s="38" t="s">
        <v>117</v>
      </c>
      <c r="E274" s="38" t="s">
        <v>89</v>
      </c>
      <c r="F274" s="38" t="s">
        <v>4787</v>
      </c>
      <c r="G274" s="38">
        <v>1989</v>
      </c>
      <c r="H274" s="38">
        <v>17</v>
      </c>
      <c r="I274" s="38">
        <v>10</v>
      </c>
      <c r="J274" s="38">
        <v>818</v>
      </c>
      <c r="K274" s="38">
        <v>9.1</v>
      </c>
      <c r="L274" s="38">
        <v>1</v>
      </c>
      <c r="M274" s="38">
        <v>0</v>
      </c>
      <c r="N274" s="38">
        <v>1</v>
      </c>
      <c r="O274" s="38">
        <v>1</v>
      </c>
      <c r="P274" s="38">
        <v>0</v>
      </c>
      <c r="Q274" s="38">
        <v>0</v>
      </c>
      <c r="R274" s="38">
        <v>3</v>
      </c>
      <c r="S274" s="38">
        <v>0</v>
      </c>
      <c r="T274" s="38">
        <v>0.4</v>
      </c>
      <c r="U274" s="38">
        <v>0.4</v>
      </c>
      <c r="V274" s="38">
        <v>0.7</v>
      </c>
      <c r="W274" s="38">
        <v>1</v>
      </c>
      <c r="X274" s="38">
        <v>6</v>
      </c>
      <c r="Y274" s="38">
        <v>18</v>
      </c>
      <c r="Z274" s="38">
        <v>12</v>
      </c>
      <c r="AA274" s="38">
        <v>0.11</v>
      </c>
      <c r="AB274" s="38">
        <v>0</v>
      </c>
      <c r="AC274" s="38">
        <v>0.11</v>
      </c>
      <c r="AD274" s="38">
        <v>0.11</v>
      </c>
      <c r="AE274" s="38">
        <v>0.11</v>
      </c>
      <c r="AF274" s="38">
        <v>0.04</v>
      </c>
      <c r="AG274" s="38">
        <v>7.0000000000000007E-2</v>
      </c>
      <c r="AH274" s="38">
        <v>0.11</v>
      </c>
      <c r="AI274" s="38">
        <v>0.04</v>
      </c>
      <c r="AJ274" s="38">
        <v>0.11</v>
      </c>
      <c r="AK274" s="38" t="s">
        <v>25</v>
      </c>
      <c r="AL274" s="38" t="s">
        <v>641</v>
      </c>
    </row>
    <row r="275" spans="1:38">
      <c r="A275" s="1">
        <v>273</v>
      </c>
      <c r="B275" s="1" t="s">
        <v>642</v>
      </c>
      <c r="C275" s="38" t="s">
        <v>273</v>
      </c>
      <c r="D275" s="38" t="s">
        <v>117</v>
      </c>
      <c r="E275" s="38" t="s">
        <v>83</v>
      </c>
      <c r="F275" s="38" t="s">
        <v>4788</v>
      </c>
      <c r="G275" s="38">
        <v>1994</v>
      </c>
      <c r="H275" s="38">
        <v>25</v>
      </c>
      <c r="I275" s="38">
        <v>16</v>
      </c>
      <c r="J275" s="38">
        <v>1642</v>
      </c>
      <c r="K275" s="38">
        <v>18.2</v>
      </c>
      <c r="L275" s="38">
        <v>1</v>
      </c>
      <c r="M275" s="38">
        <v>2</v>
      </c>
      <c r="N275" s="38">
        <v>3</v>
      </c>
      <c r="O275" s="38">
        <v>1</v>
      </c>
      <c r="P275" s="38">
        <v>0</v>
      </c>
      <c r="Q275" s="38">
        <v>0</v>
      </c>
      <c r="R275" s="38">
        <v>8</v>
      </c>
      <c r="S275" s="38">
        <v>0</v>
      </c>
      <c r="T275" s="38">
        <v>1.8</v>
      </c>
      <c r="U275" s="38">
        <v>1.8</v>
      </c>
      <c r="V275" s="38">
        <v>2.1</v>
      </c>
      <c r="W275" s="38">
        <v>3.9</v>
      </c>
      <c r="X275" s="38">
        <v>35</v>
      </c>
      <c r="Y275" s="38">
        <v>150</v>
      </c>
      <c r="Z275" s="38">
        <v>30</v>
      </c>
      <c r="AA275" s="38">
        <v>0.05</v>
      </c>
      <c r="AB275" s="38">
        <v>0.11</v>
      </c>
      <c r="AC275" s="38">
        <v>0.16</v>
      </c>
      <c r="AD275" s="38">
        <v>0.05</v>
      </c>
      <c r="AE275" s="38">
        <v>0.16</v>
      </c>
      <c r="AF275" s="38">
        <v>0.1</v>
      </c>
      <c r="AG275" s="38">
        <v>0.11</v>
      </c>
      <c r="AH275" s="38">
        <v>0.21</v>
      </c>
      <c r="AI275" s="38">
        <v>0.1</v>
      </c>
      <c r="AJ275" s="38">
        <v>0.21</v>
      </c>
      <c r="AK275" s="38" t="s">
        <v>25</v>
      </c>
      <c r="AL275" s="38" t="s">
        <v>643</v>
      </c>
    </row>
    <row r="276" spans="1:38">
      <c r="A276" s="1">
        <v>274</v>
      </c>
      <c r="B276" s="1" t="s">
        <v>644</v>
      </c>
      <c r="C276" s="38" t="s">
        <v>189</v>
      </c>
      <c r="D276" s="38" t="s">
        <v>121</v>
      </c>
      <c r="E276" s="38" t="s">
        <v>68</v>
      </c>
      <c r="F276" s="38" t="s">
        <v>4789</v>
      </c>
      <c r="G276" s="38">
        <v>1994</v>
      </c>
      <c r="H276" s="38">
        <v>1</v>
      </c>
      <c r="I276" s="38">
        <v>0</v>
      </c>
      <c r="J276" s="38">
        <v>1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>
        <v>0</v>
      </c>
      <c r="AE276" s="38">
        <v>0</v>
      </c>
      <c r="AF276" s="38">
        <v>0</v>
      </c>
      <c r="AG276" s="38">
        <v>0</v>
      </c>
      <c r="AH276" s="38">
        <v>0</v>
      </c>
      <c r="AI276" s="38">
        <v>0</v>
      </c>
      <c r="AJ276" s="38">
        <v>0</v>
      </c>
      <c r="AK276" s="38" t="s">
        <v>25</v>
      </c>
      <c r="AL276" s="38" t="s">
        <v>645</v>
      </c>
    </row>
    <row r="277" spans="1:38">
      <c r="A277" s="1">
        <v>275</v>
      </c>
      <c r="B277" s="1" t="s">
        <v>646</v>
      </c>
      <c r="C277" s="38" t="s">
        <v>189</v>
      </c>
      <c r="D277" s="38" t="s">
        <v>110</v>
      </c>
      <c r="E277" s="38" t="s">
        <v>72</v>
      </c>
      <c r="F277" s="38" t="s">
        <v>4790</v>
      </c>
      <c r="G277" s="38">
        <v>2000</v>
      </c>
      <c r="H277" s="38">
        <v>26</v>
      </c>
      <c r="I277" s="38">
        <v>21</v>
      </c>
      <c r="J277" s="38">
        <v>1886</v>
      </c>
      <c r="K277" s="38">
        <v>21</v>
      </c>
      <c r="L277" s="38">
        <v>2</v>
      </c>
      <c r="M277" s="38">
        <v>6</v>
      </c>
      <c r="N277" s="38">
        <v>8</v>
      </c>
      <c r="O277" s="38">
        <v>2</v>
      </c>
      <c r="P277" s="38">
        <v>0</v>
      </c>
      <c r="Q277" s="38">
        <v>0</v>
      </c>
      <c r="R277" s="38">
        <v>2</v>
      </c>
      <c r="S277" s="38">
        <v>0</v>
      </c>
      <c r="T277" s="38">
        <v>2.2000000000000002</v>
      </c>
      <c r="U277" s="38">
        <v>2.2000000000000002</v>
      </c>
      <c r="V277" s="38">
        <v>4.0999999999999996</v>
      </c>
      <c r="W277" s="38">
        <v>6.3</v>
      </c>
      <c r="X277" s="38">
        <v>79</v>
      </c>
      <c r="Y277" s="38">
        <v>59</v>
      </c>
      <c r="Z277" s="38">
        <v>180</v>
      </c>
      <c r="AA277" s="38">
        <v>0.1</v>
      </c>
      <c r="AB277" s="38">
        <v>0.28999999999999998</v>
      </c>
      <c r="AC277" s="38">
        <v>0.38</v>
      </c>
      <c r="AD277" s="38">
        <v>0.1</v>
      </c>
      <c r="AE277" s="38">
        <v>0.38</v>
      </c>
      <c r="AF277" s="38">
        <v>0.1</v>
      </c>
      <c r="AG277" s="38">
        <v>0.2</v>
      </c>
      <c r="AH277" s="2">
        <v>0.3</v>
      </c>
      <c r="AI277" s="38">
        <v>0.1</v>
      </c>
      <c r="AJ277" s="38">
        <v>0.3</v>
      </c>
      <c r="AK277" s="38" t="s">
        <v>25</v>
      </c>
      <c r="AL277" s="38" t="s">
        <v>647</v>
      </c>
    </row>
    <row r="278" spans="1:38">
      <c r="A278" s="1">
        <v>276</v>
      </c>
      <c r="B278" s="1" t="s">
        <v>648</v>
      </c>
      <c r="C278" s="38" t="s">
        <v>127</v>
      </c>
      <c r="D278" s="38" t="s">
        <v>121</v>
      </c>
      <c r="E278" s="38" t="s">
        <v>76</v>
      </c>
      <c r="F278" s="38" t="s">
        <v>4791</v>
      </c>
      <c r="G278" s="38">
        <v>1992</v>
      </c>
      <c r="H278" s="38">
        <v>3</v>
      </c>
      <c r="I278" s="38">
        <v>2</v>
      </c>
      <c r="J278" s="38">
        <v>135</v>
      </c>
      <c r="K278" s="38">
        <v>1.5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1</v>
      </c>
      <c r="S278" s="38">
        <v>0</v>
      </c>
      <c r="T278" s="38">
        <v>0</v>
      </c>
      <c r="U278" s="38">
        <v>0</v>
      </c>
      <c r="V278" s="38">
        <v>0</v>
      </c>
      <c r="W278" s="38">
        <v>0</v>
      </c>
      <c r="X278" s="38">
        <v>1</v>
      </c>
      <c r="Y278" s="38">
        <v>2</v>
      </c>
      <c r="Z278" s="38">
        <v>2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>
        <v>0</v>
      </c>
      <c r="AG278" s="38">
        <v>0</v>
      </c>
      <c r="AH278" s="38">
        <v>0</v>
      </c>
      <c r="AI278" s="38">
        <v>0</v>
      </c>
      <c r="AJ278" s="38">
        <v>0</v>
      </c>
      <c r="AK278" s="38" t="s">
        <v>25</v>
      </c>
      <c r="AL278" s="38" t="s">
        <v>649</v>
      </c>
    </row>
    <row r="279" spans="1:38">
      <c r="A279" s="1">
        <v>277</v>
      </c>
      <c r="B279" s="1" t="s">
        <v>650</v>
      </c>
      <c r="C279" s="38" t="s">
        <v>120</v>
      </c>
      <c r="D279" s="38" t="s">
        <v>110</v>
      </c>
      <c r="E279" s="38" t="s">
        <v>74</v>
      </c>
      <c r="F279" s="38" t="s">
        <v>4792</v>
      </c>
      <c r="G279" s="38">
        <v>1988</v>
      </c>
      <c r="H279" s="38">
        <v>16</v>
      </c>
      <c r="I279" s="38">
        <v>12</v>
      </c>
      <c r="J279" s="38">
        <v>722</v>
      </c>
      <c r="K279" s="38">
        <v>8</v>
      </c>
      <c r="L279" s="38">
        <v>2</v>
      </c>
      <c r="M279" s="38">
        <v>1</v>
      </c>
      <c r="N279" s="38">
        <v>3</v>
      </c>
      <c r="O279" s="38">
        <v>2</v>
      </c>
      <c r="P279" s="38">
        <v>0</v>
      </c>
      <c r="Q279" s="38">
        <v>0</v>
      </c>
      <c r="R279" s="38">
        <v>0</v>
      </c>
      <c r="S279" s="38">
        <v>0</v>
      </c>
      <c r="T279" s="38">
        <v>0.9</v>
      </c>
      <c r="U279" s="38">
        <v>0.9</v>
      </c>
      <c r="V279" s="38">
        <v>1</v>
      </c>
      <c r="W279" s="38">
        <v>1.9</v>
      </c>
      <c r="X279" s="38">
        <v>10</v>
      </c>
      <c r="Y279" s="38">
        <v>33</v>
      </c>
      <c r="Z279" s="38">
        <v>43</v>
      </c>
      <c r="AA279" s="38">
        <v>0.25</v>
      </c>
      <c r="AB279" s="38">
        <v>0.12</v>
      </c>
      <c r="AC279" s="38">
        <v>0.37</v>
      </c>
      <c r="AD279" s="38">
        <v>0.25</v>
      </c>
      <c r="AE279" s="38">
        <v>0.37</v>
      </c>
      <c r="AF279" s="38">
        <v>0.11</v>
      </c>
      <c r="AG279" s="38">
        <v>0.12</v>
      </c>
      <c r="AH279" s="38">
        <v>0.23</v>
      </c>
      <c r="AI279" s="38">
        <v>0.11</v>
      </c>
      <c r="AJ279" s="38">
        <v>0.23</v>
      </c>
      <c r="AK279" s="38" t="s">
        <v>25</v>
      </c>
      <c r="AL279" s="38">
        <v>99813635</v>
      </c>
    </row>
    <row r="280" spans="1:38">
      <c r="A280" s="1">
        <v>278</v>
      </c>
      <c r="B280" s="1" t="s">
        <v>651</v>
      </c>
      <c r="C280" s="38" t="s">
        <v>160</v>
      </c>
      <c r="D280" s="38" t="s">
        <v>121</v>
      </c>
      <c r="E280" s="38" t="s">
        <v>74</v>
      </c>
      <c r="F280" s="38" t="s">
        <v>4793</v>
      </c>
      <c r="G280" s="38">
        <v>2000</v>
      </c>
      <c r="H280" s="38">
        <v>20</v>
      </c>
      <c r="I280" s="38">
        <v>3</v>
      </c>
      <c r="J280" s="38">
        <v>453</v>
      </c>
      <c r="K280" s="38">
        <v>5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1</v>
      </c>
      <c r="S280" s="38">
        <v>0</v>
      </c>
      <c r="T280" s="38">
        <v>0.2</v>
      </c>
      <c r="U280" s="38">
        <v>0.2</v>
      </c>
      <c r="V280" s="38">
        <v>0.2</v>
      </c>
      <c r="W280" s="38">
        <v>0.4</v>
      </c>
      <c r="X280" s="38">
        <v>28</v>
      </c>
      <c r="Y280" s="38">
        <v>26</v>
      </c>
      <c r="Z280" s="38">
        <v>58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>
        <v>0.04</v>
      </c>
      <c r="AG280" s="38">
        <v>0.04</v>
      </c>
      <c r="AH280" s="38">
        <v>0.08</v>
      </c>
      <c r="AI280" s="38">
        <v>0.04</v>
      </c>
      <c r="AJ280" s="38">
        <v>0.08</v>
      </c>
      <c r="AK280" s="38" t="s">
        <v>25</v>
      </c>
      <c r="AL280" s="38" t="s">
        <v>652</v>
      </c>
    </row>
    <row r="281" spans="1:38">
      <c r="A281" s="1">
        <v>279</v>
      </c>
      <c r="B281" s="1" t="s">
        <v>653</v>
      </c>
      <c r="C281" s="38" t="s">
        <v>145</v>
      </c>
      <c r="D281" s="38" t="s">
        <v>110</v>
      </c>
      <c r="E281" s="38" t="s">
        <v>95</v>
      </c>
      <c r="F281" s="38" t="s">
        <v>4794</v>
      </c>
      <c r="G281" s="38">
        <v>1993</v>
      </c>
      <c r="H281" s="38">
        <v>7</v>
      </c>
      <c r="I281" s="38">
        <v>1</v>
      </c>
      <c r="J281" s="38">
        <v>150</v>
      </c>
      <c r="K281" s="38">
        <v>1.7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0.1</v>
      </c>
      <c r="U281" s="38">
        <v>0.1</v>
      </c>
      <c r="V281" s="38">
        <v>0</v>
      </c>
      <c r="W281" s="38">
        <v>0.1</v>
      </c>
      <c r="X281" s="38">
        <v>2</v>
      </c>
      <c r="Y281" s="38">
        <v>14</v>
      </c>
      <c r="Z281" s="38">
        <v>4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0.03</v>
      </c>
      <c r="AG281" s="38">
        <v>0</v>
      </c>
      <c r="AH281" s="38">
        <v>0.03</v>
      </c>
      <c r="AI281" s="38">
        <v>0.03</v>
      </c>
      <c r="AJ281" s="38">
        <v>0.03</v>
      </c>
      <c r="AK281" s="38" t="s">
        <v>25</v>
      </c>
      <c r="AL281" s="38" t="s">
        <v>654</v>
      </c>
    </row>
    <row r="282" spans="1:38">
      <c r="A282" s="1">
        <v>280</v>
      </c>
      <c r="B282" s="1" t="s">
        <v>655</v>
      </c>
      <c r="C282" s="38" t="s">
        <v>142</v>
      </c>
      <c r="D282" s="38" t="s">
        <v>121</v>
      </c>
      <c r="E282" s="38" t="s">
        <v>66</v>
      </c>
      <c r="F282" s="38" t="s">
        <v>4618</v>
      </c>
      <c r="G282" s="38">
        <v>1994</v>
      </c>
      <c r="H282" s="38">
        <v>8</v>
      </c>
      <c r="I282" s="38">
        <v>7</v>
      </c>
      <c r="J282" s="38">
        <v>646</v>
      </c>
      <c r="K282" s="38">
        <v>7.2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0.4</v>
      </c>
      <c r="U282" s="38">
        <v>0.4</v>
      </c>
      <c r="V282" s="38">
        <v>0.2</v>
      </c>
      <c r="W282" s="38">
        <v>0.6</v>
      </c>
      <c r="X282" s="38">
        <v>21</v>
      </c>
      <c r="Y282" s="38">
        <v>59</v>
      </c>
      <c r="Z282" s="38">
        <v>10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0.05</v>
      </c>
      <c r="AG282" s="38">
        <v>0.03</v>
      </c>
      <c r="AH282" s="38">
        <v>0.08</v>
      </c>
      <c r="AI282" s="38">
        <v>0.05</v>
      </c>
      <c r="AJ282" s="38">
        <v>0.08</v>
      </c>
      <c r="AK282" s="38" t="s">
        <v>25</v>
      </c>
      <c r="AL282" s="38" t="s">
        <v>656</v>
      </c>
    </row>
    <row r="283" spans="1:38">
      <c r="A283" s="1">
        <v>281</v>
      </c>
      <c r="B283" s="1" t="s">
        <v>657</v>
      </c>
      <c r="C283" s="38" t="s">
        <v>142</v>
      </c>
      <c r="D283" s="38" t="s">
        <v>121</v>
      </c>
      <c r="E283" s="38" t="s">
        <v>103</v>
      </c>
      <c r="F283" s="38" t="s">
        <v>4476</v>
      </c>
      <c r="G283" s="38">
        <v>2004</v>
      </c>
      <c r="H283" s="38">
        <v>5</v>
      </c>
      <c r="I283" s="38">
        <v>2</v>
      </c>
      <c r="J283" s="38">
        <v>152</v>
      </c>
      <c r="K283" s="38">
        <v>1.7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8">
        <v>0</v>
      </c>
      <c r="X283" s="38">
        <v>10</v>
      </c>
      <c r="Y283" s="38">
        <v>4</v>
      </c>
      <c r="Z283" s="38">
        <v>1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</v>
      </c>
      <c r="AG283" s="38">
        <v>0</v>
      </c>
      <c r="AH283" s="38">
        <v>0</v>
      </c>
      <c r="AI283" s="38">
        <v>0</v>
      </c>
      <c r="AJ283" s="38">
        <v>0</v>
      </c>
      <c r="AK283" s="38" t="s">
        <v>25</v>
      </c>
      <c r="AL283" s="38" t="s">
        <v>658</v>
      </c>
    </row>
    <row r="284" spans="1:38">
      <c r="A284" s="1">
        <v>282</v>
      </c>
      <c r="B284" s="1" t="s">
        <v>659</v>
      </c>
      <c r="C284" s="38" t="s">
        <v>120</v>
      </c>
      <c r="D284" s="38" t="s">
        <v>121</v>
      </c>
      <c r="E284" s="38" t="s">
        <v>68</v>
      </c>
      <c r="F284" s="38" t="s">
        <v>4795</v>
      </c>
      <c r="G284" s="38">
        <v>1993</v>
      </c>
      <c r="H284" s="38">
        <v>7</v>
      </c>
      <c r="I284" s="38">
        <v>2</v>
      </c>
      <c r="J284" s="38">
        <v>218</v>
      </c>
      <c r="K284" s="38">
        <v>2.4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4</v>
      </c>
      <c r="S284" s="38">
        <v>0</v>
      </c>
      <c r="T284" s="38">
        <v>0.1</v>
      </c>
      <c r="U284" s="38">
        <v>0.1</v>
      </c>
      <c r="V284" s="38">
        <v>0</v>
      </c>
      <c r="W284" s="38">
        <v>0.1</v>
      </c>
      <c r="X284" s="38">
        <v>0</v>
      </c>
      <c r="Y284" s="38">
        <v>3</v>
      </c>
      <c r="Z284" s="38">
        <v>0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0.04</v>
      </c>
      <c r="AG284" s="38">
        <v>0</v>
      </c>
      <c r="AH284" s="38">
        <v>0.04</v>
      </c>
      <c r="AI284" s="38">
        <v>0.04</v>
      </c>
      <c r="AJ284" s="38">
        <v>0.04</v>
      </c>
      <c r="AK284" s="38" t="s">
        <v>25</v>
      </c>
      <c r="AL284" s="38" t="s">
        <v>660</v>
      </c>
    </row>
    <row r="285" spans="1:38">
      <c r="A285" s="1">
        <v>283</v>
      </c>
      <c r="B285" s="1" t="s">
        <v>661</v>
      </c>
      <c r="C285" s="38" t="s">
        <v>295</v>
      </c>
      <c r="D285" s="38" t="s">
        <v>117</v>
      </c>
      <c r="E285" s="38" t="s">
        <v>103</v>
      </c>
      <c r="F285" s="38" t="s">
        <v>4493</v>
      </c>
      <c r="G285" s="38">
        <v>2004</v>
      </c>
      <c r="H285" s="38">
        <v>25</v>
      </c>
      <c r="I285" s="38">
        <v>22</v>
      </c>
      <c r="J285" s="38">
        <v>1896</v>
      </c>
      <c r="K285" s="38">
        <v>21.1</v>
      </c>
      <c r="L285" s="38">
        <v>1</v>
      </c>
      <c r="M285" s="38">
        <v>0</v>
      </c>
      <c r="N285" s="38">
        <v>1</v>
      </c>
      <c r="O285" s="38">
        <v>1</v>
      </c>
      <c r="P285" s="38">
        <v>0</v>
      </c>
      <c r="Q285" s="38">
        <v>0</v>
      </c>
      <c r="R285" s="38">
        <v>8</v>
      </c>
      <c r="S285" s="38">
        <v>0</v>
      </c>
      <c r="T285" s="38">
        <v>0.4</v>
      </c>
      <c r="U285" s="38">
        <v>0.4</v>
      </c>
      <c r="V285" s="38">
        <v>0.6</v>
      </c>
      <c r="W285" s="38">
        <v>1</v>
      </c>
      <c r="X285" s="38">
        <v>19</v>
      </c>
      <c r="Y285" s="38">
        <v>88</v>
      </c>
      <c r="Z285" s="38">
        <v>13</v>
      </c>
      <c r="AA285" s="38">
        <v>0.05</v>
      </c>
      <c r="AB285" s="38">
        <v>0</v>
      </c>
      <c r="AC285" s="38">
        <v>0.05</v>
      </c>
      <c r="AD285" s="38">
        <v>0.05</v>
      </c>
      <c r="AE285" s="38">
        <v>0.05</v>
      </c>
      <c r="AF285" s="38">
        <v>0.02</v>
      </c>
      <c r="AG285" s="38">
        <v>0.03</v>
      </c>
      <c r="AH285" s="38">
        <v>0.05</v>
      </c>
      <c r="AI285" s="38">
        <v>0.02</v>
      </c>
      <c r="AJ285" s="38">
        <v>0.05</v>
      </c>
      <c r="AK285" s="38" t="s">
        <v>25</v>
      </c>
      <c r="AL285" s="38" t="s">
        <v>662</v>
      </c>
    </row>
    <row r="286" spans="1:38">
      <c r="A286" s="1">
        <v>284</v>
      </c>
      <c r="B286" s="1" t="s">
        <v>663</v>
      </c>
      <c r="C286" s="38" t="s">
        <v>170</v>
      </c>
      <c r="D286" s="38" t="s">
        <v>121</v>
      </c>
      <c r="E286" s="38" t="s">
        <v>97</v>
      </c>
      <c r="F286" s="38" t="s">
        <v>4796</v>
      </c>
      <c r="G286" s="38">
        <v>2003</v>
      </c>
      <c r="H286" s="38">
        <v>1</v>
      </c>
      <c r="I286" s="38">
        <v>0</v>
      </c>
      <c r="J286" s="38">
        <v>23</v>
      </c>
      <c r="K286" s="38">
        <v>0.3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8">
        <v>0</v>
      </c>
      <c r="X286" s="38">
        <v>2</v>
      </c>
      <c r="Y286" s="38">
        <v>3</v>
      </c>
      <c r="Z286" s="38">
        <v>3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>
        <v>0</v>
      </c>
      <c r="AG286" s="38">
        <v>0</v>
      </c>
      <c r="AH286" s="38">
        <v>0</v>
      </c>
      <c r="AI286" s="38">
        <v>0</v>
      </c>
      <c r="AJ286" s="38">
        <v>0</v>
      </c>
      <c r="AK286" s="38" t="s">
        <v>25</v>
      </c>
      <c r="AL286" s="38" t="s">
        <v>664</v>
      </c>
    </row>
    <row r="287" spans="1:38">
      <c r="A287" s="1">
        <v>285</v>
      </c>
      <c r="B287" s="1" t="s">
        <v>665</v>
      </c>
      <c r="C287" s="38" t="s">
        <v>186</v>
      </c>
      <c r="D287" s="38" t="s">
        <v>117</v>
      </c>
      <c r="E287" s="38" t="s">
        <v>97</v>
      </c>
      <c r="F287" s="38" t="s">
        <v>4797</v>
      </c>
      <c r="G287" s="38">
        <v>1993</v>
      </c>
      <c r="H287" s="38">
        <v>15</v>
      </c>
      <c r="I287" s="38">
        <v>14</v>
      </c>
      <c r="J287" s="38">
        <v>1028</v>
      </c>
      <c r="K287" s="38">
        <v>11.4</v>
      </c>
      <c r="L287" s="38">
        <v>0</v>
      </c>
      <c r="M287" s="38">
        <v>1</v>
      </c>
      <c r="N287" s="38">
        <v>1</v>
      </c>
      <c r="O287" s="38">
        <v>0</v>
      </c>
      <c r="P287" s="38">
        <v>0</v>
      </c>
      <c r="Q287" s="38">
        <v>0</v>
      </c>
      <c r="R287" s="38">
        <v>4</v>
      </c>
      <c r="S287" s="38">
        <v>1</v>
      </c>
      <c r="T287" s="38">
        <v>0.3</v>
      </c>
      <c r="U287" s="38">
        <v>0.3</v>
      </c>
      <c r="V287" s="38">
        <v>0.3</v>
      </c>
      <c r="W287" s="38">
        <v>0.6</v>
      </c>
      <c r="X287" s="38">
        <v>4</v>
      </c>
      <c r="Y287" s="38">
        <v>37</v>
      </c>
      <c r="Z287" s="38">
        <v>8</v>
      </c>
      <c r="AA287" s="38">
        <v>0</v>
      </c>
      <c r="AB287" s="38">
        <v>0.09</v>
      </c>
      <c r="AC287" s="38">
        <v>0.09</v>
      </c>
      <c r="AD287" s="38">
        <v>0</v>
      </c>
      <c r="AE287" s="38">
        <v>0.09</v>
      </c>
      <c r="AF287" s="38">
        <v>0.02</v>
      </c>
      <c r="AG287" s="38">
        <v>0.03</v>
      </c>
      <c r="AH287" s="2">
        <v>0.05</v>
      </c>
      <c r="AI287" s="38">
        <v>0.02</v>
      </c>
      <c r="AJ287" s="38">
        <v>0.05</v>
      </c>
      <c r="AK287" s="38" t="s">
        <v>25</v>
      </c>
      <c r="AL287" s="38" t="s">
        <v>666</v>
      </c>
    </row>
    <row r="288" spans="1:38">
      <c r="A288" s="1">
        <v>286</v>
      </c>
      <c r="B288" s="1" t="s">
        <v>667</v>
      </c>
      <c r="C288" s="38" t="s">
        <v>127</v>
      </c>
      <c r="D288" s="38" t="s">
        <v>121</v>
      </c>
      <c r="E288" s="38" t="s">
        <v>72</v>
      </c>
      <c r="F288" s="38" t="s">
        <v>4798</v>
      </c>
      <c r="G288" s="38">
        <v>1995</v>
      </c>
      <c r="H288" s="38">
        <v>22</v>
      </c>
      <c r="I288" s="38">
        <v>20</v>
      </c>
      <c r="J288" s="38">
        <v>1662</v>
      </c>
      <c r="K288" s="38">
        <v>18.5</v>
      </c>
      <c r="L288" s="38">
        <v>0</v>
      </c>
      <c r="M288" s="38">
        <v>2</v>
      </c>
      <c r="N288" s="38">
        <v>2</v>
      </c>
      <c r="O288" s="38">
        <v>0</v>
      </c>
      <c r="P288" s="38">
        <v>0</v>
      </c>
      <c r="Q288" s="38">
        <v>0</v>
      </c>
      <c r="R288" s="38">
        <v>3</v>
      </c>
      <c r="S288" s="38">
        <v>0</v>
      </c>
      <c r="T288" s="38">
        <v>0.8</v>
      </c>
      <c r="U288" s="38">
        <v>0.8</v>
      </c>
      <c r="V288" s="38">
        <v>0.6</v>
      </c>
      <c r="W288" s="38">
        <v>1.5</v>
      </c>
      <c r="X288" s="38">
        <v>25</v>
      </c>
      <c r="Y288" s="38">
        <v>69</v>
      </c>
      <c r="Z288" s="38">
        <v>7</v>
      </c>
      <c r="AA288" s="38">
        <v>0</v>
      </c>
      <c r="AB288" s="38">
        <v>0.11</v>
      </c>
      <c r="AC288" s="38">
        <v>0.11</v>
      </c>
      <c r="AD288" s="38">
        <v>0</v>
      </c>
      <c r="AE288" s="38">
        <v>0.11</v>
      </c>
      <c r="AF288" s="38">
        <v>0.05</v>
      </c>
      <c r="AG288" s="38">
        <v>0.03</v>
      </c>
      <c r="AH288" s="38">
        <v>0.08</v>
      </c>
      <c r="AI288" s="38">
        <v>0.05</v>
      </c>
      <c r="AJ288" s="38">
        <v>0.08</v>
      </c>
      <c r="AK288" s="38" t="s">
        <v>25</v>
      </c>
      <c r="AL288" s="38" t="s">
        <v>668</v>
      </c>
    </row>
    <row r="289" spans="1:38">
      <c r="A289" s="1">
        <v>287</v>
      </c>
      <c r="B289" s="1" t="s">
        <v>78</v>
      </c>
      <c r="C289" s="38" t="s">
        <v>229</v>
      </c>
      <c r="D289" s="38" t="s">
        <v>150</v>
      </c>
      <c r="E289" s="38" t="s">
        <v>76</v>
      </c>
      <c r="F289" s="38" t="s">
        <v>4799</v>
      </c>
      <c r="G289" s="38">
        <v>1992</v>
      </c>
      <c r="H289" s="38">
        <v>32</v>
      </c>
      <c r="I289" s="38">
        <v>32</v>
      </c>
      <c r="J289" s="38">
        <v>2880</v>
      </c>
      <c r="K289" s="38">
        <v>32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3</v>
      </c>
      <c r="S289" s="38">
        <v>0</v>
      </c>
      <c r="T289" s="38">
        <v>0</v>
      </c>
      <c r="U289" s="38">
        <v>0</v>
      </c>
      <c r="V289" s="38">
        <v>0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>
        <v>0</v>
      </c>
      <c r="AE289" s="38">
        <v>0</v>
      </c>
      <c r="AF289" s="38">
        <v>0</v>
      </c>
      <c r="AG289" s="38">
        <v>0</v>
      </c>
      <c r="AH289" s="38">
        <v>0</v>
      </c>
      <c r="AI289" s="38">
        <v>0</v>
      </c>
      <c r="AJ289" s="38">
        <v>0</v>
      </c>
      <c r="AK289" s="38" t="s">
        <v>25</v>
      </c>
      <c r="AL289" s="38" t="s">
        <v>669</v>
      </c>
    </row>
    <row r="290" spans="1:38">
      <c r="A290" s="1">
        <v>288</v>
      </c>
      <c r="B290" s="1" t="s">
        <v>670</v>
      </c>
      <c r="C290" s="38" t="s">
        <v>383</v>
      </c>
      <c r="D290" s="38" t="s">
        <v>117</v>
      </c>
      <c r="E290" s="38" t="s">
        <v>99</v>
      </c>
      <c r="F290" s="38" t="s">
        <v>4458</v>
      </c>
      <c r="G290" s="38">
        <v>1994</v>
      </c>
      <c r="H290" s="38">
        <v>33</v>
      </c>
      <c r="I290" s="38">
        <v>33</v>
      </c>
      <c r="J290" s="38">
        <v>2892</v>
      </c>
      <c r="K290" s="38">
        <v>32.1</v>
      </c>
      <c r="L290" s="38">
        <v>5</v>
      </c>
      <c r="M290" s="38">
        <v>0</v>
      </c>
      <c r="N290" s="38">
        <v>5</v>
      </c>
      <c r="O290" s="38">
        <v>5</v>
      </c>
      <c r="P290" s="38">
        <v>0</v>
      </c>
      <c r="Q290" s="38">
        <v>0</v>
      </c>
      <c r="R290" s="38">
        <v>6</v>
      </c>
      <c r="S290" s="38">
        <v>0</v>
      </c>
      <c r="T290" s="38">
        <v>2.5</v>
      </c>
      <c r="U290" s="38">
        <v>2.5</v>
      </c>
      <c r="V290" s="38">
        <v>1.8</v>
      </c>
      <c r="W290" s="38">
        <v>4.2</v>
      </c>
      <c r="X290" s="38">
        <v>20</v>
      </c>
      <c r="Y290" s="38">
        <v>132</v>
      </c>
      <c r="Z290" s="38">
        <v>24</v>
      </c>
      <c r="AA290" s="38">
        <v>0.16</v>
      </c>
      <c r="AB290" s="38">
        <v>0</v>
      </c>
      <c r="AC290" s="38">
        <v>0.16</v>
      </c>
      <c r="AD290" s="38">
        <v>0.16</v>
      </c>
      <c r="AE290" s="38">
        <v>0.16</v>
      </c>
      <c r="AF290" s="38">
        <v>0.08</v>
      </c>
      <c r="AG290" s="38">
        <v>0.06</v>
      </c>
      <c r="AH290" s="38">
        <v>0.13</v>
      </c>
      <c r="AI290" s="38">
        <v>0.08</v>
      </c>
      <c r="AJ290" s="38">
        <v>0.13</v>
      </c>
      <c r="AK290" s="38" t="s">
        <v>25</v>
      </c>
      <c r="AL290" s="38" t="s">
        <v>671</v>
      </c>
    </row>
    <row r="291" spans="1:38">
      <c r="A291" s="1">
        <v>289</v>
      </c>
      <c r="B291" s="1" t="s">
        <v>672</v>
      </c>
      <c r="C291" s="38" t="s">
        <v>435</v>
      </c>
      <c r="D291" s="38" t="s">
        <v>121</v>
      </c>
      <c r="E291" s="38" t="s">
        <v>68</v>
      </c>
      <c r="F291" s="38" t="s">
        <v>4457</v>
      </c>
      <c r="G291" s="38">
        <v>1998</v>
      </c>
      <c r="H291" s="38">
        <v>1</v>
      </c>
      <c r="I291" s="38">
        <v>0</v>
      </c>
      <c r="J291" s="38">
        <v>8</v>
      </c>
      <c r="K291" s="38">
        <v>0.1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8">
        <v>0</v>
      </c>
      <c r="X291" s="38">
        <v>0</v>
      </c>
      <c r="Y291" s="38">
        <v>1</v>
      </c>
      <c r="Z291" s="38">
        <v>1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>
        <v>0</v>
      </c>
      <c r="AG291" s="38">
        <v>0</v>
      </c>
      <c r="AH291" s="38">
        <v>0</v>
      </c>
      <c r="AI291" s="38">
        <v>0</v>
      </c>
      <c r="AJ291" s="38">
        <v>0</v>
      </c>
      <c r="AK291" s="38" t="s">
        <v>25</v>
      </c>
      <c r="AL291" s="38" t="s">
        <v>673</v>
      </c>
    </row>
    <row r="292" spans="1:38">
      <c r="A292" s="1">
        <v>290</v>
      </c>
      <c r="B292" s="1" t="s">
        <v>674</v>
      </c>
      <c r="C292" s="38" t="s">
        <v>120</v>
      </c>
      <c r="D292" s="38" t="s">
        <v>218</v>
      </c>
      <c r="E292" s="38" t="s">
        <v>66</v>
      </c>
      <c r="F292" s="38" t="s">
        <v>4800</v>
      </c>
      <c r="G292" s="38">
        <v>2004</v>
      </c>
      <c r="H292" s="38">
        <v>10</v>
      </c>
      <c r="I292" s="38">
        <v>6</v>
      </c>
      <c r="J292" s="38">
        <v>543</v>
      </c>
      <c r="K292" s="38">
        <v>6</v>
      </c>
      <c r="L292" s="38">
        <v>0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1</v>
      </c>
      <c r="S292" s="38">
        <v>0</v>
      </c>
      <c r="T292" s="38">
        <v>0.1</v>
      </c>
      <c r="U292" s="38">
        <v>0.1</v>
      </c>
      <c r="V292" s="38">
        <v>0.8</v>
      </c>
      <c r="W292" s="38">
        <v>0.9</v>
      </c>
      <c r="X292" s="38">
        <v>18</v>
      </c>
      <c r="Y292" s="38">
        <v>31</v>
      </c>
      <c r="Z292" s="38">
        <v>14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0.02</v>
      </c>
      <c r="AG292" s="38">
        <v>0.14000000000000001</v>
      </c>
      <c r="AH292" s="38">
        <v>0.16</v>
      </c>
      <c r="AI292" s="38">
        <v>0.02</v>
      </c>
      <c r="AJ292" s="38">
        <v>0.16</v>
      </c>
      <c r="AK292" s="38" t="s">
        <v>25</v>
      </c>
      <c r="AL292" s="38" t="s">
        <v>675</v>
      </c>
    </row>
    <row r="293" spans="1:38">
      <c r="A293" s="1">
        <v>291</v>
      </c>
      <c r="B293" s="1" t="s">
        <v>676</v>
      </c>
      <c r="C293" s="38" t="s">
        <v>120</v>
      </c>
      <c r="D293" s="38" t="s">
        <v>139</v>
      </c>
      <c r="E293" s="38" t="s">
        <v>79</v>
      </c>
      <c r="F293" s="38" t="s">
        <v>4801</v>
      </c>
      <c r="G293" s="38">
        <v>2001</v>
      </c>
      <c r="H293" s="38">
        <v>10</v>
      </c>
      <c r="I293" s="38">
        <v>3</v>
      </c>
      <c r="J293" s="38">
        <v>321</v>
      </c>
      <c r="K293" s="38">
        <v>3.6</v>
      </c>
      <c r="L293" s="38">
        <v>0</v>
      </c>
      <c r="M293" s="38">
        <v>1</v>
      </c>
      <c r="N293" s="38">
        <v>1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0.5</v>
      </c>
      <c r="U293" s="38">
        <v>0.5</v>
      </c>
      <c r="V293" s="38">
        <v>1.2</v>
      </c>
      <c r="W293" s="38">
        <v>1.7</v>
      </c>
      <c r="X293" s="38">
        <v>8</v>
      </c>
      <c r="Y293" s="38">
        <v>6</v>
      </c>
      <c r="Z293" s="38">
        <v>39</v>
      </c>
      <c r="AA293" s="38">
        <v>0</v>
      </c>
      <c r="AB293" s="38">
        <v>0.28000000000000003</v>
      </c>
      <c r="AC293" s="38">
        <v>0.28000000000000003</v>
      </c>
      <c r="AD293" s="38">
        <v>0</v>
      </c>
      <c r="AE293" s="38">
        <v>0.28000000000000003</v>
      </c>
      <c r="AF293" s="38">
        <v>0.14000000000000001</v>
      </c>
      <c r="AG293" s="38">
        <v>0.35</v>
      </c>
      <c r="AH293" s="38">
        <v>0.49</v>
      </c>
      <c r="AI293" s="38">
        <v>0.14000000000000001</v>
      </c>
      <c r="AJ293" s="38">
        <v>0.49</v>
      </c>
      <c r="AK293" s="38" t="s">
        <v>25</v>
      </c>
      <c r="AL293" s="38" t="s">
        <v>677</v>
      </c>
    </row>
    <row r="294" spans="1:38">
      <c r="A294" s="1">
        <v>292</v>
      </c>
      <c r="B294" s="1" t="s">
        <v>678</v>
      </c>
      <c r="C294" s="38" t="s">
        <v>189</v>
      </c>
      <c r="D294" s="38" t="s">
        <v>121</v>
      </c>
      <c r="E294" s="38" t="s">
        <v>70</v>
      </c>
      <c r="F294" s="38" t="s">
        <v>4802</v>
      </c>
      <c r="G294" s="38">
        <v>1994</v>
      </c>
      <c r="H294" s="38">
        <v>15</v>
      </c>
      <c r="I294" s="38">
        <v>9</v>
      </c>
      <c r="J294" s="38">
        <v>915</v>
      </c>
      <c r="K294" s="38">
        <v>10.199999999999999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1</v>
      </c>
      <c r="S294" s="38">
        <v>0</v>
      </c>
      <c r="T294" s="38">
        <v>0.1</v>
      </c>
      <c r="U294" s="38">
        <v>0.1</v>
      </c>
      <c r="V294" s="38">
        <v>0</v>
      </c>
      <c r="W294" s="38">
        <v>0.1</v>
      </c>
      <c r="X294" s="38">
        <v>3</v>
      </c>
      <c r="Y294" s="38">
        <v>25</v>
      </c>
      <c r="Z294" s="38">
        <v>0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0.01</v>
      </c>
      <c r="AG294" s="38">
        <v>0</v>
      </c>
      <c r="AH294" s="38">
        <v>0.01</v>
      </c>
      <c r="AI294" s="38">
        <v>0.01</v>
      </c>
      <c r="AJ294" s="38">
        <v>0.01</v>
      </c>
      <c r="AK294" s="38" t="s">
        <v>25</v>
      </c>
      <c r="AL294" s="38" t="s">
        <v>679</v>
      </c>
    </row>
    <row r="295" spans="1:38">
      <c r="A295" s="1">
        <v>293</v>
      </c>
      <c r="B295" s="1" t="s">
        <v>680</v>
      </c>
      <c r="C295" s="38" t="s">
        <v>120</v>
      </c>
      <c r="D295" s="38" t="s">
        <v>139</v>
      </c>
      <c r="E295" s="38" t="s">
        <v>89</v>
      </c>
      <c r="F295" s="38" t="s">
        <v>4803</v>
      </c>
      <c r="G295" s="38">
        <v>1992</v>
      </c>
      <c r="H295" s="38">
        <v>17</v>
      </c>
      <c r="I295" s="38">
        <v>12</v>
      </c>
      <c r="J295" s="38">
        <v>923</v>
      </c>
      <c r="K295" s="38">
        <v>10.3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1</v>
      </c>
      <c r="U295" s="38">
        <v>1</v>
      </c>
      <c r="V295" s="38">
        <v>0.7</v>
      </c>
      <c r="W295" s="38">
        <v>1.7</v>
      </c>
      <c r="X295" s="38">
        <v>11</v>
      </c>
      <c r="Y295" s="38">
        <v>33</v>
      </c>
      <c r="Z295" s="38">
        <v>38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0.1</v>
      </c>
      <c r="AG295" s="38">
        <v>7.0000000000000007E-2</v>
      </c>
      <c r="AH295" s="38">
        <v>0.17</v>
      </c>
      <c r="AI295" s="38">
        <v>0.1</v>
      </c>
      <c r="AJ295" s="38">
        <v>0.17</v>
      </c>
      <c r="AK295" s="38" t="s">
        <v>25</v>
      </c>
      <c r="AL295" s="38" t="s">
        <v>681</v>
      </c>
    </row>
    <row r="296" spans="1:38">
      <c r="A296" s="1">
        <v>294</v>
      </c>
      <c r="B296" s="1" t="s">
        <v>682</v>
      </c>
      <c r="C296" s="38" t="s">
        <v>142</v>
      </c>
      <c r="D296" s="38" t="s">
        <v>121</v>
      </c>
      <c r="E296" s="38" t="s">
        <v>93</v>
      </c>
      <c r="F296" s="38" t="s">
        <v>4804</v>
      </c>
      <c r="G296" s="38">
        <v>1993</v>
      </c>
      <c r="H296" s="38">
        <v>8</v>
      </c>
      <c r="I296" s="38">
        <v>7</v>
      </c>
      <c r="J296" s="38">
        <v>649</v>
      </c>
      <c r="K296" s="38">
        <v>7.2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1</v>
      </c>
      <c r="S296" s="38">
        <v>0</v>
      </c>
      <c r="T296" s="38">
        <v>0.7</v>
      </c>
      <c r="U296" s="38">
        <v>0.7</v>
      </c>
      <c r="V296" s="38">
        <v>0</v>
      </c>
      <c r="W296" s="38">
        <v>0.7</v>
      </c>
      <c r="X296" s="38">
        <v>2</v>
      </c>
      <c r="Y296" s="38">
        <v>27</v>
      </c>
      <c r="Z296" s="38">
        <v>1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0.1</v>
      </c>
      <c r="AG296" s="38">
        <v>0</v>
      </c>
      <c r="AH296" s="38">
        <v>0.1</v>
      </c>
      <c r="AI296" s="38">
        <v>0.1</v>
      </c>
      <c r="AJ296" s="38">
        <v>0.1</v>
      </c>
      <c r="AK296" s="38" t="s">
        <v>25</v>
      </c>
      <c r="AL296" s="38" t="s">
        <v>683</v>
      </c>
    </row>
    <row r="297" spans="1:38">
      <c r="A297" s="1">
        <v>295</v>
      </c>
      <c r="B297" s="1" t="s">
        <v>73</v>
      </c>
      <c r="C297" s="38" t="s">
        <v>127</v>
      </c>
      <c r="D297" s="38" t="s">
        <v>150</v>
      </c>
      <c r="E297" s="38" t="s">
        <v>72</v>
      </c>
      <c r="F297" s="38" t="s">
        <v>4805</v>
      </c>
      <c r="G297" s="38">
        <v>1986</v>
      </c>
      <c r="H297" s="38">
        <v>25</v>
      </c>
      <c r="I297" s="38">
        <v>25</v>
      </c>
      <c r="J297" s="38">
        <v>2205</v>
      </c>
      <c r="K297" s="38">
        <v>24.5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0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</v>
      </c>
      <c r="AG297" s="38">
        <v>0</v>
      </c>
      <c r="AH297" s="38">
        <v>0</v>
      </c>
      <c r="AI297" s="38">
        <v>0</v>
      </c>
      <c r="AJ297" s="38">
        <v>0</v>
      </c>
      <c r="AK297" s="38" t="s">
        <v>25</v>
      </c>
      <c r="AL297" s="38" t="s">
        <v>684</v>
      </c>
    </row>
    <row r="298" spans="1:38">
      <c r="A298" s="1">
        <v>296</v>
      </c>
      <c r="B298" s="1" t="s">
        <v>685</v>
      </c>
      <c r="C298" s="38" t="s">
        <v>149</v>
      </c>
      <c r="D298" s="38" t="s">
        <v>121</v>
      </c>
      <c r="E298" s="38" t="s">
        <v>89</v>
      </c>
      <c r="F298" s="38" t="s">
        <v>4590</v>
      </c>
      <c r="G298" s="38">
        <v>1998</v>
      </c>
      <c r="H298" s="38">
        <v>24</v>
      </c>
      <c r="I298" s="38">
        <v>22</v>
      </c>
      <c r="J298" s="38">
        <v>1909</v>
      </c>
      <c r="K298" s="38">
        <v>21.2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5</v>
      </c>
      <c r="S298" s="38">
        <v>0</v>
      </c>
      <c r="T298" s="38">
        <v>0.8</v>
      </c>
      <c r="U298" s="38">
        <v>0.8</v>
      </c>
      <c r="V298" s="38">
        <v>0.7</v>
      </c>
      <c r="W298" s="38">
        <v>1.5</v>
      </c>
      <c r="X298" s="38">
        <v>23</v>
      </c>
      <c r="Y298" s="38">
        <v>29</v>
      </c>
      <c r="Z298" s="38">
        <v>65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0.04</v>
      </c>
      <c r="AG298" s="38">
        <v>0.03</v>
      </c>
      <c r="AH298" s="38">
        <v>7.0000000000000007E-2</v>
      </c>
      <c r="AI298" s="38">
        <v>0.04</v>
      </c>
      <c r="AJ298" s="38">
        <v>7.0000000000000007E-2</v>
      </c>
      <c r="AK298" s="38" t="s">
        <v>25</v>
      </c>
      <c r="AL298" s="38" t="s">
        <v>686</v>
      </c>
    </row>
    <row r="299" spans="1:38">
      <c r="A299" s="1">
        <v>297</v>
      </c>
      <c r="B299" s="1" t="s">
        <v>687</v>
      </c>
      <c r="C299" s="38" t="s">
        <v>120</v>
      </c>
      <c r="D299" s="38" t="s">
        <v>517</v>
      </c>
      <c r="E299" s="38" t="s">
        <v>83</v>
      </c>
      <c r="F299" s="38" t="s">
        <v>4806</v>
      </c>
      <c r="G299" s="38">
        <v>1996</v>
      </c>
      <c r="H299" s="38">
        <v>20</v>
      </c>
      <c r="I299" s="38">
        <v>17</v>
      </c>
      <c r="J299" s="38">
        <v>1314</v>
      </c>
      <c r="K299" s="38">
        <v>14.6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  <c r="R299" s="38">
        <v>1</v>
      </c>
      <c r="S299" s="38">
        <v>0</v>
      </c>
      <c r="T299" s="38">
        <v>0.8</v>
      </c>
      <c r="U299" s="38">
        <v>0.8</v>
      </c>
      <c r="V299" s="38">
        <v>1.3</v>
      </c>
      <c r="W299" s="38">
        <v>2.2000000000000002</v>
      </c>
      <c r="X299" s="38">
        <v>44</v>
      </c>
      <c r="Y299" s="38">
        <v>73</v>
      </c>
      <c r="Z299" s="38">
        <v>78</v>
      </c>
      <c r="AA299" s="38">
        <v>0</v>
      </c>
      <c r="AB299" s="38">
        <v>0</v>
      </c>
      <c r="AC299" s="38">
        <v>0</v>
      </c>
      <c r="AD299" s="38">
        <v>0</v>
      </c>
      <c r="AE299" s="38">
        <v>0</v>
      </c>
      <c r="AF299" s="38">
        <v>0.06</v>
      </c>
      <c r="AG299" s="38">
        <v>0.09</v>
      </c>
      <c r="AH299" s="38">
        <v>0.15</v>
      </c>
      <c r="AI299" s="38">
        <v>0.06</v>
      </c>
      <c r="AJ299" s="38">
        <v>0.15</v>
      </c>
      <c r="AK299" s="38" t="s">
        <v>25</v>
      </c>
      <c r="AL299" s="38" t="s">
        <v>688</v>
      </c>
    </row>
    <row r="300" spans="1:38">
      <c r="A300" s="1">
        <v>298</v>
      </c>
      <c r="B300" s="1" t="s">
        <v>689</v>
      </c>
      <c r="C300" s="38" t="s">
        <v>120</v>
      </c>
      <c r="D300" s="38" t="s">
        <v>117</v>
      </c>
      <c r="E300" s="38" t="s">
        <v>68</v>
      </c>
      <c r="F300" s="38" t="s">
        <v>4455</v>
      </c>
      <c r="G300" s="38">
        <v>1997</v>
      </c>
      <c r="H300" s="38">
        <v>32</v>
      </c>
      <c r="I300" s="38">
        <v>27</v>
      </c>
      <c r="J300" s="38">
        <v>2428</v>
      </c>
      <c r="K300" s="38">
        <v>27</v>
      </c>
      <c r="L300" s="38">
        <v>1</v>
      </c>
      <c r="M300" s="38">
        <v>4</v>
      </c>
      <c r="N300" s="38">
        <v>5</v>
      </c>
      <c r="O300" s="38">
        <v>1</v>
      </c>
      <c r="P300" s="38">
        <v>0</v>
      </c>
      <c r="Q300" s="38">
        <v>0</v>
      </c>
      <c r="R300" s="38">
        <v>2</v>
      </c>
      <c r="S300" s="38">
        <v>0</v>
      </c>
      <c r="T300" s="38">
        <v>3.4</v>
      </c>
      <c r="U300" s="38">
        <v>3.4</v>
      </c>
      <c r="V300" s="38">
        <v>3.3</v>
      </c>
      <c r="W300" s="38">
        <v>6.6</v>
      </c>
      <c r="X300" s="38">
        <v>21</v>
      </c>
      <c r="Y300" s="38">
        <v>112</v>
      </c>
      <c r="Z300" s="38">
        <v>104</v>
      </c>
      <c r="AA300" s="38">
        <v>0.04</v>
      </c>
      <c r="AB300" s="38">
        <v>0.15</v>
      </c>
      <c r="AC300" s="38">
        <v>0.19</v>
      </c>
      <c r="AD300" s="38">
        <v>0.04</v>
      </c>
      <c r="AE300" s="38">
        <v>0.19</v>
      </c>
      <c r="AF300" s="38">
        <v>0.13</v>
      </c>
      <c r="AG300" s="38">
        <v>0.12</v>
      </c>
      <c r="AH300" s="38">
        <v>0.25</v>
      </c>
      <c r="AI300" s="38">
        <v>0.13</v>
      </c>
      <c r="AJ300" s="38">
        <v>0.25</v>
      </c>
      <c r="AK300" s="38" t="s">
        <v>25</v>
      </c>
      <c r="AL300" s="38" t="s">
        <v>690</v>
      </c>
    </row>
    <row r="301" spans="1:38">
      <c r="A301" s="1">
        <v>299</v>
      </c>
      <c r="B301" s="1" t="s">
        <v>691</v>
      </c>
      <c r="C301" s="38" t="s">
        <v>170</v>
      </c>
      <c r="D301" s="38" t="s">
        <v>110</v>
      </c>
      <c r="E301" s="38" t="s">
        <v>99</v>
      </c>
      <c r="F301" s="38" t="s">
        <v>4807</v>
      </c>
      <c r="G301" s="38">
        <v>1994</v>
      </c>
      <c r="H301" s="38">
        <v>2</v>
      </c>
      <c r="I301" s="38">
        <v>0</v>
      </c>
      <c r="J301" s="38">
        <v>12</v>
      </c>
      <c r="K301" s="38">
        <v>0.1</v>
      </c>
      <c r="L301" s="38">
        <v>0</v>
      </c>
      <c r="M301" s="38">
        <v>0</v>
      </c>
      <c r="N301" s="38">
        <v>0</v>
      </c>
      <c r="O301" s="38">
        <v>0</v>
      </c>
      <c r="P301" s="38">
        <v>0</v>
      </c>
      <c r="Q301" s="38">
        <v>0</v>
      </c>
      <c r="R301" s="38">
        <v>0</v>
      </c>
      <c r="S301" s="38">
        <v>0</v>
      </c>
      <c r="T301" s="38">
        <v>0</v>
      </c>
      <c r="U301" s="38">
        <v>0</v>
      </c>
      <c r="V301" s="38">
        <v>0</v>
      </c>
      <c r="W301" s="38">
        <v>0</v>
      </c>
      <c r="X301" s="38">
        <v>0</v>
      </c>
      <c r="Y301" s="38">
        <v>1</v>
      </c>
      <c r="Z301" s="38">
        <v>0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>
        <v>0</v>
      </c>
      <c r="AG301" s="38">
        <v>0</v>
      </c>
      <c r="AH301" s="38">
        <v>0</v>
      </c>
      <c r="AI301" s="38">
        <v>0</v>
      </c>
      <c r="AJ301" s="38">
        <v>0</v>
      </c>
      <c r="AK301" s="38" t="s">
        <v>25</v>
      </c>
      <c r="AL301" s="38" t="s">
        <v>692</v>
      </c>
    </row>
    <row r="302" spans="1:38">
      <c r="A302" s="1">
        <v>300</v>
      </c>
      <c r="B302" s="1" t="s">
        <v>693</v>
      </c>
      <c r="C302" s="38" t="s">
        <v>149</v>
      </c>
      <c r="D302" s="38" t="s">
        <v>117</v>
      </c>
      <c r="E302" s="38" t="s">
        <v>85</v>
      </c>
      <c r="F302" s="38" t="s">
        <v>4808</v>
      </c>
      <c r="G302" s="38">
        <v>1998</v>
      </c>
      <c r="H302" s="38">
        <v>33</v>
      </c>
      <c r="I302" s="38">
        <v>29</v>
      </c>
      <c r="J302" s="38">
        <v>2576</v>
      </c>
      <c r="K302" s="38">
        <v>28.6</v>
      </c>
      <c r="L302" s="38">
        <v>4</v>
      </c>
      <c r="M302" s="38">
        <v>5</v>
      </c>
      <c r="N302" s="38">
        <v>9</v>
      </c>
      <c r="O302" s="38">
        <v>4</v>
      </c>
      <c r="P302" s="38">
        <v>0</v>
      </c>
      <c r="Q302" s="38">
        <v>0</v>
      </c>
      <c r="R302" s="38">
        <v>5</v>
      </c>
      <c r="S302" s="38">
        <v>1</v>
      </c>
      <c r="T302" s="38">
        <v>2.5</v>
      </c>
      <c r="U302" s="38">
        <v>2.5</v>
      </c>
      <c r="V302" s="38">
        <v>3.4</v>
      </c>
      <c r="W302" s="38">
        <v>5.9</v>
      </c>
      <c r="X302" s="38">
        <v>41</v>
      </c>
      <c r="Y302" s="38">
        <v>129</v>
      </c>
      <c r="Z302" s="38">
        <v>31</v>
      </c>
      <c r="AA302" s="38">
        <v>0.14000000000000001</v>
      </c>
      <c r="AB302" s="38">
        <v>0.17</v>
      </c>
      <c r="AC302" s="38">
        <v>0.31</v>
      </c>
      <c r="AD302" s="38">
        <v>0.14000000000000001</v>
      </c>
      <c r="AE302" s="38">
        <v>0.31</v>
      </c>
      <c r="AF302" s="38">
        <v>0.09</v>
      </c>
      <c r="AG302" s="38">
        <v>0.12</v>
      </c>
      <c r="AH302" s="38">
        <v>0.21</v>
      </c>
      <c r="AI302" s="38">
        <v>0.09</v>
      </c>
      <c r="AJ302" s="38">
        <v>0.21</v>
      </c>
      <c r="AK302" s="38" t="s">
        <v>25</v>
      </c>
      <c r="AL302" s="38" t="s">
        <v>694</v>
      </c>
    </row>
    <row r="303" spans="1:38">
      <c r="A303" s="1">
        <v>301</v>
      </c>
      <c r="B303" s="1" t="s">
        <v>4101</v>
      </c>
      <c r="C303" s="38" t="s">
        <v>759</v>
      </c>
      <c r="D303" s="38" t="s">
        <v>117</v>
      </c>
      <c r="E303" s="38" t="s">
        <v>76</v>
      </c>
      <c r="F303" s="38" t="s">
        <v>4809</v>
      </c>
      <c r="G303" s="38">
        <v>1996</v>
      </c>
      <c r="H303" s="38">
        <v>9</v>
      </c>
      <c r="I303" s="38">
        <v>3</v>
      </c>
      <c r="J303" s="38">
        <v>319</v>
      </c>
      <c r="K303" s="38">
        <v>3.5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1</v>
      </c>
      <c r="S303" s="38">
        <v>0</v>
      </c>
      <c r="T303" s="38">
        <v>0.1</v>
      </c>
      <c r="U303" s="38">
        <v>0.1</v>
      </c>
      <c r="V303" s="38">
        <v>0</v>
      </c>
      <c r="W303" s="38">
        <v>0.1</v>
      </c>
      <c r="X303" s="38">
        <v>5</v>
      </c>
      <c r="Y303" s="38">
        <v>10</v>
      </c>
      <c r="Z303" s="38">
        <v>5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>
        <v>0.03</v>
      </c>
      <c r="AG303" s="38">
        <v>0</v>
      </c>
      <c r="AH303" s="38">
        <v>0.03</v>
      </c>
      <c r="AI303" s="38">
        <v>0.03</v>
      </c>
      <c r="AJ303" s="38">
        <v>0.03</v>
      </c>
      <c r="AK303" s="38" t="s">
        <v>25</v>
      </c>
      <c r="AL303" s="38" t="s">
        <v>4102</v>
      </c>
    </row>
    <row r="304" spans="1:38">
      <c r="A304" s="1">
        <v>302</v>
      </c>
      <c r="B304" s="1" t="s">
        <v>695</v>
      </c>
      <c r="C304" s="38" t="s">
        <v>149</v>
      </c>
      <c r="D304" s="38" t="s">
        <v>121</v>
      </c>
      <c r="E304" s="38" t="s">
        <v>103</v>
      </c>
      <c r="F304" s="38" t="s">
        <v>4810</v>
      </c>
      <c r="G304" s="38">
        <v>1997</v>
      </c>
      <c r="H304" s="38">
        <v>17</v>
      </c>
      <c r="I304" s="38">
        <v>8</v>
      </c>
      <c r="J304" s="38">
        <v>857</v>
      </c>
      <c r="K304" s="38">
        <v>9.5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  <c r="R304" s="38">
        <v>4</v>
      </c>
      <c r="S304" s="38">
        <v>0</v>
      </c>
      <c r="T304" s="38">
        <v>0.3</v>
      </c>
      <c r="U304" s="38">
        <v>0.3</v>
      </c>
      <c r="V304" s="38">
        <v>0.1</v>
      </c>
      <c r="W304" s="38">
        <v>0.3</v>
      </c>
      <c r="X304" s="38">
        <v>12</v>
      </c>
      <c r="Y304" s="38">
        <v>26</v>
      </c>
      <c r="Z304" s="38">
        <v>4</v>
      </c>
      <c r="AA304" s="38">
        <v>0</v>
      </c>
      <c r="AB304" s="38">
        <v>0</v>
      </c>
      <c r="AC304" s="38">
        <v>0</v>
      </c>
      <c r="AD304" s="38">
        <v>0</v>
      </c>
      <c r="AE304" s="38">
        <v>0</v>
      </c>
      <c r="AF304" s="38">
        <v>0.03</v>
      </c>
      <c r="AG304" s="38">
        <v>0.01</v>
      </c>
      <c r="AH304" s="38">
        <v>0.03</v>
      </c>
      <c r="AI304" s="38">
        <v>0.03</v>
      </c>
      <c r="AJ304" s="38">
        <v>0.03</v>
      </c>
      <c r="AK304" s="38" t="s">
        <v>25</v>
      </c>
      <c r="AL304" s="38" t="s">
        <v>696</v>
      </c>
    </row>
    <row r="305" spans="1:38">
      <c r="A305" s="1">
        <v>303</v>
      </c>
      <c r="B305" s="1" t="s">
        <v>697</v>
      </c>
      <c r="C305" s="38" t="s">
        <v>145</v>
      </c>
      <c r="D305" s="38" t="s">
        <v>117</v>
      </c>
      <c r="E305" s="38" t="s">
        <v>74</v>
      </c>
      <c r="F305" s="38" t="s">
        <v>4472</v>
      </c>
      <c r="G305" s="38">
        <v>1998</v>
      </c>
      <c r="H305" s="38">
        <v>29</v>
      </c>
      <c r="I305" s="38">
        <v>27</v>
      </c>
      <c r="J305" s="38">
        <v>2452</v>
      </c>
      <c r="K305" s="38">
        <v>27.2</v>
      </c>
      <c r="L305" s="38">
        <v>9</v>
      </c>
      <c r="M305" s="38">
        <v>1</v>
      </c>
      <c r="N305" s="38">
        <v>10</v>
      </c>
      <c r="O305" s="38">
        <v>3</v>
      </c>
      <c r="P305" s="38">
        <v>6</v>
      </c>
      <c r="Q305" s="38">
        <v>6</v>
      </c>
      <c r="R305" s="38">
        <v>7</v>
      </c>
      <c r="S305" s="38">
        <v>0</v>
      </c>
      <c r="T305" s="38">
        <v>10.7</v>
      </c>
      <c r="U305" s="38">
        <v>6</v>
      </c>
      <c r="V305" s="38">
        <v>3.4</v>
      </c>
      <c r="W305" s="38">
        <v>9.4</v>
      </c>
      <c r="X305" s="38">
        <v>52</v>
      </c>
      <c r="Y305" s="38">
        <v>148</v>
      </c>
      <c r="Z305" s="38">
        <v>63</v>
      </c>
      <c r="AA305" s="38">
        <v>0.33</v>
      </c>
      <c r="AB305" s="38">
        <v>0.04</v>
      </c>
      <c r="AC305" s="38">
        <v>0.37</v>
      </c>
      <c r="AD305" s="38">
        <v>0.11</v>
      </c>
      <c r="AE305" s="38">
        <v>0.15</v>
      </c>
      <c r="AF305" s="38">
        <v>0.39</v>
      </c>
      <c r="AG305" s="38">
        <v>0.12</v>
      </c>
      <c r="AH305" s="38">
        <v>0.52</v>
      </c>
      <c r="AI305" s="38">
        <v>0.22</v>
      </c>
      <c r="AJ305" s="38">
        <v>0.34</v>
      </c>
      <c r="AK305" s="38" t="s">
        <v>25</v>
      </c>
      <c r="AL305" s="38" t="s">
        <v>698</v>
      </c>
    </row>
    <row r="306" spans="1:38">
      <c r="A306" s="1">
        <v>304</v>
      </c>
      <c r="B306" s="1" t="s">
        <v>699</v>
      </c>
      <c r="C306" s="38" t="s">
        <v>120</v>
      </c>
      <c r="D306" s="38" t="s">
        <v>110</v>
      </c>
      <c r="E306" s="38" t="s">
        <v>91</v>
      </c>
      <c r="F306" s="38" t="s">
        <v>4811</v>
      </c>
      <c r="G306" s="38">
        <v>1996</v>
      </c>
      <c r="H306" s="38">
        <v>26</v>
      </c>
      <c r="I306" s="38">
        <v>25</v>
      </c>
      <c r="J306" s="38">
        <v>2165</v>
      </c>
      <c r="K306" s="38">
        <v>24.1</v>
      </c>
      <c r="L306" s="38">
        <v>9</v>
      </c>
      <c r="M306" s="38">
        <v>8</v>
      </c>
      <c r="N306" s="38">
        <v>17</v>
      </c>
      <c r="O306" s="38">
        <v>9</v>
      </c>
      <c r="P306" s="38">
        <v>0</v>
      </c>
      <c r="Q306" s="38">
        <v>1</v>
      </c>
      <c r="R306" s="38">
        <v>9</v>
      </c>
      <c r="S306" s="38">
        <v>0</v>
      </c>
      <c r="T306" s="38">
        <v>6.6</v>
      </c>
      <c r="U306" s="38">
        <v>5.8</v>
      </c>
      <c r="V306" s="38">
        <v>8.9</v>
      </c>
      <c r="W306" s="38">
        <v>14.7</v>
      </c>
      <c r="X306" s="38">
        <v>61</v>
      </c>
      <c r="Y306" s="38">
        <v>138</v>
      </c>
      <c r="Z306" s="38">
        <v>130</v>
      </c>
      <c r="AA306" s="38">
        <v>0.37</v>
      </c>
      <c r="AB306" s="38">
        <v>0.33</v>
      </c>
      <c r="AC306" s="38">
        <v>0.71</v>
      </c>
      <c r="AD306" s="38">
        <v>0.37</v>
      </c>
      <c r="AE306" s="38">
        <v>0.71</v>
      </c>
      <c r="AF306" s="38">
        <v>0.27</v>
      </c>
      <c r="AG306" s="38">
        <v>0.37</v>
      </c>
      <c r="AH306" s="38">
        <v>0.64</v>
      </c>
      <c r="AI306" s="38">
        <v>0.24</v>
      </c>
      <c r="AJ306" s="38">
        <v>0.61</v>
      </c>
      <c r="AK306" s="38" t="s">
        <v>25</v>
      </c>
      <c r="AL306" s="38" t="s">
        <v>700</v>
      </c>
    </row>
    <row r="307" spans="1:38">
      <c r="A307" s="1">
        <v>305</v>
      </c>
      <c r="B307" s="1" t="s">
        <v>3997</v>
      </c>
      <c r="C307" s="38" t="s">
        <v>120</v>
      </c>
      <c r="D307" s="38" t="s">
        <v>284</v>
      </c>
      <c r="E307" s="38" t="s">
        <v>83</v>
      </c>
      <c r="F307" s="38" t="s">
        <v>4812</v>
      </c>
      <c r="G307" s="38">
        <v>2002</v>
      </c>
      <c r="H307" s="38">
        <v>7</v>
      </c>
      <c r="I307" s="38">
        <v>3</v>
      </c>
      <c r="J307" s="38">
        <v>306</v>
      </c>
      <c r="K307" s="38">
        <v>3.4</v>
      </c>
      <c r="L307" s="38">
        <v>1</v>
      </c>
      <c r="M307" s="38">
        <v>0</v>
      </c>
      <c r="N307" s="38">
        <v>1</v>
      </c>
      <c r="O307" s="38">
        <v>1</v>
      </c>
      <c r="P307" s="38">
        <v>0</v>
      </c>
      <c r="Q307" s="38">
        <v>0</v>
      </c>
      <c r="R307" s="38">
        <v>0</v>
      </c>
      <c r="S307" s="38">
        <v>0</v>
      </c>
      <c r="T307" s="38">
        <v>0.5</v>
      </c>
      <c r="U307" s="38">
        <v>0.5</v>
      </c>
      <c r="V307" s="38">
        <v>0.3</v>
      </c>
      <c r="W307" s="38">
        <v>0.7</v>
      </c>
      <c r="X307" s="38">
        <v>16</v>
      </c>
      <c r="Y307" s="38">
        <v>13</v>
      </c>
      <c r="Z307" s="38">
        <v>37</v>
      </c>
      <c r="AA307" s="38">
        <v>0.28999999999999998</v>
      </c>
      <c r="AB307" s="38">
        <v>0</v>
      </c>
      <c r="AC307" s="38">
        <v>0.28999999999999998</v>
      </c>
      <c r="AD307" s="38">
        <v>0.28999999999999998</v>
      </c>
      <c r="AE307" s="38">
        <v>0.28999999999999998</v>
      </c>
      <c r="AF307" s="38">
        <v>0.14000000000000001</v>
      </c>
      <c r="AG307" s="38">
        <v>0.08</v>
      </c>
      <c r="AH307" s="38">
        <v>0.22</v>
      </c>
      <c r="AI307" s="38">
        <v>0.14000000000000001</v>
      </c>
      <c r="AJ307" s="38">
        <v>0.22</v>
      </c>
      <c r="AK307" s="38" t="s">
        <v>25</v>
      </c>
      <c r="AL307" s="38" t="s">
        <v>3998</v>
      </c>
    </row>
    <row r="308" spans="1:38">
      <c r="A308" s="1">
        <v>306</v>
      </c>
      <c r="B308" s="1" t="s">
        <v>701</v>
      </c>
      <c r="C308" s="38" t="s">
        <v>120</v>
      </c>
      <c r="D308" s="38" t="s">
        <v>121</v>
      </c>
      <c r="E308" s="38" t="s">
        <v>70</v>
      </c>
      <c r="F308" s="38" t="s">
        <v>4441</v>
      </c>
      <c r="G308" s="38">
        <v>1993</v>
      </c>
      <c r="H308" s="38">
        <v>14</v>
      </c>
      <c r="I308" s="38">
        <v>7</v>
      </c>
      <c r="J308" s="38">
        <v>667</v>
      </c>
      <c r="K308" s="38">
        <v>7.4</v>
      </c>
      <c r="L308" s="38">
        <v>0</v>
      </c>
      <c r="M308" s="38">
        <v>0</v>
      </c>
      <c r="N308" s="38">
        <v>0</v>
      </c>
      <c r="O308" s="38">
        <v>0</v>
      </c>
      <c r="P308" s="38">
        <v>0</v>
      </c>
      <c r="Q308" s="38">
        <v>0</v>
      </c>
      <c r="R308" s="38">
        <v>4</v>
      </c>
      <c r="S308" s="38">
        <v>0</v>
      </c>
      <c r="T308" s="38">
        <v>0.3</v>
      </c>
      <c r="U308" s="38">
        <v>0.3</v>
      </c>
      <c r="V308" s="38">
        <v>0</v>
      </c>
      <c r="W308" s="38">
        <v>0.4</v>
      </c>
      <c r="X308" s="38">
        <v>8</v>
      </c>
      <c r="Y308" s="38">
        <v>24</v>
      </c>
      <c r="Z308" s="38">
        <v>4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>
        <v>0.04</v>
      </c>
      <c r="AG308" s="38">
        <v>0</v>
      </c>
      <c r="AH308" s="38">
        <v>0.05</v>
      </c>
      <c r="AI308" s="38">
        <v>0.04</v>
      </c>
      <c r="AJ308" s="38">
        <v>0.05</v>
      </c>
      <c r="AK308" s="38" t="s">
        <v>25</v>
      </c>
      <c r="AL308" s="38" t="s">
        <v>702</v>
      </c>
    </row>
    <row r="309" spans="1:38">
      <c r="A309" s="1">
        <v>307</v>
      </c>
      <c r="B309" s="1" t="s">
        <v>703</v>
      </c>
      <c r="C309" s="38" t="s">
        <v>232</v>
      </c>
      <c r="D309" s="38" t="s">
        <v>139</v>
      </c>
      <c r="E309" s="38" t="s">
        <v>66</v>
      </c>
      <c r="F309" s="38" t="s">
        <v>4813</v>
      </c>
      <c r="G309" s="38">
        <v>1991</v>
      </c>
      <c r="H309" s="38">
        <v>25</v>
      </c>
      <c r="I309" s="38">
        <v>17</v>
      </c>
      <c r="J309" s="38">
        <v>1487</v>
      </c>
      <c r="K309" s="38">
        <v>16.5</v>
      </c>
      <c r="L309" s="38">
        <v>5</v>
      </c>
      <c r="M309" s="38">
        <v>7</v>
      </c>
      <c r="N309" s="38">
        <v>12</v>
      </c>
      <c r="O309" s="38">
        <v>4</v>
      </c>
      <c r="P309" s="38">
        <v>1</v>
      </c>
      <c r="Q309" s="38">
        <v>1</v>
      </c>
      <c r="R309" s="38">
        <v>2</v>
      </c>
      <c r="S309" s="38">
        <v>0</v>
      </c>
      <c r="T309" s="38">
        <v>5.3</v>
      </c>
      <c r="U309" s="38">
        <v>4.5</v>
      </c>
      <c r="V309" s="38">
        <v>6.2</v>
      </c>
      <c r="W309" s="38">
        <v>10.6</v>
      </c>
      <c r="X309" s="38">
        <v>59</v>
      </c>
      <c r="Y309" s="38">
        <v>64</v>
      </c>
      <c r="Z309" s="38">
        <v>193</v>
      </c>
      <c r="AA309" s="38">
        <v>0.3</v>
      </c>
      <c r="AB309" s="38">
        <v>0.42</v>
      </c>
      <c r="AC309" s="38">
        <v>0.73</v>
      </c>
      <c r="AD309" s="38">
        <v>0.24</v>
      </c>
      <c r="AE309" s="38">
        <v>0.67</v>
      </c>
      <c r="AF309" s="38">
        <v>0.32</v>
      </c>
      <c r="AG309" s="38">
        <v>0.37</v>
      </c>
      <c r="AH309" s="38">
        <v>0.69</v>
      </c>
      <c r="AI309" s="38">
        <v>0.27</v>
      </c>
      <c r="AJ309" s="38">
        <v>0.64</v>
      </c>
      <c r="AK309" s="38" t="s">
        <v>25</v>
      </c>
      <c r="AL309" s="38" t="s">
        <v>704</v>
      </c>
    </row>
    <row r="310" spans="1:38">
      <c r="A310" s="1">
        <v>308</v>
      </c>
      <c r="B310" s="1" t="s">
        <v>1266</v>
      </c>
      <c r="C310" s="38" t="s">
        <v>120</v>
      </c>
      <c r="D310" s="38" t="s">
        <v>117</v>
      </c>
      <c r="E310" s="38" t="s">
        <v>70</v>
      </c>
      <c r="F310" s="38" t="s">
        <v>4814</v>
      </c>
      <c r="G310" s="38">
        <v>2005</v>
      </c>
      <c r="H310" s="38">
        <v>1</v>
      </c>
      <c r="I310" s="38">
        <v>0</v>
      </c>
      <c r="J310" s="38">
        <v>11</v>
      </c>
      <c r="K310" s="38">
        <v>0.1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0</v>
      </c>
      <c r="S310" s="38">
        <v>0</v>
      </c>
      <c r="T310" s="38">
        <v>0</v>
      </c>
      <c r="U310" s="38">
        <v>0</v>
      </c>
      <c r="V310" s="38">
        <v>0</v>
      </c>
      <c r="W310" s="38">
        <v>0</v>
      </c>
      <c r="X310" s="38">
        <v>2</v>
      </c>
      <c r="Y310" s="38">
        <v>1</v>
      </c>
      <c r="Z310" s="38">
        <v>1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>
        <v>0</v>
      </c>
      <c r="AG310" s="38">
        <v>0</v>
      </c>
      <c r="AH310" s="2">
        <v>0</v>
      </c>
      <c r="AI310" s="38">
        <v>0</v>
      </c>
      <c r="AJ310" s="38">
        <v>0</v>
      </c>
      <c r="AK310" s="38" t="s">
        <v>25</v>
      </c>
      <c r="AL310" s="38" t="s">
        <v>1267</v>
      </c>
    </row>
    <row r="311" spans="1:38">
      <c r="A311" s="1">
        <v>309</v>
      </c>
      <c r="B311" s="1" t="s">
        <v>705</v>
      </c>
      <c r="C311" s="38" t="s">
        <v>120</v>
      </c>
      <c r="D311" s="38" t="s">
        <v>218</v>
      </c>
      <c r="E311" s="38" t="s">
        <v>103</v>
      </c>
      <c r="F311" s="38" t="s">
        <v>4815</v>
      </c>
      <c r="G311" s="38">
        <v>1997</v>
      </c>
      <c r="H311" s="38">
        <v>20</v>
      </c>
      <c r="I311" s="38">
        <v>11</v>
      </c>
      <c r="J311" s="38">
        <v>1236</v>
      </c>
      <c r="K311" s="38">
        <v>13.7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3</v>
      </c>
      <c r="S311" s="38">
        <v>0</v>
      </c>
      <c r="T311" s="38">
        <v>0</v>
      </c>
      <c r="U311" s="38">
        <v>0</v>
      </c>
      <c r="V311" s="38">
        <v>0.6</v>
      </c>
      <c r="W311" s="38">
        <v>0.6</v>
      </c>
      <c r="X311" s="38">
        <v>12</v>
      </c>
      <c r="Y311" s="38">
        <v>50</v>
      </c>
      <c r="Z311" s="38">
        <v>31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</v>
      </c>
      <c r="AG311" s="38">
        <v>0.04</v>
      </c>
      <c r="AH311" s="38">
        <v>0.04</v>
      </c>
      <c r="AI311" s="38">
        <v>0</v>
      </c>
      <c r="AJ311" s="38">
        <v>0.04</v>
      </c>
      <c r="AK311" s="38" t="s">
        <v>25</v>
      </c>
      <c r="AL311" s="38" t="s">
        <v>706</v>
      </c>
    </row>
    <row r="312" spans="1:38">
      <c r="A312" s="1">
        <v>310</v>
      </c>
      <c r="B312" s="1" t="s">
        <v>707</v>
      </c>
      <c r="C312" s="38" t="s">
        <v>136</v>
      </c>
      <c r="D312" s="38" t="s">
        <v>121</v>
      </c>
      <c r="E312" s="38" t="s">
        <v>70</v>
      </c>
      <c r="F312" s="38" t="s">
        <v>4816</v>
      </c>
      <c r="G312" s="38">
        <v>1999</v>
      </c>
      <c r="H312" s="38">
        <v>19</v>
      </c>
      <c r="I312" s="38">
        <v>12</v>
      </c>
      <c r="J312" s="38">
        <v>1174</v>
      </c>
      <c r="K312" s="38">
        <v>13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4</v>
      </c>
      <c r="S312" s="38">
        <v>0</v>
      </c>
      <c r="T312" s="38">
        <v>0.2</v>
      </c>
      <c r="U312" s="38">
        <v>0.2</v>
      </c>
      <c r="V312" s="38">
        <v>0.4</v>
      </c>
      <c r="W312" s="38">
        <v>0.6</v>
      </c>
      <c r="X312" s="38">
        <v>18</v>
      </c>
      <c r="Y312" s="38">
        <v>33</v>
      </c>
      <c r="Z312" s="38">
        <v>29</v>
      </c>
      <c r="AA312" s="38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0.02</v>
      </c>
      <c r="AG312" s="38">
        <v>0.03</v>
      </c>
      <c r="AH312" s="38">
        <v>0.05</v>
      </c>
      <c r="AI312" s="38">
        <v>0.02</v>
      </c>
      <c r="AJ312" s="38">
        <v>0.05</v>
      </c>
      <c r="AK312" s="38" t="s">
        <v>25</v>
      </c>
      <c r="AL312" s="38" t="s">
        <v>708</v>
      </c>
    </row>
    <row r="313" spans="1:38">
      <c r="A313" s="1">
        <v>311</v>
      </c>
      <c r="B313" s="1" t="s">
        <v>709</v>
      </c>
      <c r="C313" s="38" t="s">
        <v>295</v>
      </c>
      <c r="D313" s="38" t="s">
        <v>117</v>
      </c>
      <c r="E313" s="38" t="s">
        <v>89</v>
      </c>
      <c r="F313" s="38" t="s">
        <v>4817</v>
      </c>
      <c r="G313" s="38">
        <v>1998</v>
      </c>
      <c r="H313" s="38">
        <v>23</v>
      </c>
      <c r="I313" s="38">
        <v>16</v>
      </c>
      <c r="J313" s="38">
        <v>1209</v>
      </c>
      <c r="K313" s="38">
        <v>13.4</v>
      </c>
      <c r="L313" s="38">
        <v>1</v>
      </c>
      <c r="M313" s="38">
        <v>0</v>
      </c>
      <c r="N313" s="38">
        <v>1</v>
      </c>
      <c r="O313" s="38">
        <v>1</v>
      </c>
      <c r="P313" s="38">
        <v>0</v>
      </c>
      <c r="Q313" s="38">
        <v>0</v>
      </c>
      <c r="R313" s="38">
        <v>3</v>
      </c>
      <c r="S313" s="38">
        <v>0</v>
      </c>
      <c r="T313" s="38">
        <v>0.6</v>
      </c>
      <c r="U313" s="38">
        <v>0.6</v>
      </c>
      <c r="V313" s="38">
        <v>0.1</v>
      </c>
      <c r="W313" s="38">
        <v>0.7</v>
      </c>
      <c r="X313" s="38">
        <v>13</v>
      </c>
      <c r="Y313" s="38">
        <v>33</v>
      </c>
      <c r="Z313" s="38">
        <v>8</v>
      </c>
      <c r="AA313" s="38">
        <v>7.0000000000000007E-2</v>
      </c>
      <c r="AB313" s="38">
        <v>0</v>
      </c>
      <c r="AC313" s="38">
        <v>7.0000000000000007E-2</v>
      </c>
      <c r="AD313" s="38">
        <v>7.0000000000000007E-2</v>
      </c>
      <c r="AE313" s="38">
        <v>7.0000000000000007E-2</v>
      </c>
      <c r="AF313" s="38">
        <v>0.04</v>
      </c>
      <c r="AG313" s="38">
        <v>0.01</v>
      </c>
      <c r="AH313" s="38">
        <v>0.05</v>
      </c>
      <c r="AI313" s="38">
        <v>0.04</v>
      </c>
      <c r="AJ313" s="38">
        <v>0.05</v>
      </c>
      <c r="AK313" s="38" t="s">
        <v>25</v>
      </c>
      <c r="AL313" s="38" t="s">
        <v>710</v>
      </c>
    </row>
    <row r="314" spans="1:38">
      <c r="A314" s="1">
        <v>312</v>
      </c>
      <c r="B314" s="1" t="s">
        <v>711</v>
      </c>
      <c r="C314" s="38" t="s">
        <v>142</v>
      </c>
      <c r="D314" s="38" t="s">
        <v>121</v>
      </c>
      <c r="E314" s="38" t="s">
        <v>68</v>
      </c>
      <c r="F314" s="38" t="s">
        <v>4818</v>
      </c>
      <c r="G314" s="38">
        <v>1994</v>
      </c>
      <c r="H314" s="38">
        <v>3</v>
      </c>
      <c r="I314" s="38">
        <v>0</v>
      </c>
      <c r="J314" s="38">
        <v>36</v>
      </c>
      <c r="K314" s="38">
        <v>0.4</v>
      </c>
      <c r="L314" s="38">
        <v>0</v>
      </c>
      <c r="M314" s="38">
        <v>0</v>
      </c>
      <c r="N314" s="38">
        <v>0</v>
      </c>
      <c r="O314" s="38">
        <v>0</v>
      </c>
      <c r="P314" s="38">
        <v>0</v>
      </c>
      <c r="Q314" s="38">
        <v>0</v>
      </c>
      <c r="R314" s="38">
        <v>0</v>
      </c>
      <c r="S314" s="38">
        <v>0</v>
      </c>
      <c r="T314" s="38">
        <v>0</v>
      </c>
      <c r="U314" s="38">
        <v>0</v>
      </c>
      <c r="V314" s="38">
        <v>0</v>
      </c>
      <c r="W314" s="38">
        <v>0</v>
      </c>
      <c r="X314" s="38">
        <v>2</v>
      </c>
      <c r="Y314" s="38">
        <v>4</v>
      </c>
      <c r="Z314" s="38">
        <v>1</v>
      </c>
      <c r="AA314" s="38">
        <v>0</v>
      </c>
      <c r="AB314" s="38">
        <v>0</v>
      </c>
      <c r="AC314" s="38">
        <v>0</v>
      </c>
      <c r="AD314" s="38">
        <v>0</v>
      </c>
      <c r="AE314" s="38">
        <v>0</v>
      </c>
      <c r="AF314" s="38">
        <v>0</v>
      </c>
      <c r="AG314" s="38">
        <v>0</v>
      </c>
      <c r="AH314" s="38">
        <v>0</v>
      </c>
      <c r="AI314" s="38">
        <v>0</v>
      </c>
      <c r="AJ314" s="38">
        <v>0</v>
      </c>
      <c r="AK314" s="38" t="s">
        <v>25</v>
      </c>
      <c r="AL314" s="38" t="s">
        <v>712</v>
      </c>
    </row>
    <row r="315" spans="1:38">
      <c r="A315" s="1">
        <v>313</v>
      </c>
      <c r="B315" s="1" t="s">
        <v>713</v>
      </c>
      <c r="C315" s="38" t="s">
        <v>127</v>
      </c>
      <c r="D315" s="38" t="s">
        <v>139</v>
      </c>
      <c r="E315" s="38" t="s">
        <v>103</v>
      </c>
      <c r="F315" s="38" t="s">
        <v>4819</v>
      </c>
      <c r="G315" s="38">
        <v>2002</v>
      </c>
      <c r="H315" s="38">
        <v>21</v>
      </c>
      <c r="I315" s="38">
        <v>4</v>
      </c>
      <c r="J315" s="38">
        <v>526</v>
      </c>
      <c r="K315" s="38">
        <v>5.8</v>
      </c>
      <c r="L315" s="38">
        <v>1</v>
      </c>
      <c r="M315" s="38">
        <v>2</v>
      </c>
      <c r="N315" s="38">
        <v>3</v>
      </c>
      <c r="O315" s="38">
        <v>1</v>
      </c>
      <c r="P315" s="38">
        <v>0</v>
      </c>
      <c r="Q315" s="38">
        <v>0</v>
      </c>
      <c r="R315" s="38">
        <v>1</v>
      </c>
      <c r="S315" s="38">
        <v>0</v>
      </c>
      <c r="T315" s="38">
        <v>1</v>
      </c>
      <c r="U315" s="38">
        <v>1</v>
      </c>
      <c r="V315" s="38">
        <v>0.8</v>
      </c>
      <c r="W315" s="38">
        <v>1.8</v>
      </c>
      <c r="X315" s="38">
        <v>7</v>
      </c>
      <c r="Y315" s="38">
        <v>7</v>
      </c>
      <c r="Z315" s="38">
        <v>26</v>
      </c>
      <c r="AA315" s="38">
        <v>0.17</v>
      </c>
      <c r="AB315" s="38">
        <v>0.34</v>
      </c>
      <c r="AC315" s="38">
        <v>0.51</v>
      </c>
      <c r="AD315" s="38">
        <v>0.17</v>
      </c>
      <c r="AE315" s="38">
        <v>0.51</v>
      </c>
      <c r="AF315" s="38">
        <v>0.18</v>
      </c>
      <c r="AG315" s="38">
        <v>0.13</v>
      </c>
      <c r="AH315" s="38">
        <v>0.31</v>
      </c>
      <c r="AI315" s="38">
        <v>0.18</v>
      </c>
      <c r="AJ315" s="38">
        <v>0.31</v>
      </c>
      <c r="AK315" s="38" t="s">
        <v>25</v>
      </c>
      <c r="AL315" s="38" t="s">
        <v>714</v>
      </c>
    </row>
    <row r="316" spans="1:38">
      <c r="A316" s="1">
        <v>314</v>
      </c>
      <c r="B316" s="1" t="s">
        <v>715</v>
      </c>
      <c r="C316" s="38" t="s">
        <v>120</v>
      </c>
      <c r="D316" s="38" t="s">
        <v>284</v>
      </c>
      <c r="E316" s="38" t="s">
        <v>74</v>
      </c>
      <c r="F316" s="38" t="s">
        <v>4820</v>
      </c>
      <c r="G316" s="38">
        <v>1994</v>
      </c>
      <c r="H316" s="38">
        <v>32</v>
      </c>
      <c r="I316" s="38">
        <v>31</v>
      </c>
      <c r="J316" s="38">
        <v>2683</v>
      </c>
      <c r="K316" s="38">
        <v>29.8</v>
      </c>
      <c r="L316" s="38">
        <v>7</v>
      </c>
      <c r="M316" s="38">
        <v>7</v>
      </c>
      <c r="N316" s="38">
        <v>14</v>
      </c>
      <c r="O316" s="38">
        <v>7</v>
      </c>
      <c r="P316" s="38">
        <v>0</v>
      </c>
      <c r="Q316" s="38">
        <v>0</v>
      </c>
      <c r="R316" s="38">
        <v>2</v>
      </c>
      <c r="S316" s="38">
        <v>0</v>
      </c>
      <c r="T316" s="38">
        <v>7.9</v>
      </c>
      <c r="U316" s="38">
        <v>7.9</v>
      </c>
      <c r="V316" s="38">
        <v>8.1999999999999993</v>
      </c>
      <c r="W316" s="38">
        <v>16.100000000000001</v>
      </c>
      <c r="X316" s="38">
        <v>105</v>
      </c>
      <c r="Y316" s="38">
        <v>130</v>
      </c>
      <c r="Z316" s="38">
        <v>338</v>
      </c>
      <c r="AA316" s="38">
        <v>0.23</v>
      </c>
      <c r="AB316" s="38">
        <v>0.23</v>
      </c>
      <c r="AC316" s="38">
        <v>0.47</v>
      </c>
      <c r="AD316" s="38">
        <v>0.23</v>
      </c>
      <c r="AE316" s="38">
        <v>0.47</v>
      </c>
      <c r="AF316" s="38">
        <v>0.27</v>
      </c>
      <c r="AG316" s="38">
        <v>0.27</v>
      </c>
      <c r="AH316" s="38">
        <v>0.54</v>
      </c>
      <c r="AI316" s="38">
        <v>0.27</v>
      </c>
      <c r="AJ316" s="38">
        <v>0.54</v>
      </c>
      <c r="AK316" s="38" t="s">
        <v>25</v>
      </c>
      <c r="AL316" s="38" t="s">
        <v>716</v>
      </c>
    </row>
    <row r="317" spans="1:38">
      <c r="A317" s="1">
        <v>315</v>
      </c>
      <c r="B317" s="1" t="s">
        <v>717</v>
      </c>
      <c r="C317" s="38" t="s">
        <v>163</v>
      </c>
      <c r="D317" s="38" t="s">
        <v>117</v>
      </c>
      <c r="E317" s="38" t="s">
        <v>99</v>
      </c>
      <c r="F317" s="38" t="s">
        <v>4821</v>
      </c>
      <c r="G317" s="38">
        <v>1995</v>
      </c>
      <c r="H317" s="38">
        <v>1</v>
      </c>
      <c r="I317" s="38">
        <v>0</v>
      </c>
      <c r="J317" s="38">
        <v>9</v>
      </c>
      <c r="K317" s="38">
        <v>0.1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0</v>
      </c>
      <c r="W317" s="38">
        <v>0</v>
      </c>
      <c r="X317" s="38">
        <v>0</v>
      </c>
      <c r="Y317" s="38">
        <v>1</v>
      </c>
      <c r="Z317" s="38">
        <v>0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>
        <v>0</v>
      </c>
      <c r="AG317" s="38">
        <v>0</v>
      </c>
      <c r="AH317" s="38">
        <v>0</v>
      </c>
      <c r="AI317" s="38">
        <v>0</v>
      </c>
      <c r="AJ317" s="38">
        <v>0</v>
      </c>
      <c r="AK317" s="38" t="s">
        <v>25</v>
      </c>
      <c r="AL317" s="38" t="s">
        <v>718</v>
      </c>
    </row>
    <row r="318" spans="1:38">
      <c r="A318" s="1">
        <v>316</v>
      </c>
      <c r="B318" s="1" t="s">
        <v>719</v>
      </c>
      <c r="C318" s="38" t="s">
        <v>149</v>
      </c>
      <c r="D318" s="38" t="s">
        <v>117</v>
      </c>
      <c r="E318" s="38" t="s">
        <v>64</v>
      </c>
      <c r="F318" s="38" t="s">
        <v>4822</v>
      </c>
      <c r="G318" s="38">
        <v>2003</v>
      </c>
      <c r="H318" s="38">
        <v>1</v>
      </c>
      <c r="I318" s="38">
        <v>0</v>
      </c>
      <c r="J318" s="38">
        <v>1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0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>
        <v>0</v>
      </c>
      <c r="AG318" s="38">
        <v>0</v>
      </c>
      <c r="AH318" s="38">
        <v>0</v>
      </c>
      <c r="AI318" s="38">
        <v>0</v>
      </c>
      <c r="AJ318" s="38">
        <v>0</v>
      </c>
      <c r="AK318" s="38" t="s">
        <v>25</v>
      </c>
      <c r="AL318" s="38">
        <v>59878425</v>
      </c>
    </row>
    <row r="319" spans="1:38">
      <c r="A319" s="1">
        <v>317</v>
      </c>
      <c r="B319" s="1" t="s">
        <v>720</v>
      </c>
      <c r="C319" s="38" t="s">
        <v>127</v>
      </c>
      <c r="D319" s="38" t="s">
        <v>114</v>
      </c>
      <c r="E319" s="38" t="s">
        <v>70</v>
      </c>
      <c r="F319" s="38" t="s">
        <v>4625</v>
      </c>
      <c r="G319" s="38">
        <v>1995</v>
      </c>
      <c r="H319" s="38">
        <v>16</v>
      </c>
      <c r="I319" s="38">
        <v>8</v>
      </c>
      <c r="J319" s="38">
        <v>727</v>
      </c>
      <c r="K319" s="38">
        <v>8.1</v>
      </c>
      <c r="L319" s="38">
        <v>4</v>
      </c>
      <c r="M319" s="38">
        <v>2</v>
      </c>
      <c r="N319" s="38">
        <v>6</v>
      </c>
      <c r="O319" s="38">
        <v>3</v>
      </c>
      <c r="P319" s="38">
        <v>1</v>
      </c>
      <c r="Q319" s="38">
        <v>1</v>
      </c>
      <c r="R319" s="38">
        <v>0</v>
      </c>
      <c r="S319" s="38">
        <v>0</v>
      </c>
      <c r="T319" s="38">
        <v>4.3</v>
      </c>
      <c r="U319" s="38">
        <v>3.5</v>
      </c>
      <c r="V319" s="38">
        <v>1.3</v>
      </c>
      <c r="W319" s="38">
        <v>4.8</v>
      </c>
      <c r="X319" s="38">
        <v>10</v>
      </c>
      <c r="Y319" s="38">
        <v>23</v>
      </c>
      <c r="Z319" s="38">
        <v>53</v>
      </c>
      <c r="AA319" s="38">
        <v>0.5</v>
      </c>
      <c r="AB319" s="38">
        <v>0.25</v>
      </c>
      <c r="AC319" s="38">
        <v>0.74</v>
      </c>
      <c r="AD319" s="38">
        <v>0.37</v>
      </c>
      <c r="AE319" s="38">
        <v>0.62</v>
      </c>
      <c r="AF319" s="38">
        <v>0.53</v>
      </c>
      <c r="AG319" s="38">
        <v>0.16</v>
      </c>
      <c r="AH319" s="38">
        <v>0.69</v>
      </c>
      <c r="AI319" s="38">
        <v>0.43</v>
      </c>
      <c r="AJ319" s="38">
        <v>0.59</v>
      </c>
      <c r="AK319" s="38" t="s">
        <v>25</v>
      </c>
      <c r="AL319" s="38" t="s">
        <v>721</v>
      </c>
    </row>
    <row r="320" spans="1:38">
      <c r="A320" s="1">
        <v>318</v>
      </c>
      <c r="B320" s="1" t="s">
        <v>722</v>
      </c>
      <c r="C320" s="38" t="s">
        <v>149</v>
      </c>
      <c r="D320" s="38" t="s">
        <v>114</v>
      </c>
      <c r="E320" s="38" t="s">
        <v>64</v>
      </c>
      <c r="F320" s="38" t="s">
        <v>4451</v>
      </c>
      <c r="G320" s="38">
        <v>2001</v>
      </c>
      <c r="H320" s="38">
        <v>34</v>
      </c>
      <c r="I320" s="38">
        <v>32</v>
      </c>
      <c r="J320" s="38">
        <v>2691</v>
      </c>
      <c r="K320" s="38">
        <v>29.9</v>
      </c>
      <c r="L320" s="38">
        <v>15</v>
      </c>
      <c r="M320" s="38">
        <v>5</v>
      </c>
      <c r="N320" s="38">
        <v>20</v>
      </c>
      <c r="O320" s="38">
        <v>15</v>
      </c>
      <c r="P320" s="38">
        <v>0</v>
      </c>
      <c r="Q320" s="38">
        <v>0</v>
      </c>
      <c r="R320" s="38">
        <v>3</v>
      </c>
      <c r="S320" s="38">
        <v>0</v>
      </c>
      <c r="T320" s="38">
        <v>8.9</v>
      </c>
      <c r="U320" s="38">
        <v>8.9</v>
      </c>
      <c r="V320" s="38">
        <v>8.6999999999999993</v>
      </c>
      <c r="W320" s="38">
        <v>17.600000000000001</v>
      </c>
      <c r="X320" s="38">
        <v>120</v>
      </c>
      <c r="Y320" s="38">
        <v>94</v>
      </c>
      <c r="Z320" s="38">
        <v>340</v>
      </c>
      <c r="AA320" s="38">
        <v>0.5</v>
      </c>
      <c r="AB320" s="38">
        <v>0.17</v>
      </c>
      <c r="AC320" s="38">
        <v>0.67</v>
      </c>
      <c r="AD320" s="38">
        <v>0.5</v>
      </c>
      <c r="AE320" s="38">
        <v>0.67</v>
      </c>
      <c r="AF320" s="38">
        <v>0.3</v>
      </c>
      <c r="AG320" s="38">
        <v>0.28999999999999998</v>
      </c>
      <c r="AH320" s="38">
        <v>0.59</v>
      </c>
      <c r="AI320" s="38">
        <v>0.3</v>
      </c>
      <c r="AJ320" s="38">
        <v>0.59</v>
      </c>
      <c r="AK320" s="38" t="s">
        <v>25</v>
      </c>
      <c r="AL320" s="38" t="s">
        <v>723</v>
      </c>
    </row>
    <row r="321" spans="1:38">
      <c r="A321" s="1">
        <v>319</v>
      </c>
      <c r="B321" s="1" t="s">
        <v>86</v>
      </c>
      <c r="C321" s="38" t="s">
        <v>145</v>
      </c>
      <c r="D321" s="38" t="s">
        <v>150</v>
      </c>
      <c r="E321" s="38" t="s">
        <v>85</v>
      </c>
      <c r="F321" s="38" t="s">
        <v>4823</v>
      </c>
      <c r="G321" s="38">
        <v>1992</v>
      </c>
      <c r="H321" s="38">
        <v>32</v>
      </c>
      <c r="I321" s="38">
        <v>32</v>
      </c>
      <c r="J321" s="38">
        <v>2779</v>
      </c>
      <c r="K321" s="38">
        <v>30.9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8">
        <v>0</v>
      </c>
      <c r="R321" s="38">
        <v>6</v>
      </c>
      <c r="S321" s="38">
        <v>0</v>
      </c>
      <c r="T321" s="38">
        <v>0</v>
      </c>
      <c r="U321" s="38">
        <v>0</v>
      </c>
      <c r="V321" s="38">
        <v>0.3</v>
      </c>
      <c r="W321" s="38">
        <v>0.3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>
        <v>0</v>
      </c>
      <c r="AE321" s="38">
        <v>0</v>
      </c>
      <c r="AF321" s="38">
        <v>0</v>
      </c>
      <c r="AG321" s="38">
        <v>0.01</v>
      </c>
      <c r="AH321" s="38">
        <v>0.01</v>
      </c>
      <c r="AI321" s="38">
        <v>0</v>
      </c>
      <c r="AJ321" s="38">
        <v>0.01</v>
      </c>
      <c r="AK321" s="38" t="s">
        <v>25</v>
      </c>
      <c r="AL321" s="38" t="s">
        <v>724</v>
      </c>
    </row>
    <row r="322" spans="1:38">
      <c r="A322" s="1">
        <v>320</v>
      </c>
      <c r="B322" s="1" t="s">
        <v>725</v>
      </c>
      <c r="C322" s="38" t="s">
        <v>145</v>
      </c>
      <c r="D322" s="38" t="s">
        <v>121</v>
      </c>
      <c r="E322" s="38" t="s">
        <v>70</v>
      </c>
      <c r="F322" s="38" t="s">
        <v>4824</v>
      </c>
      <c r="G322" s="38">
        <v>1998</v>
      </c>
      <c r="H322" s="38">
        <v>27</v>
      </c>
      <c r="I322" s="38">
        <v>24</v>
      </c>
      <c r="J322" s="38">
        <v>2114</v>
      </c>
      <c r="K322" s="38">
        <v>23.5</v>
      </c>
      <c r="L322" s="38">
        <v>1</v>
      </c>
      <c r="M322" s="38">
        <v>0</v>
      </c>
      <c r="N322" s="38">
        <v>1</v>
      </c>
      <c r="O322" s="38">
        <v>1</v>
      </c>
      <c r="P322" s="38">
        <v>0</v>
      </c>
      <c r="Q322" s="38">
        <v>0</v>
      </c>
      <c r="R322" s="38">
        <v>6</v>
      </c>
      <c r="S322" s="38">
        <v>0</v>
      </c>
      <c r="T322" s="38">
        <v>0.5</v>
      </c>
      <c r="U322" s="38">
        <v>0.5</v>
      </c>
      <c r="V322" s="38">
        <v>0.3</v>
      </c>
      <c r="W322" s="38">
        <v>0.8</v>
      </c>
      <c r="X322" s="38">
        <v>12</v>
      </c>
      <c r="Y322" s="38">
        <v>83</v>
      </c>
      <c r="Z322" s="38">
        <v>2</v>
      </c>
      <c r="AA322" s="38">
        <v>0.04</v>
      </c>
      <c r="AB322" s="38">
        <v>0</v>
      </c>
      <c r="AC322" s="38">
        <v>0.04</v>
      </c>
      <c r="AD322" s="38">
        <v>0.04</v>
      </c>
      <c r="AE322" s="38">
        <v>0.04</v>
      </c>
      <c r="AF322" s="38">
        <v>0.02</v>
      </c>
      <c r="AG322" s="38">
        <v>0.01</v>
      </c>
      <c r="AH322" s="38">
        <v>0.03</v>
      </c>
      <c r="AI322" s="38">
        <v>0.02</v>
      </c>
      <c r="AJ322" s="38">
        <v>0.03</v>
      </c>
      <c r="AK322" s="38" t="s">
        <v>25</v>
      </c>
      <c r="AL322" s="38" t="s">
        <v>726</v>
      </c>
    </row>
    <row r="323" spans="1:38">
      <c r="A323" s="1">
        <v>321</v>
      </c>
      <c r="B323" s="1" t="s">
        <v>727</v>
      </c>
      <c r="C323" s="38" t="s">
        <v>481</v>
      </c>
      <c r="D323" s="38" t="s">
        <v>117</v>
      </c>
      <c r="E323" s="38" t="s">
        <v>72</v>
      </c>
      <c r="F323" s="38" t="s">
        <v>4745</v>
      </c>
      <c r="G323" s="38">
        <v>2002</v>
      </c>
      <c r="H323" s="38">
        <v>10</v>
      </c>
      <c r="I323" s="38">
        <v>2</v>
      </c>
      <c r="J323" s="38">
        <v>194</v>
      </c>
      <c r="K323" s="38">
        <v>2.2000000000000002</v>
      </c>
      <c r="L323" s="38">
        <v>0</v>
      </c>
      <c r="M323" s="38">
        <v>0</v>
      </c>
      <c r="N323" s="38">
        <v>0</v>
      </c>
      <c r="O323" s="38">
        <v>0</v>
      </c>
      <c r="P323" s="38">
        <v>0</v>
      </c>
      <c r="Q323" s="38">
        <v>0</v>
      </c>
      <c r="R323" s="38">
        <v>1</v>
      </c>
      <c r="S323" s="38">
        <v>0</v>
      </c>
      <c r="T323" s="38">
        <v>0.1</v>
      </c>
      <c r="U323" s="38">
        <v>0.1</v>
      </c>
      <c r="V323" s="38">
        <v>0</v>
      </c>
      <c r="W323" s="38">
        <v>0.1</v>
      </c>
      <c r="X323" s="38">
        <v>1</v>
      </c>
      <c r="Y323" s="38">
        <v>11</v>
      </c>
      <c r="Z323" s="38">
        <v>0</v>
      </c>
      <c r="AA323" s="38">
        <v>0</v>
      </c>
      <c r="AB323" s="38">
        <v>0</v>
      </c>
      <c r="AC323" s="38">
        <v>0</v>
      </c>
      <c r="AD323" s="38">
        <v>0</v>
      </c>
      <c r="AE323" s="38">
        <v>0</v>
      </c>
      <c r="AF323" s="38">
        <v>0.03</v>
      </c>
      <c r="AG323" s="38">
        <v>0.01</v>
      </c>
      <c r="AH323" s="38">
        <v>0.04</v>
      </c>
      <c r="AI323" s="38">
        <v>0.03</v>
      </c>
      <c r="AJ323" s="38">
        <v>0.04</v>
      </c>
      <c r="AK323" s="38" t="s">
        <v>25</v>
      </c>
      <c r="AL323" s="38" t="s">
        <v>728</v>
      </c>
    </row>
    <row r="324" spans="1:38">
      <c r="A324" s="1">
        <v>322</v>
      </c>
      <c r="B324" s="1" t="s">
        <v>729</v>
      </c>
      <c r="C324" s="38" t="s">
        <v>127</v>
      </c>
      <c r="D324" s="38" t="s">
        <v>114</v>
      </c>
      <c r="E324" s="38" t="s">
        <v>87</v>
      </c>
      <c r="F324" s="38" t="s">
        <v>4825</v>
      </c>
      <c r="G324" s="38">
        <v>1997</v>
      </c>
      <c r="H324" s="38">
        <v>27</v>
      </c>
      <c r="I324" s="38">
        <v>6</v>
      </c>
      <c r="J324" s="38">
        <v>735</v>
      </c>
      <c r="K324" s="38">
        <v>8.1999999999999993</v>
      </c>
      <c r="L324" s="38">
        <v>2</v>
      </c>
      <c r="M324" s="38">
        <v>0</v>
      </c>
      <c r="N324" s="38">
        <v>2</v>
      </c>
      <c r="O324" s="38">
        <v>2</v>
      </c>
      <c r="P324" s="38">
        <v>0</v>
      </c>
      <c r="Q324" s="38">
        <v>0</v>
      </c>
      <c r="R324" s="38">
        <v>3</v>
      </c>
      <c r="S324" s="38">
        <v>0</v>
      </c>
      <c r="T324" s="38">
        <v>3.3</v>
      </c>
      <c r="U324" s="38">
        <v>3.3</v>
      </c>
      <c r="V324" s="38">
        <v>0.6</v>
      </c>
      <c r="W324" s="38">
        <v>3.9</v>
      </c>
      <c r="X324" s="38">
        <v>7</v>
      </c>
      <c r="Y324" s="38">
        <v>6</v>
      </c>
      <c r="Z324" s="38">
        <v>39</v>
      </c>
      <c r="AA324" s="38">
        <v>0.24</v>
      </c>
      <c r="AB324" s="38">
        <v>0</v>
      </c>
      <c r="AC324" s="38">
        <v>0.24</v>
      </c>
      <c r="AD324" s="38">
        <v>0.24</v>
      </c>
      <c r="AE324" s="38">
        <v>0.24</v>
      </c>
      <c r="AF324" s="38">
        <v>0.4</v>
      </c>
      <c r="AG324" s="38">
        <v>0.08</v>
      </c>
      <c r="AH324" s="38">
        <v>0.48</v>
      </c>
      <c r="AI324" s="38">
        <v>0.4</v>
      </c>
      <c r="AJ324" s="38">
        <v>0.48</v>
      </c>
      <c r="AK324" s="38" t="s">
        <v>25</v>
      </c>
      <c r="AL324" s="38" t="s">
        <v>730</v>
      </c>
    </row>
    <row r="325" spans="1:38">
      <c r="A325" s="1">
        <v>323</v>
      </c>
      <c r="B325" s="1" t="s">
        <v>731</v>
      </c>
      <c r="C325" s="38" t="s">
        <v>732</v>
      </c>
      <c r="D325" s="38" t="s">
        <v>121</v>
      </c>
      <c r="E325" s="38" t="s">
        <v>81</v>
      </c>
      <c r="F325" s="38" t="s">
        <v>4826</v>
      </c>
      <c r="G325" s="38">
        <v>1991</v>
      </c>
      <c r="H325" s="38">
        <v>13</v>
      </c>
      <c r="I325" s="38">
        <v>11</v>
      </c>
      <c r="J325" s="38">
        <v>1002</v>
      </c>
      <c r="K325" s="38">
        <v>11.1</v>
      </c>
      <c r="L325" s="38">
        <v>1</v>
      </c>
      <c r="M325" s="38">
        <v>0</v>
      </c>
      <c r="N325" s="38">
        <v>1</v>
      </c>
      <c r="O325" s="38">
        <v>1</v>
      </c>
      <c r="P325" s="38">
        <v>0</v>
      </c>
      <c r="Q325" s="38">
        <v>0</v>
      </c>
      <c r="R325" s="38">
        <v>3</v>
      </c>
      <c r="S325" s="38">
        <v>0</v>
      </c>
      <c r="T325" s="38">
        <v>0.7</v>
      </c>
      <c r="U325" s="38">
        <v>0.7</v>
      </c>
      <c r="V325" s="38">
        <v>0.3</v>
      </c>
      <c r="W325" s="38">
        <v>0.9</v>
      </c>
      <c r="X325" s="38">
        <v>27</v>
      </c>
      <c r="Y325" s="38">
        <v>55</v>
      </c>
      <c r="Z325" s="38">
        <v>1</v>
      </c>
      <c r="AA325" s="38">
        <v>0.09</v>
      </c>
      <c r="AB325" s="38">
        <v>0</v>
      </c>
      <c r="AC325" s="38">
        <v>0.09</v>
      </c>
      <c r="AD325" s="38">
        <v>0.09</v>
      </c>
      <c r="AE325" s="38">
        <v>0.09</v>
      </c>
      <c r="AF325" s="38">
        <v>0.06</v>
      </c>
      <c r="AG325" s="38">
        <v>0.02</v>
      </c>
      <c r="AH325" s="38">
        <v>0.08</v>
      </c>
      <c r="AI325" s="38">
        <v>0.06</v>
      </c>
      <c r="AJ325" s="38">
        <v>0.08</v>
      </c>
      <c r="AK325" s="38" t="s">
        <v>25</v>
      </c>
      <c r="AL325" s="38" t="s">
        <v>733</v>
      </c>
    </row>
    <row r="326" spans="1:38">
      <c r="A326" s="1">
        <v>324</v>
      </c>
      <c r="B326" s="1" t="s">
        <v>734</v>
      </c>
      <c r="C326" s="38" t="s">
        <v>127</v>
      </c>
      <c r="D326" s="38" t="s">
        <v>114</v>
      </c>
      <c r="E326" s="38" t="s">
        <v>101</v>
      </c>
      <c r="F326" s="38" t="s">
        <v>4762</v>
      </c>
      <c r="G326" s="38">
        <v>1996</v>
      </c>
      <c r="H326" s="38">
        <v>24</v>
      </c>
      <c r="I326" s="38">
        <v>11</v>
      </c>
      <c r="J326" s="38">
        <v>1060</v>
      </c>
      <c r="K326" s="38">
        <v>11.8</v>
      </c>
      <c r="L326" s="38">
        <v>1</v>
      </c>
      <c r="M326" s="38">
        <v>0</v>
      </c>
      <c r="N326" s="38">
        <v>1</v>
      </c>
      <c r="O326" s="38">
        <v>1</v>
      </c>
      <c r="P326" s="38">
        <v>0</v>
      </c>
      <c r="Q326" s="38">
        <v>0</v>
      </c>
      <c r="R326" s="38">
        <v>4</v>
      </c>
      <c r="S326" s="38">
        <v>0</v>
      </c>
      <c r="T326" s="38">
        <v>4.3</v>
      </c>
      <c r="U326" s="38">
        <v>4.3</v>
      </c>
      <c r="V326" s="38">
        <v>0.6</v>
      </c>
      <c r="W326" s="38">
        <v>4.9000000000000004</v>
      </c>
      <c r="X326" s="38">
        <v>7</v>
      </c>
      <c r="Y326" s="38">
        <v>9</v>
      </c>
      <c r="Z326" s="38">
        <v>58</v>
      </c>
      <c r="AA326" s="38">
        <v>0.08</v>
      </c>
      <c r="AB326" s="38">
        <v>0</v>
      </c>
      <c r="AC326" s="38">
        <v>0.08</v>
      </c>
      <c r="AD326" s="38">
        <v>0.08</v>
      </c>
      <c r="AE326" s="38">
        <v>0.08</v>
      </c>
      <c r="AF326" s="38">
        <v>0.37</v>
      </c>
      <c r="AG326" s="38">
        <v>0.05</v>
      </c>
      <c r="AH326" s="38">
        <v>0.42</v>
      </c>
      <c r="AI326" s="38">
        <v>0.37</v>
      </c>
      <c r="AJ326" s="38">
        <v>0.42</v>
      </c>
      <c r="AK326" s="38" t="s">
        <v>25</v>
      </c>
      <c r="AL326" s="38" t="s">
        <v>735</v>
      </c>
    </row>
    <row r="327" spans="1:38">
      <c r="A327" s="1">
        <v>325</v>
      </c>
      <c r="B327" s="1" t="s">
        <v>736</v>
      </c>
      <c r="C327" s="38" t="s">
        <v>133</v>
      </c>
      <c r="D327" s="38" t="s">
        <v>392</v>
      </c>
      <c r="E327" s="38" t="s">
        <v>76</v>
      </c>
      <c r="F327" s="38" t="s">
        <v>4827</v>
      </c>
      <c r="G327" s="38">
        <v>1995</v>
      </c>
      <c r="H327" s="38">
        <v>6</v>
      </c>
      <c r="I327" s="38">
        <v>1</v>
      </c>
      <c r="J327" s="38">
        <v>144</v>
      </c>
      <c r="K327" s="38">
        <v>1.6</v>
      </c>
      <c r="L327" s="38">
        <v>0</v>
      </c>
      <c r="M327" s="38">
        <v>1</v>
      </c>
      <c r="N327" s="38">
        <v>1</v>
      </c>
      <c r="O327" s="38">
        <v>0</v>
      </c>
      <c r="P327" s="38">
        <v>0</v>
      </c>
      <c r="Q327" s="38">
        <v>0</v>
      </c>
      <c r="R327" s="38">
        <v>1</v>
      </c>
      <c r="S327" s="38">
        <v>0</v>
      </c>
      <c r="T327" s="38">
        <v>0</v>
      </c>
      <c r="U327" s="38">
        <v>0</v>
      </c>
      <c r="V327" s="38">
        <v>0.4</v>
      </c>
      <c r="W327" s="38">
        <v>0.4</v>
      </c>
      <c r="X327" s="38">
        <v>4</v>
      </c>
      <c r="Y327" s="38">
        <v>8</v>
      </c>
      <c r="Z327" s="38">
        <v>11</v>
      </c>
      <c r="AA327" s="38">
        <v>0</v>
      </c>
      <c r="AB327" s="38">
        <v>0.62</v>
      </c>
      <c r="AC327" s="38">
        <v>0.62</v>
      </c>
      <c r="AD327" s="38">
        <v>0</v>
      </c>
      <c r="AE327" s="38">
        <v>0.62</v>
      </c>
      <c r="AF327" s="38">
        <v>0</v>
      </c>
      <c r="AG327" s="38">
        <v>0.25</v>
      </c>
      <c r="AH327" s="38">
        <v>0.25</v>
      </c>
      <c r="AI327" s="38">
        <v>0</v>
      </c>
      <c r="AJ327" s="38">
        <v>0.25</v>
      </c>
      <c r="AK327" s="38" t="s">
        <v>25</v>
      </c>
      <c r="AL327" s="38" t="s">
        <v>737</v>
      </c>
    </row>
    <row r="328" spans="1:38">
      <c r="A328" s="1">
        <v>326</v>
      </c>
      <c r="B328" s="1" t="s">
        <v>738</v>
      </c>
      <c r="C328" s="38" t="s">
        <v>732</v>
      </c>
      <c r="D328" s="38" t="s">
        <v>114</v>
      </c>
      <c r="E328" s="38" t="s">
        <v>79</v>
      </c>
      <c r="F328" s="38" t="s">
        <v>4828</v>
      </c>
      <c r="G328" s="38">
        <v>1999</v>
      </c>
      <c r="H328" s="38">
        <v>34</v>
      </c>
      <c r="I328" s="38">
        <v>32</v>
      </c>
      <c r="J328" s="38">
        <v>2548</v>
      </c>
      <c r="K328" s="38">
        <v>28.3</v>
      </c>
      <c r="L328" s="38">
        <v>6</v>
      </c>
      <c r="M328" s="38">
        <v>6</v>
      </c>
      <c r="N328" s="38">
        <v>12</v>
      </c>
      <c r="O328" s="38">
        <v>5</v>
      </c>
      <c r="P328" s="38">
        <v>1</v>
      </c>
      <c r="Q328" s="38">
        <v>1</v>
      </c>
      <c r="R328" s="38">
        <v>4</v>
      </c>
      <c r="S328" s="38">
        <v>0</v>
      </c>
      <c r="T328" s="38">
        <v>8</v>
      </c>
      <c r="U328" s="38">
        <v>7.2</v>
      </c>
      <c r="V328" s="38">
        <v>6.1</v>
      </c>
      <c r="W328" s="38">
        <v>13.4</v>
      </c>
      <c r="X328" s="38">
        <v>57</v>
      </c>
      <c r="Y328" s="38">
        <v>79</v>
      </c>
      <c r="Z328" s="38">
        <v>210</v>
      </c>
      <c r="AA328" s="38">
        <v>0.21</v>
      </c>
      <c r="AB328" s="38">
        <v>0.21</v>
      </c>
      <c r="AC328" s="38">
        <v>0.42</v>
      </c>
      <c r="AD328" s="38">
        <v>0.18</v>
      </c>
      <c r="AE328" s="38">
        <v>0.39</v>
      </c>
      <c r="AF328" s="38">
        <v>0.28000000000000003</v>
      </c>
      <c r="AG328" s="38">
        <v>0.22</v>
      </c>
      <c r="AH328" s="38">
        <v>0.5</v>
      </c>
      <c r="AI328" s="38">
        <v>0.25</v>
      </c>
      <c r="AJ328" s="38">
        <v>0.47</v>
      </c>
      <c r="AK328" s="38" t="s">
        <v>25</v>
      </c>
      <c r="AL328" s="38" t="s">
        <v>739</v>
      </c>
    </row>
    <row r="329" spans="1:38">
      <c r="A329" s="1">
        <v>327</v>
      </c>
      <c r="B329" s="1" t="s">
        <v>1838</v>
      </c>
      <c r="C329" s="38" t="s">
        <v>113</v>
      </c>
      <c r="D329" s="38" t="s">
        <v>117</v>
      </c>
      <c r="E329" s="38" t="s">
        <v>87</v>
      </c>
      <c r="F329" s="38" t="s">
        <v>4829</v>
      </c>
      <c r="G329" s="38">
        <v>1987</v>
      </c>
      <c r="H329" s="38">
        <v>2</v>
      </c>
      <c r="I329" s="38">
        <v>0</v>
      </c>
      <c r="J329" s="38">
        <v>21</v>
      </c>
      <c r="K329" s="38">
        <v>0.2</v>
      </c>
      <c r="L329" s="38">
        <v>0</v>
      </c>
      <c r="M329" s="38">
        <v>0</v>
      </c>
      <c r="N329" s="38">
        <v>0</v>
      </c>
      <c r="O329" s="38">
        <v>0</v>
      </c>
      <c r="P329" s="38">
        <v>0</v>
      </c>
      <c r="Q329" s="38">
        <v>0</v>
      </c>
      <c r="R329" s="38">
        <v>0</v>
      </c>
      <c r="S329" s="38">
        <v>0</v>
      </c>
      <c r="T329" s="38">
        <v>0</v>
      </c>
      <c r="U329" s="38">
        <v>0</v>
      </c>
      <c r="V329" s="38">
        <v>0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>
        <v>0</v>
      </c>
      <c r="AG329" s="38">
        <v>0</v>
      </c>
      <c r="AH329" s="38">
        <v>0</v>
      </c>
      <c r="AI329" s="38">
        <v>0</v>
      </c>
      <c r="AJ329" s="38">
        <v>0</v>
      </c>
      <c r="AK329" s="38" t="s">
        <v>25</v>
      </c>
      <c r="AL329" s="38" t="s">
        <v>4109</v>
      </c>
    </row>
    <row r="330" spans="1:38">
      <c r="A330" s="1">
        <v>328</v>
      </c>
      <c r="B330" s="1" t="s">
        <v>1276</v>
      </c>
      <c r="C330" s="38" t="s">
        <v>120</v>
      </c>
      <c r="D330" s="38" t="s">
        <v>150</v>
      </c>
      <c r="E330" s="38" t="s">
        <v>103</v>
      </c>
      <c r="F330" s="38" t="s">
        <v>4468</v>
      </c>
      <c r="G330" s="38">
        <v>1989</v>
      </c>
      <c r="H330" s="38">
        <v>2</v>
      </c>
      <c r="I330" s="38">
        <v>2</v>
      </c>
      <c r="J330" s="38">
        <v>180</v>
      </c>
      <c r="K330" s="38">
        <v>2</v>
      </c>
      <c r="L330" s="38">
        <v>0</v>
      </c>
      <c r="M330" s="38">
        <v>0</v>
      </c>
      <c r="N330" s="38">
        <v>0</v>
      </c>
      <c r="O330" s="38">
        <v>0</v>
      </c>
      <c r="P330" s="38">
        <v>0</v>
      </c>
      <c r="Q330" s="38">
        <v>0</v>
      </c>
      <c r="R330" s="38">
        <v>0</v>
      </c>
      <c r="S330" s="38">
        <v>0</v>
      </c>
      <c r="T330" s="38">
        <v>0</v>
      </c>
      <c r="U330" s="38">
        <v>0</v>
      </c>
      <c r="V330" s="38">
        <v>0</v>
      </c>
      <c r="W330" s="38">
        <v>0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38">
        <v>0</v>
      </c>
      <c r="AD330" s="38">
        <v>0</v>
      </c>
      <c r="AE330" s="38">
        <v>0</v>
      </c>
      <c r="AF330" s="38">
        <v>0</v>
      </c>
      <c r="AG330" s="38">
        <v>0</v>
      </c>
      <c r="AH330" s="38">
        <v>0</v>
      </c>
      <c r="AI330" s="38">
        <v>0</v>
      </c>
      <c r="AJ330" s="38">
        <v>0</v>
      </c>
      <c r="AK330" s="38" t="s">
        <v>25</v>
      </c>
      <c r="AL330" s="38" t="s">
        <v>1277</v>
      </c>
    </row>
    <row r="331" spans="1:38">
      <c r="A331" s="1">
        <v>329</v>
      </c>
      <c r="B331" s="1" t="s">
        <v>740</v>
      </c>
      <c r="C331" s="38" t="s">
        <v>113</v>
      </c>
      <c r="D331" s="38" t="s">
        <v>110</v>
      </c>
      <c r="E331" s="38" t="s">
        <v>85</v>
      </c>
      <c r="F331" s="38" t="s">
        <v>4830</v>
      </c>
      <c r="G331" s="38">
        <v>1994</v>
      </c>
      <c r="H331" s="38">
        <v>30</v>
      </c>
      <c r="I331" s="38">
        <v>26</v>
      </c>
      <c r="J331" s="38">
        <v>2333</v>
      </c>
      <c r="K331" s="38">
        <v>25.9</v>
      </c>
      <c r="L331" s="38">
        <v>1</v>
      </c>
      <c r="M331" s="38">
        <v>3</v>
      </c>
      <c r="N331" s="38">
        <v>4</v>
      </c>
      <c r="O331" s="38">
        <v>1</v>
      </c>
      <c r="P331" s="38">
        <v>0</v>
      </c>
      <c r="Q331" s="38">
        <v>0</v>
      </c>
      <c r="R331" s="38">
        <v>5</v>
      </c>
      <c r="S331" s="38">
        <v>0</v>
      </c>
      <c r="T331" s="38">
        <v>2.2000000000000002</v>
      </c>
      <c r="U331" s="38">
        <v>2.2000000000000002</v>
      </c>
      <c r="V331" s="38">
        <v>2.6</v>
      </c>
      <c r="W331" s="38">
        <v>4.8</v>
      </c>
      <c r="X331" s="38">
        <v>26</v>
      </c>
      <c r="Y331" s="38">
        <v>111</v>
      </c>
      <c r="Z331" s="38">
        <v>64</v>
      </c>
      <c r="AA331" s="38">
        <v>0.04</v>
      </c>
      <c r="AB331" s="38">
        <v>0.12</v>
      </c>
      <c r="AC331" s="38">
        <v>0.15</v>
      </c>
      <c r="AD331" s="38">
        <v>0.04</v>
      </c>
      <c r="AE331" s="38">
        <v>0.15</v>
      </c>
      <c r="AF331" s="38">
        <v>0.09</v>
      </c>
      <c r="AG331" s="38">
        <v>0.1</v>
      </c>
      <c r="AH331" s="2">
        <v>0.19</v>
      </c>
      <c r="AI331" s="38">
        <v>0.09</v>
      </c>
      <c r="AJ331" s="38">
        <v>0.19</v>
      </c>
      <c r="AK331" s="38" t="s">
        <v>25</v>
      </c>
      <c r="AL331" s="38" t="s">
        <v>741</v>
      </c>
    </row>
    <row r="332" spans="1:38">
      <c r="A332" s="1">
        <v>330</v>
      </c>
      <c r="B332" s="1" t="s">
        <v>742</v>
      </c>
      <c r="C332" s="38" t="s">
        <v>113</v>
      </c>
      <c r="D332" s="38" t="s">
        <v>121</v>
      </c>
      <c r="E332" s="38" t="s">
        <v>89</v>
      </c>
      <c r="F332" s="38" t="s">
        <v>4831</v>
      </c>
      <c r="G332" s="38">
        <v>1996</v>
      </c>
      <c r="H332" s="38">
        <v>20</v>
      </c>
      <c r="I332" s="38">
        <v>19</v>
      </c>
      <c r="J332" s="38">
        <v>1571</v>
      </c>
      <c r="K332" s="38">
        <v>17.5</v>
      </c>
      <c r="L332" s="38">
        <v>0</v>
      </c>
      <c r="M332" s="38">
        <v>0</v>
      </c>
      <c r="N332" s="38">
        <v>0</v>
      </c>
      <c r="O332" s="38">
        <v>0</v>
      </c>
      <c r="P332" s="38">
        <v>0</v>
      </c>
      <c r="Q332" s="38">
        <v>0</v>
      </c>
      <c r="R332" s="38">
        <v>4</v>
      </c>
      <c r="S332" s="38">
        <v>0</v>
      </c>
      <c r="T332" s="38">
        <v>0.1</v>
      </c>
      <c r="U332" s="38">
        <v>0.1</v>
      </c>
      <c r="V332" s="38">
        <v>1</v>
      </c>
      <c r="W332" s="38">
        <v>1.1000000000000001</v>
      </c>
      <c r="X332" s="38">
        <v>5</v>
      </c>
      <c r="Y332" s="38">
        <v>35</v>
      </c>
      <c r="Z332" s="38">
        <v>2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0</v>
      </c>
      <c r="AG332" s="38">
        <v>0.06</v>
      </c>
      <c r="AH332" s="38">
        <v>0.06</v>
      </c>
      <c r="AI332" s="38">
        <v>0</v>
      </c>
      <c r="AJ332" s="38">
        <v>0.06</v>
      </c>
      <c r="AK332" s="38" t="s">
        <v>25</v>
      </c>
      <c r="AL332" s="38" t="s">
        <v>743</v>
      </c>
    </row>
    <row r="333" spans="1:38">
      <c r="A333" s="1">
        <v>331</v>
      </c>
      <c r="B333" s="1" t="s">
        <v>3999</v>
      </c>
      <c r="C333" s="38" t="s">
        <v>109</v>
      </c>
      <c r="D333" s="38" t="s">
        <v>117</v>
      </c>
      <c r="E333" s="38" t="s">
        <v>93</v>
      </c>
      <c r="F333" s="38" t="s">
        <v>4832</v>
      </c>
      <c r="G333" s="38">
        <v>1998</v>
      </c>
      <c r="H333" s="38">
        <v>15</v>
      </c>
      <c r="I333" s="38">
        <v>12</v>
      </c>
      <c r="J333" s="38">
        <v>1115</v>
      </c>
      <c r="K333" s="38">
        <v>12.4</v>
      </c>
      <c r="L333" s="38">
        <v>0</v>
      </c>
      <c r="M333" s="38">
        <v>0</v>
      </c>
      <c r="N333" s="38">
        <v>0</v>
      </c>
      <c r="O333" s="38">
        <v>0</v>
      </c>
      <c r="P333" s="38">
        <v>0</v>
      </c>
      <c r="Q333" s="38">
        <v>0</v>
      </c>
      <c r="R333" s="38">
        <v>6</v>
      </c>
      <c r="S333" s="38">
        <v>0</v>
      </c>
      <c r="T333" s="38">
        <v>0.5</v>
      </c>
      <c r="U333" s="38">
        <v>0.5</v>
      </c>
      <c r="V333" s="38">
        <v>0.5</v>
      </c>
      <c r="W333" s="38">
        <v>1</v>
      </c>
      <c r="X333" s="38">
        <v>10</v>
      </c>
      <c r="Y333" s="38">
        <v>69</v>
      </c>
      <c r="Z333" s="38">
        <v>19</v>
      </c>
      <c r="AA333" s="38">
        <v>0</v>
      </c>
      <c r="AB333" s="38">
        <v>0</v>
      </c>
      <c r="AC333" s="38">
        <v>0</v>
      </c>
      <c r="AD333" s="38">
        <v>0</v>
      </c>
      <c r="AE333" s="38">
        <v>0</v>
      </c>
      <c r="AF333" s="38">
        <v>0.04</v>
      </c>
      <c r="AG333" s="38">
        <v>0.04</v>
      </c>
      <c r="AH333" s="2">
        <v>0.08</v>
      </c>
      <c r="AI333" s="38">
        <v>0.04</v>
      </c>
      <c r="AJ333" s="38">
        <v>0.08</v>
      </c>
      <c r="AK333" s="38" t="s">
        <v>25</v>
      </c>
      <c r="AL333" s="38" t="s">
        <v>4000</v>
      </c>
    </row>
    <row r="334" spans="1:38">
      <c r="A334" s="1">
        <v>332</v>
      </c>
      <c r="B334" s="1" t="s">
        <v>744</v>
      </c>
      <c r="C334" s="38" t="s">
        <v>120</v>
      </c>
      <c r="D334" s="38" t="s">
        <v>139</v>
      </c>
      <c r="E334" s="38" t="s">
        <v>101</v>
      </c>
      <c r="F334" s="38" t="s">
        <v>4833</v>
      </c>
      <c r="G334" s="38">
        <v>1999</v>
      </c>
      <c r="H334" s="38">
        <v>32</v>
      </c>
      <c r="I334" s="38">
        <v>24</v>
      </c>
      <c r="J334" s="38">
        <v>2138</v>
      </c>
      <c r="K334" s="38">
        <v>23.8</v>
      </c>
      <c r="L334" s="38">
        <v>5</v>
      </c>
      <c r="M334" s="38">
        <v>2</v>
      </c>
      <c r="N334" s="38">
        <v>7</v>
      </c>
      <c r="O334" s="38">
        <v>5</v>
      </c>
      <c r="P334" s="38">
        <v>0</v>
      </c>
      <c r="Q334" s="38">
        <v>0</v>
      </c>
      <c r="R334" s="38">
        <v>5</v>
      </c>
      <c r="S334" s="38">
        <v>0</v>
      </c>
      <c r="T334" s="38">
        <v>2.2000000000000002</v>
      </c>
      <c r="U334" s="38">
        <v>2.2000000000000002</v>
      </c>
      <c r="V334" s="38">
        <v>4.4000000000000004</v>
      </c>
      <c r="W334" s="38">
        <v>6.6</v>
      </c>
      <c r="X334" s="38">
        <v>66</v>
      </c>
      <c r="Y334" s="38">
        <v>60</v>
      </c>
      <c r="Z334" s="38">
        <v>113</v>
      </c>
      <c r="AA334" s="38">
        <v>0.21</v>
      </c>
      <c r="AB334" s="38">
        <v>0.08</v>
      </c>
      <c r="AC334" s="38">
        <v>0.28999999999999998</v>
      </c>
      <c r="AD334" s="38">
        <v>0.21</v>
      </c>
      <c r="AE334" s="38">
        <v>0.28999999999999998</v>
      </c>
      <c r="AF334" s="38">
        <v>0.09</v>
      </c>
      <c r="AG334" s="38">
        <v>0.19</v>
      </c>
      <c r="AH334" s="38">
        <v>0.28000000000000003</v>
      </c>
      <c r="AI334" s="38">
        <v>0.09</v>
      </c>
      <c r="AJ334" s="38">
        <v>0.28000000000000003</v>
      </c>
      <c r="AK334" s="38" t="s">
        <v>25</v>
      </c>
      <c r="AL334" s="38" t="s">
        <v>745</v>
      </c>
    </row>
    <row r="335" spans="1:38">
      <c r="A335" s="1">
        <v>333</v>
      </c>
      <c r="B335" s="1" t="s">
        <v>746</v>
      </c>
      <c r="C335" s="38" t="s">
        <v>113</v>
      </c>
      <c r="D335" s="38" t="s">
        <v>117</v>
      </c>
      <c r="E335" s="38" t="s">
        <v>70</v>
      </c>
      <c r="F335" s="38" t="s">
        <v>4834</v>
      </c>
      <c r="G335" s="38">
        <v>1996</v>
      </c>
      <c r="H335" s="38">
        <v>21</v>
      </c>
      <c r="I335" s="38">
        <v>10</v>
      </c>
      <c r="J335" s="38">
        <v>1126</v>
      </c>
      <c r="K335" s="38">
        <v>12.5</v>
      </c>
      <c r="L335" s="38">
        <v>1</v>
      </c>
      <c r="M335" s="38">
        <v>0</v>
      </c>
      <c r="N335" s="38">
        <v>1</v>
      </c>
      <c r="O335" s="38">
        <v>1</v>
      </c>
      <c r="P335" s="38">
        <v>0</v>
      </c>
      <c r="Q335" s="38">
        <v>0</v>
      </c>
      <c r="R335" s="38">
        <v>7</v>
      </c>
      <c r="S335" s="38">
        <v>0</v>
      </c>
      <c r="T335" s="38">
        <v>1.3</v>
      </c>
      <c r="U335" s="38">
        <v>1.3</v>
      </c>
      <c r="V335" s="38">
        <v>0.5</v>
      </c>
      <c r="W335" s="38">
        <v>1.8</v>
      </c>
      <c r="X335" s="38">
        <v>19</v>
      </c>
      <c r="Y335" s="38">
        <v>30</v>
      </c>
      <c r="Z335" s="38">
        <v>19</v>
      </c>
      <c r="AA335" s="38">
        <v>0.08</v>
      </c>
      <c r="AB335" s="38">
        <v>0</v>
      </c>
      <c r="AC335" s="38">
        <v>0.08</v>
      </c>
      <c r="AD335" s="38">
        <v>0.08</v>
      </c>
      <c r="AE335" s="38">
        <v>0.08</v>
      </c>
      <c r="AF335" s="38">
        <v>0.1</v>
      </c>
      <c r="AG335" s="38">
        <v>0.04</v>
      </c>
      <c r="AH335" s="38">
        <v>0.14000000000000001</v>
      </c>
      <c r="AI335" s="38">
        <v>0.1</v>
      </c>
      <c r="AJ335" s="38">
        <v>0.14000000000000001</v>
      </c>
      <c r="AK335" s="38" t="s">
        <v>25</v>
      </c>
      <c r="AL335" s="38" t="s">
        <v>747</v>
      </c>
    </row>
    <row r="336" spans="1:38">
      <c r="A336" s="1">
        <v>334</v>
      </c>
      <c r="B336" s="1" t="s">
        <v>748</v>
      </c>
      <c r="C336" s="38" t="s">
        <v>120</v>
      </c>
      <c r="D336" s="38" t="s">
        <v>121</v>
      </c>
      <c r="E336" s="38" t="s">
        <v>79</v>
      </c>
      <c r="F336" s="38" t="s">
        <v>4835</v>
      </c>
      <c r="G336" s="38">
        <v>1989</v>
      </c>
      <c r="H336" s="38">
        <v>33</v>
      </c>
      <c r="I336" s="38">
        <v>33</v>
      </c>
      <c r="J336" s="38">
        <v>2909</v>
      </c>
      <c r="K336" s="38">
        <v>32.299999999999997</v>
      </c>
      <c r="L336" s="38">
        <v>3</v>
      </c>
      <c r="M336" s="38">
        <v>0</v>
      </c>
      <c r="N336" s="38">
        <v>3</v>
      </c>
      <c r="O336" s="38">
        <v>3</v>
      </c>
      <c r="P336" s="38">
        <v>0</v>
      </c>
      <c r="Q336" s="38">
        <v>0</v>
      </c>
      <c r="R336" s="38">
        <v>2</v>
      </c>
      <c r="S336" s="38">
        <v>0</v>
      </c>
      <c r="T336" s="38">
        <v>2.4</v>
      </c>
      <c r="U336" s="38">
        <v>2.4</v>
      </c>
      <c r="V336" s="38">
        <v>0.3</v>
      </c>
      <c r="W336" s="38">
        <v>2.7</v>
      </c>
      <c r="X336" s="38">
        <v>8</v>
      </c>
      <c r="Y336" s="38">
        <v>77</v>
      </c>
      <c r="Z336" s="38">
        <v>13</v>
      </c>
      <c r="AA336" s="38">
        <v>0.09</v>
      </c>
      <c r="AB336" s="38">
        <v>0</v>
      </c>
      <c r="AC336" s="38">
        <v>0.09</v>
      </c>
      <c r="AD336" s="38">
        <v>0.09</v>
      </c>
      <c r="AE336" s="38">
        <v>0.09</v>
      </c>
      <c r="AF336" s="38">
        <v>7.0000000000000007E-2</v>
      </c>
      <c r="AG336" s="38">
        <v>0.01</v>
      </c>
      <c r="AH336" s="38">
        <v>0.08</v>
      </c>
      <c r="AI336" s="38">
        <v>7.0000000000000007E-2</v>
      </c>
      <c r="AJ336" s="38">
        <v>0.08</v>
      </c>
      <c r="AK336" s="38" t="s">
        <v>25</v>
      </c>
      <c r="AL336" s="38" t="s">
        <v>749</v>
      </c>
    </row>
    <row r="337" spans="1:38">
      <c r="A337" s="1">
        <v>335</v>
      </c>
      <c r="B337" s="1" t="s">
        <v>750</v>
      </c>
      <c r="C337" s="38" t="s">
        <v>481</v>
      </c>
      <c r="D337" s="38" t="s">
        <v>150</v>
      </c>
      <c r="E337" s="38" t="s">
        <v>83</v>
      </c>
      <c r="F337" s="38" t="s">
        <v>4836</v>
      </c>
      <c r="G337" s="38">
        <v>1992</v>
      </c>
      <c r="H337" s="38">
        <v>9</v>
      </c>
      <c r="I337" s="38">
        <v>8</v>
      </c>
      <c r="J337" s="38">
        <v>765</v>
      </c>
      <c r="K337" s="38">
        <v>8.5</v>
      </c>
      <c r="L337" s="38">
        <v>0</v>
      </c>
      <c r="M337" s="38">
        <v>0</v>
      </c>
      <c r="N337" s="38">
        <v>0</v>
      </c>
      <c r="O337" s="38">
        <v>0</v>
      </c>
      <c r="P337" s="38">
        <v>0</v>
      </c>
      <c r="Q337" s="38">
        <v>0</v>
      </c>
      <c r="R337" s="38">
        <v>1</v>
      </c>
      <c r="S337" s="38">
        <v>0</v>
      </c>
      <c r="T337" s="38">
        <v>0</v>
      </c>
      <c r="U337" s="38">
        <v>0</v>
      </c>
      <c r="V337" s="38">
        <v>0</v>
      </c>
      <c r="W337" s="38">
        <v>0</v>
      </c>
      <c r="X337" s="38">
        <v>0</v>
      </c>
      <c r="Y337" s="38">
        <v>0</v>
      </c>
      <c r="Z337" s="38">
        <v>0</v>
      </c>
      <c r="AA337" s="38">
        <v>0</v>
      </c>
      <c r="AB337" s="38">
        <v>0</v>
      </c>
      <c r="AC337" s="38">
        <v>0</v>
      </c>
      <c r="AD337" s="38">
        <v>0</v>
      </c>
      <c r="AE337" s="38">
        <v>0</v>
      </c>
      <c r="AF337" s="38">
        <v>0</v>
      </c>
      <c r="AG337" s="38">
        <v>0</v>
      </c>
      <c r="AH337" s="2">
        <v>0</v>
      </c>
      <c r="AI337" s="38">
        <v>0</v>
      </c>
      <c r="AJ337" s="38">
        <v>0</v>
      </c>
      <c r="AK337" s="38" t="s">
        <v>25</v>
      </c>
      <c r="AL337" s="38">
        <v>33887998</v>
      </c>
    </row>
    <row r="338" spans="1:38">
      <c r="A338" s="1">
        <v>336</v>
      </c>
      <c r="B338" s="1" t="s">
        <v>751</v>
      </c>
      <c r="C338" s="38" t="s">
        <v>481</v>
      </c>
      <c r="D338" s="38" t="s">
        <v>117</v>
      </c>
      <c r="E338" s="38" t="s">
        <v>91</v>
      </c>
      <c r="F338" s="38" t="s">
        <v>4837</v>
      </c>
      <c r="G338" s="38">
        <v>1992</v>
      </c>
      <c r="H338" s="38">
        <v>17</v>
      </c>
      <c r="I338" s="38">
        <v>7</v>
      </c>
      <c r="J338" s="38">
        <v>735</v>
      </c>
      <c r="K338" s="38">
        <v>8.1999999999999993</v>
      </c>
      <c r="L338" s="38">
        <v>1</v>
      </c>
      <c r="M338" s="38">
        <v>0</v>
      </c>
      <c r="N338" s="38">
        <v>1</v>
      </c>
      <c r="O338" s="38">
        <v>1</v>
      </c>
      <c r="P338" s="38">
        <v>0</v>
      </c>
      <c r="Q338" s="38">
        <v>0</v>
      </c>
      <c r="R338" s="38">
        <v>1</v>
      </c>
      <c r="S338" s="38">
        <v>0</v>
      </c>
      <c r="T338" s="38">
        <v>0.1</v>
      </c>
      <c r="U338" s="38">
        <v>0.1</v>
      </c>
      <c r="V338" s="38">
        <v>0</v>
      </c>
      <c r="W338" s="38">
        <v>0.2</v>
      </c>
      <c r="X338" s="38">
        <v>2</v>
      </c>
      <c r="Y338" s="38">
        <v>28</v>
      </c>
      <c r="Z338" s="38">
        <v>4</v>
      </c>
      <c r="AA338" s="38">
        <v>0.12</v>
      </c>
      <c r="AB338" s="38">
        <v>0</v>
      </c>
      <c r="AC338" s="38">
        <v>0.12</v>
      </c>
      <c r="AD338" s="38">
        <v>0.12</v>
      </c>
      <c r="AE338" s="38">
        <v>0.12</v>
      </c>
      <c r="AF338" s="38">
        <v>0.02</v>
      </c>
      <c r="AG338" s="38">
        <v>0</v>
      </c>
      <c r="AH338" s="38">
        <v>0.02</v>
      </c>
      <c r="AI338" s="38">
        <v>0.02</v>
      </c>
      <c r="AJ338" s="38">
        <v>0.02</v>
      </c>
      <c r="AK338" s="38" t="s">
        <v>25</v>
      </c>
      <c r="AL338" s="38" t="s">
        <v>752</v>
      </c>
    </row>
    <row r="339" spans="1:38">
      <c r="A339" s="1">
        <v>337</v>
      </c>
      <c r="B339" s="1" t="s">
        <v>753</v>
      </c>
      <c r="C339" s="38" t="s">
        <v>238</v>
      </c>
      <c r="D339" s="38" t="s">
        <v>121</v>
      </c>
      <c r="E339" s="38" t="s">
        <v>99</v>
      </c>
      <c r="F339" s="38" t="s">
        <v>4838</v>
      </c>
      <c r="G339" s="38">
        <v>1997</v>
      </c>
      <c r="H339" s="38">
        <v>25</v>
      </c>
      <c r="I339" s="38">
        <v>23</v>
      </c>
      <c r="J339" s="38">
        <v>2109</v>
      </c>
      <c r="K339" s="38">
        <v>23.4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7</v>
      </c>
      <c r="S339" s="38">
        <v>0</v>
      </c>
      <c r="T339" s="38">
        <v>0.7</v>
      </c>
      <c r="U339" s="38">
        <v>0.7</v>
      </c>
      <c r="V339" s="38">
        <v>0.2</v>
      </c>
      <c r="W339" s="38">
        <v>0.9</v>
      </c>
      <c r="X339" s="38">
        <v>2</v>
      </c>
      <c r="Y339" s="38">
        <v>40</v>
      </c>
      <c r="Z339" s="38">
        <v>1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>
        <v>0.03</v>
      </c>
      <c r="AG339" s="38">
        <v>0.01</v>
      </c>
      <c r="AH339" s="38">
        <v>0.04</v>
      </c>
      <c r="AI339" s="38">
        <v>0.03</v>
      </c>
      <c r="AJ339" s="38">
        <v>0.04</v>
      </c>
      <c r="AK339" s="38" t="s">
        <v>25</v>
      </c>
      <c r="AL339" s="38" t="s">
        <v>754</v>
      </c>
    </row>
    <row r="340" spans="1:38">
      <c r="A340" s="1">
        <v>338</v>
      </c>
      <c r="B340" s="1" t="s">
        <v>94</v>
      </c>
      <c r="C340" s="38" t="s">
        <v>127</v>
      </c>
      <c r="D340" s="38" t="s">
        <v>150</v>
      </c>
      <c r="E340" s="38" t="s">
        <v>93</v>
      </c>
      <c r="F340" s="38" t="s">
        <v>4839</v>
      </c>
      <c r="G340" s="38">
        <v>2000</v>
      </c>
      <c r="H340" s="38">
        <v>34</v>
      </c>
      <c r="I340" s="38">
        <v>34</v>
      </c>
      <c r="J340" s="38">
        <v>3060</v>
      </c>
      <c r="K340" s="38">
        <v>34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3</v>
      </c>
      <c r="S340" s="38">
        <v>0</v>
      </c>
      <c r="T340" s="38">
        <v>0.1</v>
      </c>
      <c r="U340" s="38">
        <v>0.1</v>
      </c>
      <c r="V340" s="38">
        <v>0</v>
      </c>
      <c r="W340" s="38">
        <v>0.1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</v>
      </c>
      <c r="AG340" s="38">
        <v>0</v>
      </c>
      <c r="AH340" s="38">
        <v>0</v>
      </c>
      <c r="AI340" s="38">
        <v>0</v>
      </c>
      <c r="AJ340" s="38">
        <v>0</v>
      </c>
      <c r="AK340" s="38" t="s">
        <v>25</v>
      </c>
      <c r="AL340" s="38" t="s">
        <v>755</v>
      </c>
    </row>
    <row r="341" spans="1:38">
      <c r="A341" s="1">
        <v>339</v>
      </c>
      <c r="B341" s="1" t="s">
        <v>756</v>
      </c>
      <c r="C341" s="38" t="s">
        <v>120</v>
      </c>
      <c r="D341" s="38" t="s">
        <v>114</v>
      </c>
      <c r="E341" s="38" t="s">
        <v>89</v>
      </c>
      <c r="F341" s="38" t="s">
        <v>4840</v>
      </c>
      <c r="G341" s="38">
        <v>2002</v>
      </c>
      <c r="H341" s="38">
        <v>1</v>
      </c>
      <c r="I341" s="38">
        <v>0</v>
      </c>
      <c r="J341" s="38">
        <v>8</v>
      </c>
      <c r="K341" s="38">
        <v>0.1</v>
      </c>
      <c r="L341" s="38">
        <v>0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0</v>
      </c>
      <c r="S341" s="38">
        <v>0</v>
      </c>
      <c r="T341" s="38">
        <v>0</v>
      </c>
      <c r="U341" s="38">
        <v>0</v>
      </c>
      <c r="V341" s="38">
        <v>0</v>
      </c>
      <c r="W341" s="38">
        <v>0</v>
      </c>
      <c r="X341" s="38">
        <v>0</v>
      </c>
      <c r="Y341" s="38">
        <v>0</v>
      </c>
      <c r="Z341" s="38">
        <v>1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0</v>
      </c>
      <c r="AG341" s="38">
        <v>0</v>
      </c>
      <c r="AH341" s="38">
        <v>0</v>
      </c>
      <c r="AI341" s="38">
        <v>0</v>
      </c>
      <c r="AJ341" s="38">
        <v>0</v>
      </c>
      <c r="AK341" s="38" t="s">
        <v>25</v>
      </c>
      <c r="AL341" s="38" t="s">
        <v>757</v>
      </c>
    </row>
    <row r="342" spans="1:38">
      <c r="A342" s="1">
        <v>340</v>
      </c>
      <c r="B342" s="38" t="s">
        <v>758</v>
      </c>
      <c r="C342" s="38" t="s">
        <v>759</v>
      </c>
      <c r="D342" s="38" t="s">
        <v>117</v>
      </c>
      <c r="E342" s="38" t="s">
        <v>87</v>
      </c>
      <c r="F342" s="38" t="s">
        <v>4841</v>
      </c>
      <c r="G342" s="38">
        <v>1991</v>
      </c>
      <c r="H342" s="38">
        <v>18</v>
      </c>
      <c r="I342" s="38">
        <v>5</v>
      </c>
      <c r="J342" s="38">
        <v>512</v>
      </c>
      <c r="K342" s="38">
        <v>5.7</v>
      </c>
      <c r="L342" s="38">
        <v>0</v>
      </c>
      <c r="M342" s="38">
        <v>0</v>
      </c>
      <c r="N342" s="38">
        <v>0</v>
      </c>
      <c r="O342" s="38">
        <v>0</v>
      </c>
      <c r="P342" s="38">
        <v>0</v>
      </c>
      <c r="Q342" s="38">
        <v>0</v>
      </c>
      <c r="R342" s="38">
        <v>2</v>
      </c>
      <c r="S342" s="38">
        <v>0</v>
      </c>
      <c r="T342" s="38">
        <v>0.3</v>
      </c>
      <c r="U342" s="38">
        <v>0.3</v>
      </c>
      <c r="V342" s="38">
        <v>0.2</v>
      </c>
      <c r="W342" s="38">
        <v>0.5</v>
      </c>
      <c r="X342" s="38">
        <v>2</v>
      </c>
      <c r="Y342" s="38">
        <v>20</v>
      </c>
      <c r="Z342" s="38">
        <v>2</v>
      </c>
      <c r="AA342" s="38">
        <v>0</v>
      </c>
      <c r="AB342" s="38">
        <v>0</v>
      </c>
      <c r="AC342" s="38">
        <v>0</v>
      </c>
      <c r="AD342" s="38">
        <v>0</v>
      </c>
      <c r="AE342" s="38">
        <v>0</v>
      </c>
      <c r="AF342" s="38">
        <v>0.06</v>
      </c>
      <c r="AG342" s="38">
        <v>0.03</v>
      </c>
      <c r="AH342" s="38">
        <v>0.09</v>
      </c>
      <c r="AI342" s="38">
        <v>0.06</v>
      </c>
      <c r="AJ342" s="38">
        <v>0.09</v>
      </c>
      <c r="AK342" s="38" t="s">
        <v>25</v>
      </c>
      <c r="AL342" s="38" t="s">
        <v>760</v>
      </c>
    </row>
    <row r="343" spans="1:38">
      <c r="A343" s="1">
        <v>341</v>
      </c>
      <c r="B343" s="1" t="s">
        <v>761</v>
      </c>
      <c r="C343" s="38" t="s">
        <v>120</v>
      </c>
      <c r="D343" s="38" t="s">
        <v>517</v>
      </c>
      <c r="E343" s="38" t="s">
        <v>81</v>
      </c>
      <c r="F343" s="38" t="s">
        <v>4842</v>
      </c>
      <c r="G343" s="38">
        <v>1986</v>
      </c>
      <c r="H343" s="38">
        <v>27</v>
      </c>
      <c r="I343" s="38">
        <v>6</v>
      </c>
      <c r="J343" s="38">
        <v>778</v>
      </c>
      <c r="K343" s="38">
        <v>8.6</v>
      </c>
      <c r="L343" s="38">
        <v>0</v>
      </c>
      <c r="M343" s="38">
        <v>1</v>
      </c>
      <c r="N343" s="38">
        <v>1</v>
      </c>
      <c r="O343" s="38">
        <v>0</v>
      </c>
      <c r="P343" s="38">
        <v>0</v>
      </c>
      <c r="Q343" s="38">
        <v>0</v>
      </c>
      <c r="R343" s="38">
        <v>2</v>
      </c>
      <c r="S343" s="38">
        <v>0</v>
      </c>
      <c r="T343" s="38">
        <v>0.4</v>
      </c>
      <c r="U343" s="38">
        <v>0.4</v>
      </c>
      <c r="V343" s="38">
        <v>0.8</v>
      </c>
      <c r="W343" s="38">
        <v>1.2</v>
      </c>
      <c r="X343" s="38">
        <v>17</v>
      </c>
      <c r="Y343" s="38">
        <v>59</v>
      </c>
      <c r="Z343" s="38">
        <v>68</v>
      </c>
      <c r="AA343" s="38">
        <v>0</v>
      </c>
      <c r="AB343" s="38">
        <v>0.12</v>
      </c>
      <c r="AC343" s="38">
        <v>0.12</v>
      </c>
      <c r="AD343" s="38">
        <v>0</v>
      </c>
      <c r="AE343" s="38">
        <v>0.12</v>
      </c>
      <c r="AF343" s="38">
        <v>0.04</v>
      </c>
      <c r="AG343" s="38">
        <v>0.1</v>
      </c>
      <c r="AH343" s="38">
        <v>0.14000000000000001</v>
      </c>
      <c r="AI343" s="38">
        <v>0.04</v>
      </c>
      <c r="AJ343" s="38">
        <v>0.14000000000000001</v>
      </c>
      <c r="AK343" s="38" t="s">
        <v>25</v>
      </c>
      <c r="AL343" s="38" t="s">
        <v>762</v>
      </c>
    </row>
    <row r="344" spans="1:38">
      <c r="A344" s="1">
        <v>342</v>
      </c>
      <c r="B344" s="1" t="s">
        <v>763</v>
      </c>
      <c r="C344" s="38" t="s">
        <v>383</v>
      </c>
      <c r="D344" s="38" t="s">
        <v>121</v>
      </c>
      <c r="E344" s="38" t="s">
        <v>101</v>
      </c>
      <c r="F344" s="38" t="s">
        <v>4460</v>
      </c>
      <c r="G344" s="38">
        <v>1994</v>
      </c>
      <c r="H344" s="38">
        <v>3</v>
      </c>
      <c r="I344" s="38">
        <v>3</v>
      </c>
      <c r="J344" s="38">
        <v>234</v>
      </c>
      <c r="K344" s="38">
        <v>2.6</v>
      </c>
      <c r="L344" s="38">
        <v>1</v>
      </c>
      <c r="M344" s="38">
        <v>0</v>
      </c>
      <c r="N344" s="38">
        <v>1</v>
      </c>
      <c r="O344" s="38">
        <v>1</v>
      </c>
      <c r="P344" s="38">
        <v>0</v>
      </c>
      <c r="Q344" s="38">
        <v>0</v>
      </c>
      <c r="R344" s="38">
        <v>1</v>
      </c>
      <c r="S344" s="38">
        <v>0</v>
      </c>
      <c r="T344" s="38">
        <v>0.2</v>
      </c>
      <c r="U344" s="38">
        <v>0.2</v>
      </c>
      <c r="V344" s="38">
        <v>0</v>
      </c>
      <c r="W344" s="38">
        <v>0.2</v>
      </c>
      <c r="X344" s="38">
        <v>1</v>
      </c>
      <c r="Y344" s="38">
        <v>7</v>
      </c>
      <c r="Z344" s="38">
        <v>1</v>
      </c>
      <c r="AA344" s="38">
        <v>0.38</v>
      </c>
      <c r="AB344" s="38">
        <v>0</v>
      </c>
      <c r="AC344" s="38">
        <v>0.38</v>
      </c>
      <c r="AD344" s="38">
        <v>0.38</v>
      </c>
      <c r="AE344" s="38">
        <v>0.38</v>
      </c>
      <c r="AF344" s="38">
        <v>0.09</v>
      </c>
      <c r="AG344" s="38">
        <v>0</v>
      </c>
      <c r="AH344" s="38">
        <v>0.09</v>
      </c>
      <c r="AI344" s="38">
        <v>0.09</v>
      </c>
      <c r="AJ344" s="38">
        <v>0.09</v>
      </c>
      <c r="AK344" s="38" t="s">
        <v>25</v>
      </c>
      <c r="AL344" s="38" t="s">
        <v>764</v>
      </c>
    </row>
    <row r="345" spans="1:38">
      <c r="A345" s="1">
        <v>343</v>
      </c>
      <c r="B345" s="1" t="s">
        <v>765</v>
      </c>
      <c r="C345" s="38" t="s">
        <v>120</v>
      </c>
      <c r="D345" s="38" t="s">
        <v>121</v>
      </c>
      <c r="E345" s="38" t="s">
        <v>85</v>
      </c>
      <c r="F345" s="38" t="s">
        <v>4843</v>
      </c>
      <c r="G345" s="38">
        <v>1993</v>
      </c>
      <c r="H345" s="38">
        <v>31</v>
      </c>
      <c r="I345" s="38">
        <v>31</v>
      </c>
      <c r="J345" s="38">
        <v>2790</v>
      </c>
      <c r="K345" s="38">
        <v>31</v>
      </c>
      <c r="L345" s="38">
        <v>1</v>
      </c>
      <c r="M345" s="38">
        <v>2</v>
      </c>
      <c r="N345" s="38">
        <v>3</v>
      </c>
      <c r="O345" s="38">
        <v>1</v>
      </c>
      <c r="P345" s="38">
        <v>0</v>
      </c>
      <c r="Q345" s="38">
        <v>0</v>
      </c>
      <c r="R345" s="38">
        <v>4</v>
      </c>
      <c r="S345" s="38">
        <v>0</v>
      </c>
      <c r="T345" s="38">
        <v>0.7</v>
      </c>
      <c r="U345" s="38">
        <v>0.7</v>
      </c>
      <c r="V345" s="38">
        <v>1.4</v>
      </c>
      <c r="W345" s="38">
        <v>2.2000000000000002</v>
      </c>
      <c r="X345" s="38">
        <v>13</v>
      </c>
      <c r="Y345" s="38">
        <v>98</v>
      </c>
      <c r="Z345" s="38">
        <v>6</v>
      </c>
      <c r="AA345" s="38">
        <v>0.03</v>
      </c>
      <c r="AB345" s="38">
        <v>0.06</v>
      </c>
      <c r="AC345" s="38">
        <v>0.1</v>
      </c>
      <c r="AD345" s="38">
        <v>0.03</v>
      </c>
      <c r="AE345" s="38">
        <v>0.1</v>
      </c>
      <c r="AF345" s="38">
        <v>0.02</v>
      </c>
      <c r="AG345" s="38">
        <v>0.05</v>
      </c>
      <c r="AH345" s="38">
        <v>7.0000000000000007E-2</v>
      </c>
      <c r="AI345" s="38">
        <v>0.02</v>
      </c>
      <c r="AJ345" s="38">
        <v>7.0000000000000007E-2</v>
      </c>
      <c r="AK345" s="38" t="s">
        <v>25</v>
      </c>
      <c r="AL345" s="38" t="s">
        <v>766</v>
      </c>
    </row>
    <row r="346" spans="1:38">
      <c r="A346" s="1">
        <v>344</v>
      </c>
      <c r="B346" s="1" t="s">
        <v>767</v>
      </c>
      <c r="C346" s="38" t="s">
        <v>120</v>
      </c>
      <c r="D346" s="38" t="s">
        <v>121</v>
      </c>
      <c r="E346" s="38" t="s">
        <v>87</v>
      </c>
      <c r="F346" s="38" t="s">
        <v>4844</v>
      </c>
      <c r="G346" s="38">
        <v>1999</v>
      </c>
      <c r="H346" s="38">
        <v>32</v>
      </c>
      <c r="I346" s="38">
        <v>30</v>
      </c>
      <c r="J346" s="38">
        <v>2531</v>
      </c>
      <c r="K346" s="38">
        <v>28.1</v>
      </c>
      <c r="L346" s="38">
        <v>0</v>
      </c>
      <c r="M346" s="38">
        <v>2</v>
      </c>
      <c r="N346" s="38">
        <v>2</v>
      </c>
      <c r="O346" s="38">
        <v>0</v>
      </c>
      <c r="P346" s="38">
        <v>0</v>
      </c>
      <c r="Q346" s="38">
        <v>0</v>
      </c>
      <c r="R346" s="38">
        <v>5</v>
      </c>
      <c r="S346" s="38">
        <v>1</v>
      </c>
      <c r="T346" s="38">
        <v>0.6</v>
      </c>
      <c r="U346" s="38">
        <v>0.6</v>
      </c>
      <c r="V346" s="38">
        <v>1.1000000000000001</v>
      </c>
      <c r="W346" s="38">
        <v>1.7</v>
      </c>
      <c r="X346" s="38">
        <v>21</v>
      </c>
      <c r="Y346" s="38">
        <v>88</v>
      </c>
      <c r="Z346" s="38">
        <v>76</v>
      </c>
      <c r="AA346" s="38">
        <v>0</v>
      </c>
      <c r="AB346" s="38">
        <v>7.0000000000000007E-2</v>
      </c>
      <c r="AC346" s="38">
        <v>7.0000000000000007E-2</v>
      </c>
      <c r="AD346" s="38">
        <v>0</v>
      </c>
      <c r="AE346" s="38">
        <v>7.0000000000000007E-2</v>
      </c>
      <c r="AF346" s="38">
        <v>0.02</v>
      </c>
      <c r="AG346" s="38">
        <v>0.04</v>
      </c>
      <c r="AH346" s="2">
        <v>0.06</v>
      </c>
      <c r="AI346" s="38">
        <v>0.02</v>
      </c>
      <c r="AJ346" s="38">
        <v>0.06</v>
      </c>
      <c r="AK346" s="38" t="s">
        <v>25</v>
      </c>
      <c r="AL346" s="38" t="s">
        <v>768</v>
      </c>
    </row>
    <row r="347" spans="1:38">
      <c r="A347" s="1">
        <v>345</v>
      </c>
      <c r="B347" s="1" t="s">
        <v>769</v>
      </c>
      <c r="C347" s="38" t="s">
        <v>770</v>
      </c>
      <c r="D347" s="38" t="s">
        <v>114</v>
      </c>
      <c r="E347" s="38" t="s">
        <v>74</v>
      </c>
      <c r="F347" s="38" t="s">
        <v>4845</v>
      </c>
      <c r="G347" s="38">
        <v>1997</v>
      </c>
      <c r="H347" s="38">
        <v>27</v>
      </c>
      <c r="I347" s="38">
        <v>19</v>
      </c>
      <c r="J347" s="38">
        <v>1844</v>
      </c>
      <c r="K347" s="38">
        <v>20.5</v>
      </c>
      <c r="L347" s="38">
        <v>7</v>
      </c>
      <c r="M347" s="38">
        <v>4</v>
      </c>
      <c r="N347" s="38">
        <v>11</v>
      </c>
      <c r="O347" s="38">
        <v>7</v>
      </c>
      <c r="P347" s="38">
        <v>0</v>
      </c>
      <c r="Q347" s="38">
        <v>0</v>
      </c>
      <c r="R347" s="38">
        <v>0</v>
      </c>
      <c r="S347" s="38">
        <v>0</v>
      </c>
      <c r="T347" s="38">
        <v>5.5</v>
      </c>
      <c r="U347" s="38">
        <v>5.5</v>
      </c>
      <c r="V347" s="38">
        <v>5.0999999999999996</v>
      </c>
      <c r="W347" s="38">
        <v>10.6</v>
      </c>
      <c r="X347" s="38">
        <v>116</v>
      </c>
      <c r="Y347" s="38">
        <v>76</v>
      </c>
      <c r="Z347" s="38">
        <v>205</v>
      </c>
      <c r="AA347" s="38">
        <v>0.34</v>
      </c>
      <c r="AB347" s="38">
        <v>0.2</v>
      </c>
      <c r="AC347" s="38">
        <v>0.54</v>
      </c>
      <c r="AD347" s="38">
        <v>0.34</v>
      </c>
      <c r="AE347" s="38">
        <v>0.54</v>
      </c>
      <c r="AF347" s="38">
        <v>0.27</v>
      </c>
      <c r="AG347" s="38">
        <v>0.25</v>
      </c>
      <c r="AH347" s="38">
        <v>0.52</v>
      </c>
      <c r="AI347" s="38">
        <v>0.27</v>
      </c>
      <c r="AJ347" s="38">
        <v>0.52</v>
      </c>
      <c r="AK347" s="38" t="s">
        <v>25</v>
      </c>
      <c r="AL347" s="38">
        <v>74618572</v>
      </c>
    </row>
    <row r="348" spans="1:38">
      <c r="A348" s="1">
        <v>346</v>
      </c>
      <c r="B348" s="1" t="s">
        <v>771</v>
      </c>
      <c r="C348" s="38" t="s">
        <v>759</v>
      </c>
      <c r="D348" s="38" t="s">
        <v>114</v>
      </c>
      <c r="E348" s="38" t="s">
        <v>76</v>
      </c>
      <c r="F348" s="38" t="s">
        <v>4846</v>
      </c>
      <c r="G348" s="38">
        <v>1994</v>
      </c>
      <c r="H348" s="38">
        <v>21</v>
      </c>
      <c r="I348" s="38">
        <v>21</v>
      </c>
      <c r="J348" s="38">
        <v>1813</v>
      </c>
      <c r="K348" s="38">
        <v>20.100000000000001</v>
      </c>
      <c r="L348" s="38">
        <v>11</v>
      </c>
      <c r="M348" s="38">
        <v>1</v>
      </c>
      <c r="N348" s="38">
        <v>12</v>
      </c>
      <c r="O348" s="38">
        <v>8</v>
      </c>
      <c r="P348" s="38">
        <v>3</v>
      </c>
      <c r="Q348" s="38">
        <v>6</v>
      </c>
      <c r="R348" s="38">
        <v>6</v>
      </c>
      <c r="S348" s="38">
        <v>0</v>
      </c>
      <c r="T348" s="38">
        <v>12.3</v>
      </c>
      <c r="U348" s="38">
        <v>7.6</v>
      </c>
      <c r="V348" s="38">
        <v>2.1</v>
      </c>
      <c r="W348" s="38">
        <v>9.8000000000000007</v>
      </c>
      <c r="X348" s="38">
        <v>19</v>
      </c>
      <c r="Y348" s="38">
        <v>41</v>
      </c>
      <c r="Z348" s="38">
        <v>91</v>
      </c>
      <c r="AA348" s="38">
        <v>0.55000000000000004</v>
      </c>
      <c r="AB348" s="38">
        <v>0.05</v>
      </c>
      <c r="AC348" s="38">
        <v>0.6</v>
      </c>
      <c r="AD348" s="38">
        <v>0.4</v>
      </c>
      <c r="AE348" s="38">
        <v>0.45</v>
      </c>
      <c r="AF348" s="38">
        <v>0.61</v>
      </c>
      <c r="AG348" s="38">
        <v>0.11</v>
      </c>
      <c r="AH348" s="38">
        <v>0.72</v>
      </c>
      <c r="AI348" s="38">
        <v>0.38</v>
      </c>
      <c r="AJ348" s="38">
        <v>0.49</v>
      </c>
      <c r="AK348" s="38" t="s">
        <v>25</v>
      </c>
      <c r="AL348" s="38" t="s">
        <v>772</v>
      </c>
    </row>
    <row r="349" spans="1:38">
      <c r="A349" s="1">
        <v>347</v>
      </c>
      <c r="B349" s="1" t="s">
        <v>773</v>
      </c>
      <c r="C349" s="38" t="s">
        <v>238</v>
      </c>
      <c r="D349" s="38" t="s">
        <v>114</v>
      </c>
      <c r="E349" s="38" t="s">
        <v>99</v>
      </c>
      <c r="F349" s="38" t="s">
        <v>4847</v>
      </c>
      <c r="G349" s="38">
        <v>1992</v>
      </c>
      <c r="H349" s="38">
        <v>24</v>
      </c>
      <c r="I349" s="38">
        <v>12</v>
      </c>
      <c r="J349" s="38">
        <v>1187</v>
      </c>
      <c r="K349" s="38">
        <v>13.2</v>
      </c>
      <c r="L349" s="38">
        <v>4</v>
      </c>
      <c r="M349" s="38">
        <v>0</v>
      </c>
      <c r="N349" s="38">
        <v>4</v>
      </c>
      <c r="O349" s="38">
        <v>4</v>
      </c>
      <c r="P349" s="38">
        <v>0</v>
      </c>
      <c r="Q349" s="38">
        <v>0</v>
      </c>
      <c r="R349" s="38">
        <v>1</v>
      </c>
      <c r="S349" s="38">
        <v>0</v>
      </c>
      <c r="T349" s="38">
        <v>4</v>
      </c>
      <c r="U349" s="38">
        <v>4</v>
      </c>
      <c r="V349" s="38">
        <v>0.3</v>
      </c>
      <c r="W349" s="38">
        <v>4.2</v>
      </c>
      <c r="X349" s="38">
        <v>10</v>
      </c>
      <c r="Y349" s="38">
        <v>22</v>
      </c>
      <c r="Z349" s="38">
        <v>50</v>
      </c>
      <c r="AA349" s="38">
        <v>0.3</v>
      </c>
      <c r="AB349" s="38">
        <v>0</v>
      </c>
      <c r="AC349" s="38">
        <v>0.3</v>
      </c>
      <c r="AD349" s="38">
        <v>0.3</v>
      </c>
      <c r="AE349" s="38">
        <v>0.3</v>
      </c>
      <c r="AF349" s="38">
        <v>0.3</v>
      </c>
      <c r="AG349" s="38">
        <v>0.02</v>
      </c>
      <c r="AH349" s="38">
        <v>0.32</v>
      </c>
      <c r="AI349" s="38">
        <v>0.3</v>
      </c>
      <c r="AJ349" s="38">
        <v>0.32</v>
      </c>
      <c r="AK349" s="38" t="s">
        <v>25</v>
      </c>
      <c r="AL349" s="38" t="s">
        <v>774</v>
      </c>
    </row>
    <row r="350" spans="1:38">
      <c r="A350" s="1">
        <v>348</v>
      </c>
      <c r="B350" s="1" t="s">
        <v>775</v>
      </c>
      <c r="C350" s="38" t="s">
        <v>215</v>
      </c>
      <c r="D350" s="38" t="s">
        <v>114</v>
      </c>
      <c r="E350" s="38" t="s">
        <v>74</v>
      </c>
      <c r="F350" s="38" t="s">
        <v>4848</v>
      </c>
      <c r="G350" s="38">
        <v>2003</v>
      </c>
      <c r="H350" s="38">
        <v>1</v>
      </c>
      <c r="I350" s="38">
        <v>0</v>
      </c>
      <c r="J350" s="38">
        <v>12</v>
      </c>
      <c r="K350" s="38">
        <v>0.1</v>
      </c>
      <c r="L350" s="38">
        <v>0</v>
      </c>
      <c r="M350" s="38">
        <v>0</v>
      </c>
      <c r="N350" s="38">
        <v>0</v>
      </c>
      <c r="O350" s="38">
        <v>0</v>
      </c>
      <c r="P350" s="38">
        <v>0</v>
      </c>
      <c r="Q350" s="38">
        <v>0</v>
      </c>
      <c r="R350" s="38">
        <v>0</v>
      </c>
      <c r="S350" s="38">
        <v>0</v>
      </c>
      <c r="T350" s="38">
        <v>0</v>
      </c>
      <c r="U350" s="38">
        <v>0</v>
      </c>
      <c r="V350" s="38">
        <v>0</v>
      </c>
      <c r="W350" s="38">
        <v>0</v>
      </c>
      <c r="X350" s="38">
        <v>0</v>
      </c>
      <c r="Y350" s="38">
        <v>0</v>
      </c>
      <c r="Z350" s="38">
        <v>1</v>
      </c>
      <c r="AA350" s="38">
        <v>0</v>
      </c>
      <c r="AB350" s="38">
        <v>0</v>
      </c>
      <c r="AC350" s="38">
        <v>0</v>
      </c>
      <c r="AD350" s="38">
        <v>0</v>
      </c>
      <c r="AE350" s="38">
        <v>0</v>
      </c>
      <c r="AF350" s="38">
        <v>0</v>
      </c>
      <c r="AG350" s="38">
        <v>0</v>
      </c>
      <c r="AH350" s="2">
        <v>0</v>
      </c>
      <c r="AI350" s="38">
        <v>0</v>
      </c>
      <c r="AJ350" s="38">
        <v>0</v>
      </c>
      <c r="AK350" s="38" t="s">
        <v>25</v>
      </c>
      <c r="AL350" s="38" t="s">
        <v>776</v>
      </c>
    </row>
    <row r="351" spans="1:38">
      <c r="A351" s="1">
        <v>349</v>
      </c>
      <c r="B351" s="38" t="s">
        <v>777</v>
      </c>
      <c r="C351" s="38" t="s">
        <v>142</v>
      </c>
      <c r="D351" s="38" t="s">
        <v>121</v>
      </c>
      <c r="E351" s="38" t="s">
        <v>85</v>
      </c>
      <c r="F351" s="38" t="s">
        <v>4849</v>
      </c>
      <c r="G351" s="38">
        <v>1993</v>
      </c>
      <c r="H351" s="38">
        <v>16</v>
      </c>
      <c r="I351" s="38">
        <v>12</v>
      </c>
      <c r="J351" s="38">
        <v>1143</v>
      </c>
      <c r="K351" s="38">
        <v>12.7</v>
      </c>
      <c r="L351" s="38">
        <v>0</v>
      </c>
      <c r="M351" s="38">
        <v>3</v>
      </c>
      <c r="N351" s="38">
        <v>3</v>
      </c>
      <c r="O351" s="38">
        <v>0</v>
      </c>
      <c r="P351" s="38">
        <v>0</v>
      </c>
      <c r="Q351" s="38">
        <v>0</v>
      </c>
      <c r="R351" s="38">
        <v>3</v>
      </c>
      <c r="S351" s="38">
        <v>0</v>
      </c>
      <c r="T351" s="38">
        <v>0.6</v>
      </c>
      <c r="U351" s="38">
        <v>0.6</v>
      </c>
      <c r="V351" s="38">
        <v>2.4</v>
      </c>
      <c r="W351" s="38">
        <v>3.1</v>
      </c>
      <c r="X351" s="38">
        <v>54</v>
      </c>
      <c r="Y351" s="38">
        <v>26</v>
      </c>
      <c r="Z351" s="38">
        <v>101</v>
      </c>
      <c r="AA351" s="38">
        <v>0</v>
      </c>
      <c r="AB351" s="38">
        <v>0.24</v>
      </c>
      <c r="AC351" s="38">
        <v>0.24</v>
      </c>
      <c r="AD351" s="38">
        <v>0</v>
      </c>
      <c r="AE351" s="38">
        <v>0.24</v>
      </c>
      <c r="AF351" s="38">
        <v>0.05</v>
      </c>
      <c r="AG351" s="38">
        <v>0.19</v>
      </c>
      <c r="AH351" s="2">
        <v>0.24</v>
      </c>
      <c r="AI351" s="38">
        <v>0.05</v>
      </c>
      <c r="AJ351" s="38">
        <v>0.24</v>
      </c>
      <c r="AK351" s="38" t="s">
        <v>25</v>
      </c>
      <c r="AL351" s="38" t="s">
        <v>778</v>
      </c>
    </row>
    <row r="352" spans="1:38">
      <c r="A352" s="1">
        <v>350</v>
      </c>
      <c r="B352" s="1" t="s">
        <v>779</v>
      </c>
      <c r="C352" s="38" t="s">
        <v>120</v>
      </c>
      <c r="D352" s="38" t="s">
        <v>110</v>
      </c>
      <c r="E352" s="38" t="s">
        <v>83</v>
      </c>
      <c r="F352" s="38" t="s">
        <v>4850</v>
      </c>
      <c r="G352" s="38">
        <v>1999</v>
      </c>
      <c r="H352" s="38">
        <v>24</v>
      </c>
      <c r="I352" s="38">
        <v>20</v>
      </c>
      <c r="J352" s="38">
        <v>1648</v>
      </c>
      <c r="K352" s="38">
        <v>18.3</v>
      </c>
      <c r="L352" s="38">
        <v>3</v>
      </c>
      <c r="M352" s="38">
        <v>2</v>
      </c>
      <c r="N352" s="38">
        <v>5</v>
      </c>
      <c r="O352" s="38">
        <v>3</v>
      </c>
      <c r="P352" s="38">
        <v>0</v>
      </c>
      <c r="Q352" s="38">
        <v>0</v>
      </c>
      <c r="R352" s="38">
        <v>4</v>
      </c>
      <c r="S352" s="38">
        <v>0</v>
      </c>
      <c r="T352" s="38">
        <v>2</v>
      </c>
      <c r="U352" s="38">
        <v>2</v>
      </c>
      <c r="V352" s="38">
        <v>3</v>
      </c>
      <c r="W352" s="38">
        <v>5</v>
      </c>
      <c r="X352" s="38">
        <v>48</v>
      </c>
      <c r="Y352" s="38">
        <v>98</v>
      </c>
      <c r="Z352" s="38">
        <v>114</v>
      </c>
      <c r="AA352" s="38">
        <v>0.16</v>
      </c>
      <c r="AB352" s="38">
        <v>0.11</v>
      </c>
      <c r="AC352" s="38">
        <v>0.27</v>
      </c>
      <c r="AD352" s="38">
        <v>0.16</v>
      </c>
      <c r="AE352" s="38">
        <v>0.27</v>
      </c>
      <c r="AF352" s="38">
        <v>0.11</v>
      </c>
      <c r="AG352" s="38">
        <v>0.16</v>
      </c>
      <c r="AH352" s="38">
        <v>0.27</v>
      </c>
      <c r="AI352" s="38">
        <v>0.11</v>
      </c>
      <c r="AJ352" s="38">
        <v>0.27</v>
      </c>
      <c r="AK352" s="38" t="s">
        <v>25</v>
      </c>
      <c r="AL352" s="38" t="s">
        <v>780</v>
      </c>
    </row>
    <row r="353" spans="1:38">
      <c r="A353" s="1">
        <v>351</v>
      </c>
      <c r="B353" s="1" t="s">
        <v>781</v>
      </c>
      <c r="C353" s="38" t="s">
        <v>149</v>
      </c>
      <c r="D353" s="38" t="s">
        <v>517</v>
      </c>
      <c r="E353" s="38" t="s">
        <v>72</v>
      </c>
      <c r="F353" s="38" t="s">
        <v>4851</v>
      </c>
      <c r="G353" s="38">
        <v>1992</v>
      </c>
      <c r="H353" s="38">
        <v>13</v>
      </c>
      <c r="I353" s="38">
        <v>0</v>
      </c>
      <c r="J353" s="38">
        <v>127</v>
      </c>
      <c r="K353" s="38">
        <v>1.4</v>
      </c>
      <c r="L353" s="38">
        <v>0</v>
      </c>
      <c r="M353" s="38">
        <v>0</v>
      </c>
      <c r="N353" s="38">
        <v>0</v>
      </c>
      <c r="O353" s="38">
        <v>0</v>
      </c>
      <c r="P353" s="38">
        <v>0</v>
      </c>
      <c r="Q353" s="38">
        <v>0</v>
      </c>
      <c r="R353" s="38">
        <v>0</v>
      </c>
      <c r="S353" s="38">
        <v>1</v>
      </c>
      <c r="T353" s="38">
        <v>0.1</v>
      </c>
      <c r="U353" s="38">
        <v>0.1</v>
      </c>
      <c r="V353" s="38">
        <v>0.3</v>
      </c>
      <c r="W353" s="38">
        <v>0.3</v>
      </c>
      <c r="X353" s="38">
        <v>3</v>
      </c>
      <c r="Y353" s="38">
        <v>10</v>
      </c>
      <c r="Z353" s="38">
        <v>11</v>
      </c>
      <c r="AA353" s="38">
        <v>0</v>
      </c>
      <c r="AB353" s="38">
        <v>0</v>
      </c>
      <c r="AC353" s="38">
        <v>0</v>
      </c>
      <c r="AD353" s="38">
        <v>0</v>
      </c>
      <c r="AE353" s="38">
        <v>0</v>
      </c>
      <c r="AF353" s="38">
        <v>0.06</v>
      </c>
      <c r="AG353" s="38">
        <v>0.18</v>
      </c>
      <c r="AH353" s="38">
        <v>0.24</v>
      </c>
      <c r="AI353" s="38">
        <v>0.06</v>
      </c>
      <c r="AJ353" s="38">
        <v>0.24</v>
      </c>
      <c r="AK353" s="38" t="s">
        <v>25</v>
      </c>
      <c r="AL353" s="38" t="s">
        <v>782</v>
      </c>
    </row>
    <row r="354" spans="1:38">
      <c r="A354" s="1">
        <v>352</v>
      </c>
      <c r="B354" s="1" t="s">
        <v>783</v>
      </c>
      <c r="C354" s="38" t="s">
        <v>266</v>
      </c>
      <c r="D354" s="38" t="s">
        <v>117</v>
      </c>
      <c r="E354" s="38" t="s">
        <v>97</v>
      </c>
      <c r="F354" s="38" t="s">
        <v>4852</v>
      </c>
      <c r="G354" s="38">
        <v>1986</v>
      </c>
      <c r="H354" s="38">
        <v>30</v>
      </c>
      <c r="I354" s="38">
        <v>20</v>
      </c>
      <c r="J354" s="38">
        <v>1779</v>
      </c>
      <c r="K354" s="38">
        <v>19.8</v>
      </c>
      <c r="L354" s="38">
        <v>0</v>
      </c>
      <c r="M354" s="38">
        <v>2</v>
      </c>
      <c r="N354" s="38">
        <v>2</v>
      </c>
      <c r="O354" s="38">
        <v>0</v>
      </c>
      <c r="P354" s="38">
        <v>0</v>
      </c>
      <c r="Q354" s="38">
        <v>0</v>
      </c>
      <c r="R354" s="38">
        <v>3</v>
      </c>
      <c r="S354" s="38">
        <v>0</v>
      </c>
      <c r="T354" s="38">
        <v>1.3</v>
      </c>
      <c r="U354" s="38">
        <v>1.3</v>
      </c>
      <c r="V354" s="38">
        <v>2.6</v>
      </c>
      <c r="W354" s="38">
        <v>3.9</v>
      </c>
      <c r="X354" s="38">
        <v>23</v>
      </c>
      <c r="Y354" s="38">
        <v>132</v>
      </c>
      <c r="Z354" s="38">
        <v>32</v>
      </c>
      <c r="AA354" s="38">
        <v>0</v>
      </c>
      <c r="AB354" s="38">
        <v>0.1</v>
      </c>
      <c r="AC354" s="38">
        <v>0.1</v>
      </c>
      <c r="AD354" s="38">
        <v>0</v>
      </c>
      <c r="AE354" s="38">
        <v>0.1</v>
      </c>
      <c r="AF354" s="38">
        <v>7.0000000000000007E-2</v>
      </c>
      <c r="AG354" s="38">
        <v>0.13</v>
      </c>
      <c r="AH354" s="38">
        <v>0.2</v>
      </c>
      <c r="AI354" s="38">
        <v>7.0000000000000007E-2</v>
      </c>
      <c r="AJ354" s="38">
        <v>0.2</v>
      </c>
      <c r="AK354" s="38" t="s">
        <v>25</v>
      </c>
      <c r="AL354" s="38" t="s">
        <v>784</v>
      </c>
    </row>
    <row r="355" spans="1:38">
      <c r="A355" s="1">
        <v>353</v>
      </c>
      <c r="B355" s="1" t="s">
        <v>785</v>
      </c>
      <c r="C355" s="38" t="s">
        <v>120</v>
      </c>
      <c r="D355" s="38" t="s">
        <v>114</v>
      </c>
      <c r="E355" s="38" t="s">
        <v>95</v>
      </c>
      <c r="F355" s="38" t="s">
        <v>4853</v>
      </c>
      <c r="G355" s="38">
        <v>2004</v>
      </c>
      <c r="H355" s="38">
        <v>1</v>
      </c>
      <c r="I355" s="38">
        <v>0</v>
      </c>
      <c r="J355" s="38">
        <v>4</v>
      </c>
      <c r="K355" s="38">
        <v>0</v>
      </c>
      <c r="L355" s="38">
        <v>0</v>
      </c>
      <c r="M355" s="38">
        <v>0</v>
      </c>
      <c r="N355" s="38">
        <v>0</v>
      </c>
      <c r="O355" s="38">
        <v>0</v>
      </c>
      <c r="P355" s="38">
        <v>0</v>
      </c>
      <c r="Q355" s="38">
        <v>0</v>
      </c>
      <c r="R355" s="38">
        <v>0</v>
      </c>
      <c r="S355" s="38">
        <v>0</v>
      </c>
      <c r="T355" s="38">
        <v>0</v>
      </c>
      <c r="U355" s="38">
        <v>0</v>
      </c>
      <c r="V355" s="38">
        <v>0</v>
      </c>
      <c r="W355" s="38">
        <v>0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38">
        <v>0</v>
      </c>
      <c r="AD355" s="38">
        <v>0</v>
      </c>
      <c r="AE355" s="38">
        <v>0</v>
      </c>
      <c r="AF355" s="38">
        <v>0</v>
      </c>
      <c r="AG355" s="38">
        <v>0</v>
      </c>
      <c r="AH355" s="38">
        <v>0</v>
      </c>
      <c r="AI355" s="38">
        <v>0</v>
      </c>
      <c r="AJ355" s="38">
        <v>0</v>
      </c>
      <c r="AK355" s="38" t="s">
        <v>25</v>
      </c>
      <c r="AL355" s="38" t="s">
        <v>786</v>
      </c>
    </row>
    <row r="356" spans="1:38">
      <c r="A356" s="1">
        <v>354</v>
      </c>
      <c r="B356" s="1" t="s">
        <v>787</v>
      </c>
      <c r="C356" s="38" t="s">
        <v>788</v>
      </c>
      <c r="D356" s="38" t="s">
        <v>139</v>
      </c>
      <c r="E356" s="38" t="s">
        <v>83</v>
      </c>
      <c r="F356" s="38" t="s">
        <v>4854</v>
      </c>
      <c r="G356" s="38">
        <v>2001</v>
      </c>
      <c r="H356" s="38">
        <v>12</v>
      </c>
      <c r="I356" s="38">
        <v>5</v>
      </c>
      <c r="J356" s="38">
        <v>510</v>
      </c>
      <c r="K356" s="38">
        <v>5.7</v>
      </c>
      <c r="L356" s="38">
        <v>0</v>
      </c>
      <c r="M356" s="38">
        <v>2</v>
      </c>
      <c r="N356" s="38">
        <v>2</v>
      </c>
      <c r="O356" s="38">
        <v>0</v>
      </c>
      <c r="P356" s="38">
        <v>0</v>
      </c>
      <c r="Q356" s="38">
        <v>0</v>
      </c>
      <c r="R356" s="38">
        <v>0</v>
      </c>
      <c r="S356" s="38">
        <v>0</v>
      </c>
      <c r="T356" s="38">
        <v>1.2</v>
      </c>
      <c r="U356" s="38">
        <v>1.2</v>
      </c>
      <c r="V356" s="38">
        <v>0.7</v>
      </c>
      <c r="W356" s="38">
        <v>1.9</v>
      </c>
      <c r="X356" s="38">
        <v>19</v>
      </c>
      <c r="Y356" s="38">
        <v>17</v>
      </c>
      <c r="Z356" s="38">
        <v>32</v>
      </c>
      <c r="AA356" s="38">
        <v>0</v>
      </c>
      <c r="AB356" s="38">
        <v>0.35</v>
      </c>
      <c r="AC356" s="38">
        <v>0.35</v>
      </c>
      <c r="AD356" s="38">
        <v>0</v>
      </c>
      <c r="AE356" s="38">
        <v>0.35</v>
      </c>
      <c r="AF356" s="38">
        <v>0.21</v>
      </c>
      <c r="AG356" s="38">
        <v>0.12</v>
      </c>
      <c r="AH356" s="38">
        <v>0.33</v>
      </c>
      <c r="AI356" s="38">
        <v>0.21</v>
      </c>
      <c r="AJ356" s="38">
        <v>0.33</v>
      </c>
      <c r="AK356" s="38" t="s">
        <v>25</v>
      </c>
      <c r="AL356" s="38" t="s">
        <v>789</v>
      </c>
    </row>
    <row r="357" spans="1:38">
      <c r="A357" s="1">
        <v>355</v>
      </c>
      <c r="B357" s="1" t="s">
        <v>790</v>
      </c>
      <c r="C357" s="38" t="s">
        <v>120</v>
      </c>
      <c r="D357" s="38" t="s">
        <v>114</v>
      </c>
      <c r="E357" s="38" t="s">
        <v>68</v>
      </c>
      <c r="F357" s="38" t="s">
        <v>4855</v>
      </c>
      <c r="G357" s="38">
        <v>1995</v>
      </c>
      <c r="H357" s="38">
        <v>33</v>
      </c>
      <c r="I357" s="38">
        <v>13</v>
      </c>
      <c r="J357" s="38">
        <v>1151</v>
      </c>
      <c r="K357" s="38">
        <v>12.8</v>
      </c>
      <c r="L357" s="38">
        <v>4</v>
      </c>
      <c r="M357" s="38">
        <v>2</v>
      </c>
      <c r="N357" s="38">
        <v>6</v>
      </c>
      <c r="O357" s="38">
        <v>4</v>
      </c>
      <c r="P357" s="38">
        <v>0</v>
      </c>
      <c r="Q357" s="38">
        <v>0</v>
      </c>
      <c r="R357" s="38">
        <v>0</v>
      </c>
      <c r="S357" s="38">
        <v>0</v>
      </c>
      <c r="T357" s="38">
        <v>3.2</v>
      </c>
      <c r="U357" s="38">
        <v>3.2</v>
      </c>
      <c r="V357" s="38">
        <v>2.6</v>
      </c>
      <c r="W357" s="38">
        <v>5.8</v>
      </c>
      <c r="X357" s="38">
        <v>62</v>
      </c>
      <c r="Y357" s="38">
        <v>57</v>
      </c>
      <c r="Z357" s="38">
        <v>135</v>
      </c>
      <c r="AA357" s="38">
        <v>0.31</v>
      </c>
      <c r="AB357" s="38">
        <v>0.16</v>
      </c>
      <c r="AC357" s="38">
        <v>0.47</v>
      </c>
      <c r="AD357" s="38">
        <v>0.31</v>
      </c>
      <c r="AE357" s="38">
        <v>0.47</v>
      </c>
      <c r="AF357" s="38">
        <v>0.25</v>
      </c>
      <c r="AG357" s="38">
        <v>0.21</v>
      </c>
      <c r="AH357" s="2">
        <v>0.46</v>
      </c>
      <c r="AI357" s="38">
        <v>0.25</v>
      </c>
      <c r="AJ357" s="38">
        <v>0.46</v>
      </c>
      <c r="AK357" s="38" t="s">
        <v>25</v>
      </c>
      <c r="AL357" s="38" t="s">
        <v>791</v>
      </c>
    </row>
    <row r="358" spans="1:38">
      <c r="A358" s="1">
        <v>356</v>
      </c>
      <c r="B358" s="1" t="s">
        <v>792</v>
      </c>
      <c r="C358" s="38" t="s">
        <v>350</v>
      </c>
      <c r="D358" s="38" t="s">
        <v>139</v>
      </c>
      <c r="E358" s="38" t="s">
        <v>74</v>
      </c>
      <c r="F358" s="38" t="s">
        <v>4856</v>
      </c>
      <c r="G358" s="38">
        <v>1998</v>
      </c>
      <c r="H358" s="38">
        <v>6</v>
      </c>
      <c r="I358" s="38">
        <v>2</v>
      </c>
      <c r="J358" s="38">
        <v>213</v>
      </c>
      <c r="K358" s="38">
        <v>2.4</v>
      </c>
      <c r="L358" s="38">
        <v>0</v>
      </c>
      <c r="M358" s="38">
        <v>1</v>
      </c>
      <c r="N358" s="38">
        <v>1</v>
      </c>
      <c r="O358" s="38">
        <v>0</v>
      </c>
      <c r="P358" s="38">
        <v>0</v>
      </c>
      <c r="Q358" s="38">
        <v>0</v>
      </c>
      <c r="R358" s="38">
        <v>0</v>
      </c>
      <c r="S358" s="38">
        <v>0</v>
      </c>
      <c r="T358" s="38">
        <v>0.2</v>
      </c>
      <c r="U358" s="38">
        <v>0.2</v>
      </c>
      <c r="V358" s="38">
        <v>0.5</v>
      </c>
      <c r="W358" s="38">
        <v>0.7</v>
      </c>
      <c r="X358" s="38">
        <v>5</v>
      </c>
      <c r="Y358" s="38">
        <v>6</v>
      </c>
      <c r="Z358" s="38">
        <v>17</v>
      </c>
      <c r="AA358" s="38">
        <v>0</v>
      </c>
      <c r="AB358" s="38">
        <v>0.42</v>
      </c>
      <c r="AC358" s="38">
        <v>0.42</v>
      </c>
      <c r="AD358" s="38">
        <v>0</v>
      </c>
      <c r="AE358" s="38">
        <v>0.42</v>
      </c>
      <c r="AF358" s="38">
        <v>0.09</v>
      </c>
      <c r="AG358" s="38">
        <v>0.2</v>
      </c>
      <c r="AH358" s="38">
        <v>0.28999999999999998</v>
      </c>
      <c r="AI358" s="38">
        <v>0.09</v>
      </c>
      <c r="AJ358" s="38">
        <v>0.28999999999999998</v>
      </c>
      <c r="AK358" s="38" t="s">
        <v>25</v>
      </c>
      <c r="AL358" s="38" t="s">
        <v>793</v>
      </c>
    </row>
    <row r="359" spans="1:38">
      <c r="A359" s="1">
        <v>357</v>
      </c>
      <c r="B359" s="1" t="s">
        <v>794</v>
      </c>
      <c r="C359" s="38" t="s">
        <v>788</v>
      </c>
      <c r="D359" s="38" t="s">
        <v>121</v>
      </c>
      <c r="E359" s="38" t="s">
        <v>101</v>
      </c>
      <c r="F359" s="38" t="s">
        <v>4857</v>
      </c>
      <c r="G359" s="38">
        <v>1999</v>
      </c>
      <c r="H359" s="38">
        <v>33</v>
      </c>
      <c r="I359" s="38">
        <v>29</v>
      </c>
      <c r="J359" s="38">
        <v>2565</v>
      </c>
      <c r="K359" s="38">
        <v>28.5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4</v>
      </c>
      <c r="S359" s="38">
        <v>0</v>
      </c>
      <c r="T359" s="38">
        <v>0.5</v>
      </c>
      <c r="U359" s="38">
        <v>0.5</v>
      </c>
      <c r="V359" s="38">
        <v>1.2</v>
      </c>
      <c r="W359" s="38">
        <v>1.8</v>
      </c>
      <c r="X359" s="38">
        <v>30</v>
      </c>
      <c r="Y359" s="38">
        <v>99</v>
      </c>
      <c r="Z359" s="38">
        <v>72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0.02</v>
      </c>
      <c r="AG359" s="38">
        <v>0.04</v>
      </c>
      <c r="AH359" s="38">
        <v>0.06</v>
      </c>
      <c r="AI359" s="38">
        <v>0.02</v>
      </c>
      <c r="AJ359" s="38">
        <v>0.06</v>
      </c>
      <c r="AK359" s="38" t="s">
        <v>25</v>
      </c>
      <c r="AL359" s="38" t="s">
        <v>795</v>
      </c>
    </row>
    <row r="360" spans="1:38">
      <c r="A360" s="1">
        <v>358</v>
      </c>
      <c r="B360" s="1" t="s">
        <v>4001</v>
      </c>
      <c r="C360" s="38" t="s">
        <v>4002</v>
      </c>
      <c r="D360" s="38" t="s">
        <v>150</v>
      </c>
      <c r="E360" s="38" t="s">
        <v>89</v>
      </c>
      <c r="F360" s="38" t="s">
        <v>4858</v>
      </c>
      <c r="G360" s="38">
        <v>1986</v>
      </c>
      <c r="H360" s="38">
        <v>14</v>
      </c>
      <c r="I360" s="38">
        <v>14</v>
      </c>
      <c r="J360" s="38">
        <v>1260</v>
      </c>
      <c r="K360" s="38">
        <v>14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2</v>
      </c>
      <c r="S360" s="38">
        <v>0</v>
      </c>
      <c r="T360" s="38">
        <v>0</v>
      </c>
      <c r="U360" s="38">
        <v>0</v>
      </c>
      <c r="V360" s="38">
        <v>0</v>
      </c>
      <c r="W360" s="38">
        <v>0</v>
      </c>
      <c r="X360" s="38">
        <v>0</v>
      </c>
      <c r="Y360" s="38">
        <v>1</v>
      </c>
      <c r="Z360" s="38">
        <v>0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</v>
      </c>
      <c r="AG360" s="38">
        <v>0</v>
      </c>
      <c r="AH360" s="2">
        <v>0</v>
      </c>
      <c r="AI360" s="38">
        <v>0</v>
      </c>
      <c r="AJ360" s="38">
        <v>0</v>
      </c>
      <c r="AK360" s="38" t="s">
        <v>25</v>
      </c>
      <c r="AL360" s="38" t="s">
        <v>4003</v>
      </c>
    </row>
    <row r="361" spans="1:38">
      <c r="A361" s="1">
        <v>359</v>
      </c>
      <c r="B361" s="1" t="s">
        <v>796</v>
      </c>
      <c r="C361" s="38" t="s">
        <v>178</v>
      </c>
      <c r="D361" s="38" t="s">
        <v>517</v>
      </c>
      <c r="E361" s="38" t="s">
        <v>91</v>
      </c>
      <c r="F361" s="38" t="s">
        <v>4859</v>
      </c>
      <c r="G361" s="38">
        <v>1996</v>
      </c>
      <c r="H361" s="38">
        <v>24</v>
      </c>
      <c r="I361" s="38">
        <v>17</v>
      </c>
      <c r="J361" s="38">
        <v>1500</v>
      </c>
      <c r="K361" s="38">
        <v>16.7</v>
      </c>
      <c r="L361" s="38">
        <v>0</v>
      </c>
      <c r="M361" s="38">
        <v>0</v>
      </c>
      <c r="N361" s="38">
        <v>0</v>
      </c>
      <c r="O361" s="38">
        <v>0</v>
      </c>
      <c r="P361" s="38">
        <v>0</v>
      </c>
      <c r="Q361" s="38">
        <v>0</v>
      </c>
      <c r="R361" s="38">
        <v>4</v>
      </c>
      <c r="S361" s="38">
        <v>0</v>
      </c>
      <c r="T361" s="38">
        <v>0.2</v>
      </c>
      <c r="U361" s="38">
        <v>0.2</v>
      </c>
      <c r="V361" s="38">
        <v>0.1</v>
      </c>
      <c r="W361" s="38">
        <v>0.3</v>
      </c>
      <c r="X361" s="38">
        <v>9</v>
      </c>
      <c r="Y361" s="38">
        <v>48</v>
      </c>
      <c r="Z361" s="38">
        <v>6</v>
      </c>
      <c r="AA361" s="38">
        <v>0</v>
      </c>
      <c r="AB361" s="38">
        <v>0</v>
      </c>
      <c r="AC361" s="38">
        <v>0</v>
      </c>
      <c r="AD361" s="38">
        <v>0</v>
      </c>
      <c r="AE361" s="38">
        <v>0</v>
      </c>
      <c r="AF361" s="38">
        <v>0.01</v>
      </c>
      <c r="AG361" s="38">
        <v>0</v>
      </c>
      <c r="AH361" s="38">
        <v>0.02</v>
      </c>
      <c r="AI361" s="38">
        <v>0.01</v>
      </c>
      <c r="AJ361" s="38">
        <v>0.02</v>
      </c>
      <c r="AK361" s="38" t="s">
        <v>25</v>
      </c>
      <c r="AL361" s="38" t="s">
        <v>797</v>
      </c>
    </row>
    <row r="362" spans="1:38">
      <c r="A362" s="1">
        <v>360</v>
      </c>
      <c r="B362" s="1" t="s">
        <v>798</v>
      </c>
      <c r="C362" s="38" t="s">
        <v>120</v>
      </c>
      <c r="D362" s="38" t="s">
        <v>114</v>
      </c>
      <c r="E362" s="38" t="s">
        <v>64</v>
      </c>
      <c r="F362" s="38" t="s">
        <v>4860</v>
      </c>
      <c r="G362" s="38">
        <v>1999</v>
      </c>
      <c r="H362" s="38">
        <v>8</v>
      </c>
      <c r="I362" s="38">
        <v>0</v>
      </c>
      <c r="J362" s="38">
        <v>146</v>
      </c>
      <c r="K362" s="38">
        <v>1.6</v>
      </c>
      <c r="L362" s="38">
        <v>3</v>
      </c>
      <c r="M362" s="38">
        <v>2</v>
      </c>
      <c r="N362" s="38">
        <v>5</v>
      </c>
      <c r="O362" s="38">
        <v>3</v>
      </c>
      <c r="P362" s="38">
        <v>0</v>
      </c>
      <c r="Q362" s="38">
        <v>0</v>
      </c>
      <c r="R362" s="38">
        <v>0</v>
      </c>
      <c r="S362" s="38">
        <v>0</v>
      </c>
      <c r="T362" s="38">
        <v>0.8</v>
      </c>
      <c r="U362" s="38">
        <v>0.8</v>
      </c>
      <c r="V362" s="38">
        <v>0.6</v>
      </c>
      <c r="W362" s="38">
        <v>1.4</v>
      </c>
      <c r="X362" s="38">
        <v>14</v>
      </c>
      <c r="Y362" s="38">
        <v>4</v>
      </c>
      <c r="Z362" s="38">
        <v>28</v>
      </c>
      <c r="AA362" s="38">
        <v>1.85</v>
      </c>
      <c r="AB362" s="38">
        <v>1.23</v>
      </c>
      <c r="AC362" s="38">
        <v>3.08</v>
      </c>
      <c r="AD362" s="38">
        <v>1.85</v>
      </c>
      <c r="AE362" s="38">
        <v>3.08</v>
      </c>
      <c r="AF362" s="38">
        <v>0.51</v>
      </c>
      <c r="AG362" s="38">
        <v>0.37</v>
      </c>
      <c r="AH362" s="38">
        <v>0.88</v>
      </c>
      <c r="AI362" s="38">
        <v>0.51</v>
      </c>
      <c r="AJ362" s="38">
        <v>0.88</v>
      </c>
      <c r="AK362" s="38" t="s">
        <v>25</v>
      </c>
      <c r="AL362" s="38" t="s">
        <v>799</v>
      </c>
    </row>
    <row r="363" spans="1:38">
      <c r="A363" s="1">
        <v>361</v>
      </c>
      <c r="B363" s="1" t="s">
        <v>800</v>
      </c>
      <c r="C363" s="38" t="s">
        <v>149</v>
      </c>
      <c r="D363" s="38" t="s">
        <v>150</v>
      </c>
      <c r="E363" s="38" t="s">
        <v>99</v>
      </c>
      <c r="F363" s="38" t="s">
        <v>4861</v>
      </c>
      <c r="G363" s="38">
        <v>1989</v>
      </c>
      <c r="H363" s="38">
        <v>24</v>
      </c>
      <c r="I363" s="38">
        <v>24</v>
      </c>
      <c r="J363" s="38">
        <v>2115</v>
      </c>
      <c r="K363" s="38">
        <v>23.5</v>
      </c>
      <c r="L363" s="38">
        <v>0</v>
      </c>
      <c r="M363" s="38">
        <v>0</v>
      </c>
      <c r="N363" s="38">
        <v>0</v>
      </c>
      <c r="O363" s="38">
        <v>0</v>
      </c>
      <c r="P363" s="38">
        <v>0</v>
      </c>
      <c r="Q363" s="38">
        <v>0</v>
      </c>
      <c r="R363" s="38">
        <v>4</v>
      </c>
      <c r="S363" s="38">
        <v>0</v>
      </c>
      <c r="T363" s="38">
        <v>0</v>
      </c>
      <c r="U363" s="38">
        <v>0</v>
      </c>
      <c r="V363" s="38">
        <v>0</v>
      </c>
      <c r="W363" s="38">
        <v>0</v>
      </c>
      <c r="X363" s="38">
        <v>0</v>
      </c>
      <c r="Y363" s="38">
        <v>0</v>
      </c>
      <c r="Z363" s="38">
        <v>0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>
        <v>0</v>
      </c>
      <c r="AG363" s="38">
        <v>0</v>
      </c>
      <c r="AH363" s="2">
        <v>0</v>
      </c>
      <c r="AI363" s="38">
        <v>0</v>
      </c>
      <c r="AJ363" s="38">
        <v>0</v>
      </c>
      <c r="AK363" s="38" t="s">
        <v>25</v>
      </c>
      <c r="AL363" s="38" t="s">
        <v>801</v>
      </c>
    </row>
    <row r="364" spans="1:38">
      <c r="A364" s="1">
        <v>362</v>
      </c>
      <c r="B364" s="1" t="s">
        <v>802</v>
      </c>
      <c r="C364" s="38" t="s">
        <v>266</v>
      </c>
      <c r="D364" s="38" t="s">
        <v>139</v>
      </c>
      <c r="E364" s="38" t="s">
        <v>97</v>
      </c>
      <c r="F364" s="38" t="s">
        <v>4459</v>
      </c>
      <c r="G364" s="38">
        <v>2000</v>
      </c>
      <c r="H364" s="38">
        <v>16</v>
      </c>
      <c r="I364" s="38">
        <v>11</v>
      </c>
      <c r="J364" s="38">
        <v>837</v>
      </c>
      <c r="K364" s="38">
        <v>9.3000000000000007</v>
      </c>
      <c r="L364" s="38">
        <v>0</v>
      </c>
      <c r="M364" s="38">
        <v>0</v>
      </c>
      <c r="N364" s="38">
        <v>0</v>
      </c>
      <c r="O364" s="38">
        <v>0</v>
      </c>
      <c r="P364" s="38">
        <v>0</v>
      </c>
      <c r="Q364" s="38">
        <v>0</v>
      </c>
      <c r="R364" s="38">
        <v>1</v>
      </c>
      <c r="S364" s="38">
        <v>0</v>
      </c>
      <c r="T364" s="38">
        <v>1.1000000000000001</v>
      </c>
      <c r="U364" s="38">
        <v>1.1000000000000001</v>
      </c>
      <c r="V364" s="38">
        <v>1.6</v>
      </c>
      <c r="W364" s="38">
        <v>2.7</v>
      </c>
      <c r="X364" s="38">
        <v>35</v>
      </c>
      <c r="Y364" s="38">
        <v>21</v>
      </c>
      <c r="Z364" s="38">
        <v>104</v>
      </c>
      <c r="AA364" s="38">
        <v>0</v>
      </c>
      <c r="AB364" s="38">
        <v>0</v>
      </c>
      <c r="AC364" s="38">
        <v>0</v>
      </c>
      <c r="AD364" s="38">
        <v>0</v>
      </c>
      <c r="AE364" s="38">
        <v>0</v>
      </c>
      <c r="AF364" s="38">
        <v>0.12</v>
      </c>
      <c r="AG364" s="38">
        <v>0.17</v>
      </c>
      <c r="AH364" s="38">
        <v>0.28999999999999998</v>
      </c>
      <c r="AI364" s="38">
        <v>0.12</v>
      </c>
      <c r="AJ364" s="38">
        <v>0.28999999999999998</v>
      </c>
      <c r="AK364" s="38" t="s">
        <v>25</v>
      </c>
      <c r="AL364" s="38" t="s">
        <v>803</v>
      </c>
    </row>
    <row r="365" spans="1:38">
      <c r="A365" s="1">
        <v>363</v>
      </c>
      <c r="B365" s="1" t="s">
        <v>804</v>
      </c>
      <c r="C365" s="38" t="s">
        <v>266</v>
      </c>
      <c r="D365" s="38" t="s">
        <v>117</v>
      </c>
      <c r="E365" s="38" t="s">
        <v>97</v>
      </c>
      <c r="F365" s="38" t="s">
        <v>4862</v>
      </c>
      <c r="G365" s="38">
        <v>1997</v>
      </c>
      <c r="H365" s="38">
        <v>31</v>
      </c>
      <c r="I365" s="38">
        <v>30</v>
      </c>
      <c r="J365" s="38">
        <v>2707</v>
      </c>
      <c r="K365" s="38">
        <v>30.1</v>
      </c>
      <c r="L365" s="38">
        <v>6</v>
      </c>
      <c r="M365" s="38">
        <v>0</v>
      </c>
      <c r="N365" s="38">
        <v>6</v>
      </c>
      <c r="O365" s="38">
        <v>3</v>
      </c>
      <c r="P365" s="38">
        <v>3</v>
      </c>
      <c r="Q365" s="38">
        <v>3</v>
      </c>
      <c r="R365" s="38">
        <v>11</v>
      </c>
      <c r="S365" s="38">
        <v>0</v>
      </c>
      <c r="T365" s="38">
        <v>5.0999999999999996</v>
      </c>
      <c r="U365" s="38">
        <v>2.8</v>
      </c>
      <c r="V365" s="38">
        <v>1.3</v>
      </c>
      <c r="W365" s="38">
        <v>4.0999999999999996</v>
      </c>
      <c r="X365" s="38">
        <v>26</v>
      </c>
      <c r="Y365" s="38">
        <v>201</v>
      </c>
      <c r="Z365" s="38">
        <v>17</v>
      </c>
      <c r="AA365" s="38">
        <v>0.2</v>
      </c>
      <c r="AB365" s="38">
        <v>0</v>
      </c>
      <c r="AC365" s="38">
        <v>0.2</v>
      </c>
      <c r="AD365" s="38">
        <v>0.1</v>
      </c>
      <c r="AE365" s="38">
        <v>0.1</v>
      </c>
      <c r="AF365" s="38">
        <v>0.17</v>
      </c>
      <c r="AG365" s="38">
        <v>0.04</v>
      </c>
      <c r="AH365" s="38">
        <v>0.22</v>
      </c>
      <c r="AI365" s="38">
        <v>0.09</v>
      </c>
      <c r="AJ365" s="38">
        <v>0.14000000000000001</v>
      </c>
      <c r="AK365" s="38" t="s">
        <v>25</v>
      </c>
      <c r="AL365" s="38" t="s">
        <v>805</v>
      </c>
    </row>
    <row r="366" spans="1:38">
      <c r="A366" s="1">
        <v>364</v>
      </c>
      <c r="B366" s="1" t="s">
        <v>806</v>
      </c>
      <c r="C366" s="38" t="s">
        <v>481</v>
      </c>
      <c r="D366" s="38" t="s">
        <v>121</v>
      </c>
      <c r="E366" s="38" t="s">
        <v>89</v>
      </c>
      <c r="F366" s="38" t="s">
        <v>4863</v>
      </c>
      <c r="G366" s="38">
        <v>1996</v>
      </c>
      <c r="H366" s="38">
        <v>10</v>
      </c>
      <c r="I366" s="38">
        <v>10</v>
      </c>
      <c r="J366" s="38">
        <v>803</v>
      </c>
      <c r="K366" s="38">
        <v>8.9</v>
      </c>
      <c r="L366" s="38">
        <v>0</v>
      </c>
      <c r="M366" s="38">
        <v>0</v>
      </c>
      <c r="N366" s="38">
        <v>0</v>
      </c>
      <c r="O366" s="38">
        <v>0</v>
      </c>
      <c r="P366" s="38">
        <v>0</v>
      </c>
      <c r="Q366" s="38">
        <v>0</v>
      </c>
      <c r="R366" s="38">
        <v>0</v>
      </c>
      <c r="S366" s="38">
        <v>0</v>
      </c>
      <c r="T366" s="38">
        <v>0.3</v>
      </c>
      <c r="U366" s="38">
        <v>0.3</v>
      </c>
      <c r="V366" s="38">
        <v>0.1</v>
      </c>
      <c r="W366" s="38">
        <v>0.4</v>
      </c>
      <c r="X366" s="38">
        <v>1</v>
      </c>
      <c r="Y366" s="38">
        <v>9</v>
      </c>
      <c r="Z366" s="38">
        <v>1</v>
      </c>
      <c r="AA366" s="38">
        <v>0</v>
      </c>
      <c r="AB366" s="38">
        <v>0</v>
      </c>
      <c r="AC366" s="38">
        <v>0</v>
      </c>
      <c r="AD366" s="38">
        <v>0</v>
      </c>
      <c r="AE366" s="38">
        <v>0</v>
      </c>
      <c r="AF366" s="38">
        <v>0.04</v>
      </c>
      <c r="AG366" s="38">
        <v>0.01</v>
      </c>
      <c r="AH366" s="38">
        <v>0.05</v>
      </c>
      <c r="AI366" s="38">
        <v>0.04</v>
      </c>
      <c r="AJ366" s="38">
        <v>0.05</v>
      </c>
      <c r="AK366" s="38" t="s">
        <v>25</v>
      </c>
      <c r="AL366" s="38">
        <v>242715</v>
      </c>
    </row>
    <row r="367" spans="1:38">
      <c r="A367" s="1">
        <v>365</v>
      </c>
      <c r="B367" s="1" t="s">
        <v>807</v>
      </c>
      <c r="C367" s="38" t="s">
        <v>163</v>
      </c>
      <c r="D367" s="38" t="s">
        <v>121</v>
      </c>
      <c r="E367" s="38" t="s">
        <v>93</v>
      </c>
      <c r="F367" s="38" t="s">
        <v>4864</v>
      </c>
      <c r="G367" s="38">
        <v>1997</v>
      </c>
      <c r="H367" s="38">
        <v>22</v>
      </c>
      <c r="I367" s="38">
        <v>17</v>
      </c>
      <c r="J367" s="38">
        <v>1600</v>
      </c>
      <c r="K367" s="38">
        <v>17.8</v>
      </c>
      <c r="L367" s="38">
        <v>2</v>
      </c>
      <c r="M367" s="38">
        <v>1</v>
      </c>
      <c r="N367" s="38">
        <v>3</v>
      </c>
      <c r="O367" s="38">
        <v>2</v>
      </c>
      <c r="P367" s="38">
        <v>0</v>
      </c>
      <c r="Q367" s="38">
        <v>0</v>
      </c>
      <c r="R367" s="38">
        <v>4</v>
      </c>
      <c r="S367" s="38">
        <v>0</v>
      </c>
      <c r="T367" s="38">
        <v>0.7</v>
      </c>
      <c r="U367" s="38">
        <v>0.7</v>
      </c>
      <c r="V367" s="38">
        <v>1</v>
      </c>
      <c r="W367" s="38">
        <v>1.7</v>
      </c>
      <c r="X367" s="38">
        <v>14</v>
      </c>
      <c r="Y367" s="38">
        <v>69</v>
      </c>
      <c r="Z367" s="38">
        <v>67</v>
      </c>
      <c r="AA367" s="38">
        <v>0.11</v>
      </c>
      <c r="AB367" s="38">
        <v>0.06</v>
      </c>
      <c r="AC367" s="38">
        <v>0.17</v>
      </c>
      <c r="AD367" s="38">
        <v>0.11</v>
      </c>
      <c r="AE367" s="38">
        <v>0.17</v>
      </c>
      <c r="AF367" s="38">
        <v>0.04</v>
      </c>
      <c r="AG367" s="38">
        <v>0.06</v>
      </c>
      <c r="AH367" s="38">
        <v>0.1</v>
      </c>
      <c r="AI367" s="38">
        <v>0.04</v>
      </c>
      <c r="AJ367" s="38">
        <v>0.1</v>
      </c>
      <c r="AK367" s="38" t="s">
        <v>25</v>
      </c>
      <c r="AL367" s="38" t="s">
        <v>808</v>
      </c>
    </row>
    <row r="368" spans="1:38">
      <c r="A368" s="1">
        <v>366</v>
      </c>
      <c r="B368" s="1" t="s">
        <v>809</v>
      </c>
      <c r="C368" s="38" t="s">
        <v>120</v>
      </c>
      <c r="D368" s="38" t="s">
        <v>114</v>
      </c>
      <c r="E368" s="38" t="s">
        <v>64</v>
      </c>
      <c r="F368" s="38" t="s">
        <v>4865</v>
      </c>
      <c r="G368" s="38">
        <v>1999</v>
      </c>
      <c r="H368" s="38">
        <v>26</v>
      </c>
      <c r="I368" s="38">
        <v>9</v>
      </c>
      <c r="J368" s="38">
        <v>1032</v>
      </c>
      <c r="K368" s="38">
        <v>11.5</v>
      </c>
      <c r="L368" s="38">
        <v>4</v>
      </c>
      <c r="M368" s="38">
        <v>1</v>
      </c>
      <c r="N368" s="38">
        <v>5</v>
      </c>
      <c r="O368" s="38">
        <v>4</v>
      </c>
      <c r="P368" s="38">
        <v>0</v>
      </c>
      <c r="Q368" s="38">
        <v>0</v>
      </c>
      <c r="R368" s="38">
        <v>2</v>
      </c>
      <c r="S368" s="38">
        <v>0</v>
      </c>
      <c r="T368" s="38">
        <v>7.4</v>
      </c>
      <c r="U368" s="38">
        <v>7.4</v>
      </c>
      <c r="V368" s="38">
        <v>1.2</v>
      </c>
      <c r="W368" s="38">
        <v>8.6999999999999993</v>
      </c>
      <c r="X368" s="38">
        <v>32</v>
      </c>
      <c r="Y368" s="38">
        <v>15</v>
      </c>
      <c r="Z368" s="38">
        <v>75</v>
      </c>
      <c r="AA368" s="38">
        <v>0.35</v>
      </c>
      <c r="AB368" s="38">
        <v>0.09</v>
      </c>
      <c r="AC368" s="38">
        <v>0.44</v>
      </c>
      <c r="AD368" s="38">
        <v>0.35</v>
      </c>
      <c r="AE368" s="38">
        <v>0.44</v>
      </c>
      <c r="AF368" s="38">
        <v>0.65</v>
      </c>
      <c r="AG368" s="38">
        <v>0.11</v>
      </c>
      <c r="AH368" s="38">
        <v>0.76</v>
      </c>
      <c r="AI368" s="38">
        <v>0.65</v>
      </c>
      <c r="AJ368" s="38">
        <v>0.76</v>
      </c>
      <c r="AK368" s="38" t="s">
        <v>25</v>
      </c>
      <c r="AL368" s="38" t="s">
        <v>810</v>
      </c>
    </row>
    <row r="369" spans="1:38">
      <c r="A369" s="1">
        <v>367</v>
      </c>
      <c r="B369" s="1" t="s">
        <v>811</v>
      </c>
      <c r="C369" s="38" t="s">
        <v>266</v>
      </c>
      <c r="D369" s="38" t="s">
        <v>117</v>
      </c>
      <c r="E369" s="38" t="s">
        <v>97</v>
      </c>
      <c r="F369" s="38" t="s">
        <v>4866</v>
      </c>
      <c r="G369" s="38">
        <v>1998</v>
      </c>
      <c r="H369" s="38">
        <v>30</v>
      </c>
      <c r="I369" s="38">
        <v>27</v>
      </c>
      <c r="J369" s="38">
        <v>2222</v>
      </c>
      <c r="K369" s="38">
        <v>24.7</v>
      </c>
      <c r="L369" s="38">
        <v>1</v>
      </c>
      <c r="M369" s="38">
        <v>1</v>
      </c>
      <c r="N369" s="38">
        <v>2</v>
      </c>
      <c r="O369" s="38">
        <v>1</v>
      </c>
      <c r="P369" s="38">
        <v>0</v>
      </c>
      <c r="Q369" s="38">
        <v>0</v>
      </c>
      <c r="R369" s="38">
        <v>1</v>
      </c>
      <c r="S369" s="38">
        <v>1</v>
      </c>
      <c r="T369" s="38">
        <v>2.2000000000000002</v>
      </c>
      <c r="U369" s="38">
        <v>2.2000000000000002</v>
      </c>
      <c r="V369" s="38">
        <v>2.2000000000000002</v>
      </c>
      <c r="W369" s="38">
        <v>4.4000000000000004</v>
      </c>
      <c r="X369" s="38">
        <v>49</v>
      </c>
      <c r="Y369" s="38">
        <v>76</v>
      </c>
      <c r="Z369" s="38">
        <v>115</v>
      </c>
      <c r="AA369" s="38">
        <v>0.04</v>
      </c>
      <c r="AB369" s="38">
        <v>0.04</v>
      </c>
      <c r="AC369" s="38">
        <v>0.08</v>
      </c>
      <c r="AD369" s="38">
        <v>0.04</v>
      </c>
      <c r="AE369" s="38">
        <v>0.08</v>
      </c>
      <c r="AF369" s="38">
        <v>0.09</v>
      </c>
      <c r="AG369" s="38">
        <v>0.09</v>
      </c>
      <c r="AH369" s="38">
        <v>0.18</v>
      </c>
      <c r="AI369" s="38">
        <v>0.09</v>
      </c>
      <c r="AJ369" s="38">
        <v>0.18</v>
      </c>
      <c r="AK369" s="38" t="s">
        <v>25</v>
      </c>
      <c r="AL369" s="38" t="s">
        <v>812</v>
      </c>
    </row>
    <row r="370" spans="1:38">
      <c r="A370" s="1">
        <v>368</v>
      </c>
      <c r="B370" s="1" t="s">
        <v>813</v>
      </c>
      <c r="C370" s="38" t="s">
        <v>235</v>
      </c>
      <c r="D370" s="38" t="s">
        <v>114</v>
      </c>
      <c r="E370" s="38" t="s">
        <v>81</v>
      </c>
      <c r="F370" s="38" t="s">
        <v>4467</v>
      </c>
      <c r="G370" s="38">
        <v>1999</v>
      </c>
      <c r="H370" s="38">
        <v>28</v>
      </c>
      <c r="I370" s="38">
        <v>18</v>
      </c>
      <c r="J370" s="38">
        <v>1631</v>
      </c>
      <c r="K370" s="38">
        <v>18.100000000000001</v>
      </c>
      <c r="L370" s="38">
        <v>9</v>
      </c>
      <c r="M370" s="38">
        <v>3</v>
      </c>
      <c r="N370" s="38">
        <v>12</v>
      </c>
      <c r="O370" s="38">
        <v>9</v>
      </c>
      <c r="P370" s="38">
        <v>0</v>
      </c>
      <c r="Q370" s="38">
        <v>0</v>
      </c>
      <c r="R370" s="38">
        <v>1</v>
      </c>
      <c r="S370" s="38">
        <v>1</v>
      </c>
      <c r="T370" s="38">
        <v>11.5</v>
      </c>
      <c r="U370" s="38">
        <v>11.5</v>
      </c>
      <c r="V370" s="38">
        <v>5.3</v>
      </c>
      <c r="W370" s="38">
        <v>16.899999999999999</v>
      </c>
      <c r="X370" s="38">
        <v>61</v>
      </c>
      <c r="Y370" s="38">
        <v>29</v>
      </c>
      <c r="Z370" s="38">
        <v>176</v>
      </c>
      <c r="AA370" s="38">
        <v>0.5</v>
      </c>
      <c r="AB370" s="38">
        <v>0.17</v>
      </c>
      <c r="AC370" s="38">
        <v>0.66</v>
      </c>
      <c r="AD370" s="38">
        <v>0.5</v>
      </c>
      <c r="AE370" s="38">
        <v>0.66</v>
      </c>
      <c r="AF370" s="38">
        <v>0.64</v>
      </c>
      <c r="AG370" s="38">
        <v>0.28999999999999998</v>
      </c>
      <c r="AH370" s="2">
        <v>0.93</v>
      </c>
      <c r="AI370" s="38">
        <v>0.64</v>
      </c>
      <c r="AJ370" s="38">
        <v>0.93</v>
      </c>
      <c r="AK370" s="38" t="s">
        <v>25</v>
      </c>
      <c r="AL370" s="38" t="s">
        <v>814</v>
      </c>
    </row>
    <row r="371" spans="1:38">
      <c r="A371" s="1">
        <v>369</v>
      </c>
      <c r="B371" s="1" t="s">
        <v>815</v>
      </c>
      <c r="C371" s="38" t="s">
        <v>120</v>
      </c>
      <c r="D371" s="38" t="s">
        <v>114</v>
      </c>
      <c r="E371" s="38" t="s">
        <v>64</v>
      </c>
      <c r="F371" s="38" t="s">
        <v>4867</v>
      </c>
      <c r="G371" s="38">
        <v>2007</v>
      </c>
      <c r="H371" s="38">
        <v>1</v>
      </c>
      <c r="I371" s="38">
        <v>0</v>
      </c>
      <c r="J371" s="38">
        <v>1</v>
      </c>
      <c r="K371" s="38">
        <v>0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38">
        <v>0</v>
      </c>
      <c r="S371" s="38">
        <v>0</v>
      </c>
      <c r="T371" s="38">
        <v>0</v>
      </c>
      <c r="U371" s="38">
        <v>0</v>
      </c>
      <c r="V371" s="38">
        <v>0</v>
      </c>
      <c r="W371" s="38">
        <v>0</v>
      </c>
      <c r="X371" s="38">
        <v>0</v>
      </c>
      <c r="Y371" s="38">
        <v>0</v>
      </c>
      <c r="Z371" s="38">
        <v>0</v>
      </c>
      <c r="AA371" s="38">
        <v>0</v>
      </c>
      <c r="AB371" s="38">
        <v>0</v>
      </c>
      <c r="AC371" s="38">
        <v>0</v>
      </c>
      <c r="AD371" s="38">
        <v>0</v>
      </c>
      <c r="AE371" s="38">
        <v>0</v>
      </c>
      <c r="AF371" s="38">
        <v>0</v>
      </c>
      <c r="AG371" s="38">
        <v>0</v>
      </c>
      <c r="AH371" s="38">
        <v>0</v>
      </c>
      <c r="AI371" s="38">
        <v>0</v>
      </c>
      <c r="AJ371" s="38">
        <v>0</v>
      </c>
      <c r="AK371" s="38" t="s">
        <v>25</v>
      </c>
      <c r="AL371" s="38" t="s">
        <v>816</v>
      </c>
    </row>
    <row r="372" spans="1:38">
      <c r="A372" s="1">
        <v>370</v>
      </c>
      <c r="B372" s="1" t="s">
        <v>817</v>
      </c>
      <c r="C372" s="38" t="s">
        <v>163</v>
      </c>
      <c r="D372" s="38" t="s">
        <v>117</v>
      </c>
      <c r="E372" s="38" t="s">
        <v>79</v>
      </c>
      <c r="F372" s="38" t="s">
        <v>4443</v>
      </c>
      <c r="G372" s="38">
        <v>1994</v>
      </c>
      <c r="H372" s="38">
        <v>22</v>
      </c>
      <c r="I372" s="38">
        <v>21</v>
      </c>
      <c r="J372" s="38">
        <v>1763</v>
      </c>
      <c r="K372" s="38">
        <v>19.600000000000001</v>
      </c>
      <c r="L372" s="38">
        <v>1</v>
      </c>
      <c r="M372" s="38">
        <v>3</v>
      </c>
      <c r="N372" s="38">
        <v>4</v>
      </c>
      <c r="O372" s="38">
        <v>1</v>
      </c>
      <c r="P372" s="38">
        <v>0</v>
      </c>
      <c r="Q372" s="38">
        <v>0</v>
      </c>
      <c r="R372" s="38">
        <v>6</v>
      </c>
      <c r="S372" s="38">
        <v>0</v>
      </c>
      <c r="T372" s="38">
        <v>1.6</v>
      </c>
      <c r="U372" s="38">
        <v>1.6</v>
      </c>
      <c r="V372" s="38">
        <v>3.1</v>
      </c>
      <c r="W372" s="38">
        <v>4.7</v>
      </c>
      <c r="X372" s="38">
        <v>4</v>
      </c>
      <c r="Y372" s="38">
        <v>73</v>
      </c>
      <c r="Z372" s="38">
        <v>8</v>
      </c>
      <c r="AA372" s="38">
        <v>0.05</v>
      </c>
      <c r="AB372" s="38">
        <v>0.15</v>
      </c>
      <c r="AC372" s="38">
        <v>0.2</v>
      </c>
      <c r="AD372" s="38">
        <v>0.05</v>
      </c>
      <c r="AE372" s="38">
        <v>0.2</v>
      </c>
      <c r="AF372" s="38">
        <v>0.08</v>
      </c>
      <c r="AG372" s="38">
        <v>0.16</v>
      </c>
      <c r="AH372" s="2">
        <v>0.24</v>
      </c>
      <c r="AI372" s="38">
        <v>0.08</v>
      </c>
      <c r="AJ372" s="38">
        <v>0.24</v>
      </c>
      <c r="AK372" s="38" t="s">
        <v>25</v>
      </c>
      <c r="AL372" s="38" t="s">
        <v>818</v>
      </c>
    </row>
    <row r="373" spans="1:38">
      <c r="A373" s="1">
        <v>371</v>
      </c>
      <c r="B373" s="1" t="s">
        <v>819</v>
      </c>
      <c r="C373" s="38" t="s">
        <v>120</v>
      </c>
      <c r="D373" s="38" t="s">
        <v>117</v>
      </c>
      <c r="E373" s="38" t="s">
        <v>89</v>
      </c>
      <c r="F373" s="38" t="s">
        <v>4437</v>
      </c>
      <c r="G373" s="38">
        <v>1998</v>
      </c>
      <c r="H373" s="38">
        <v>13</v>
      </c>
      <c r="I373" s="38">
        <v>6</v>
      </c>
      <c r="J373" s="38">
        <v>584</v>
      </c>
      <c r="K373" s="38">
        <v>6.5</v>
      </c>
      <c r="L373" s="38">
        <v>1</v>
      </c>
      <c r="M373" s="38">
        <v>0</v>
      </c>
      <c r="N373" s="38">
        <v>1</v>
      </c>
      <c r="O373" s="38">
        <v>1</v>
      </c>
      <c r="P373" s="38">
        <v>0</v>
      </c>
      <c r="Q373" s="38">
        <v>0</v>
      </c>
      <c r="R373" s="38">
        <v>2</v>
      </c>
      <c r="S373" s="38">
        <v>0</v>
      </c>
      <c r="T373" s="38">
        <v>0.3</v>
      </c>
      <c r="U373" s="38">
        <v>0.3</v>
      </c>
      <c r="V373" s="38">
        <v>0.2</v>
      </c>
      <c r="W373" s="38">
        <v>0.5</v>
      </c>
      <c r="X373" s="38">
        <v>13</v>
      </c>
      <c r="Y373" s="38">
        <v>21</v>
      </c>
      <c r="Z373" s="38">
        <v>3</v>
      </c>
      <c r="AA373" s="38">
        <v>0.15</v>
      </c>
      <c r="AB373" s="38">
        <v>0</v>
      </c>
      <c r="AC373" s="38">
        <v>0.15</v>
      </c>
      <c r="AD373" s="38">
        <v>0.15</v>
      </c>
      <c r="AE373" s="38">
        <v>0.15</v>
      </c>
      <c r="AF373" s="38">
        <v>0.05</v>
      </c>
      <c r="AG373" s="38">
        <v>0.03</v>
      </c>
      <c r="AH373" s="2">
        <v>0.08</v>
      </c>
      <c r="AI373" s="38">
        <v>0.05</v>
      </c>
      <c r="AJ373" s="38">
        <v>0.08</v>
      </c>
      <c r="AK373" s="38" t="s">
        <v>25</v>
      </c>
      <c r="AL373" s="38" t="s">
        <v>820</v>
      </c>
    </row>
    <row r="374" spans="1:38">
      <c r="A374" s="1">
        <v>372</v>
      </c>
      <c r="B374" s="1" t="s">
        <v>4033</v>
      </c>
      <c r="C374" s="38" t="s">
        <v>120</v>
      </c>
      <c r="D374" s="38" t="s">
        <v>121</v>
      </c>
      <c r="E374" s="38" t="s">
        <v>74</v>
      </c>
      <c r="F374" s="38" t="s">
        <v>4484</v>
      </c>
      <c r="G374" s="38">
        <v>2002</v>
      </c>
      <c r="H374" s="38">
        <v>1</v>
      </c>
      <c r="I374" s="38">
        <v>0</v>
      </c>
      <c r="J374" s="38">
        <v>3</v>
      </c>
      <c r="K374" s="38">
        <v>0</v>
      </c>
      <c r="L374" s="38">
        <v>0</v>
      </c>
      <c r="M374" s="38">
        <v>0</v>
      </c>
      <c r="N374" s="38">
        <v>0</v>
      </c>
      <c r="O374" s="38">
        <v>0</v>
      </c>
      <c r="P374" s="38">
        <v>0</v>
      </c>
      <c r="Q374" s="38">
        <v>0</v>
      </c>
      <c r="R374" s="38">
        <v>0</v>
      </c>
      <c r="S374" s="38">
        <v>0</v>
      </c>
      <c r="T374" s="38">
        <v>0</v>
      </c>
      <c r="U374" s="38">
        <v>0</v>
      </c>
      <c r="V374" s="38">
        <v>0</v>
      </c>
      <c r="W374" s="38">
        <v>0</v>
      </c>
      <c r="X374" s="38">
        <v>0</v>
      </c>
      <c r="Y374" s="38">
        <v>1</v>
      </c>
      <c r="Z374" s="38">
        <v>0</v>
      </c>
      <c r="AA374" s="38">
        <v>0</v>
      </c>
      <c r="AB374" s="38">
        <v>0</v>
      </c>
      <c r="AC374" s="38">
        <v>0</v>
      </c>
      <c r="AD374" s="38">
        <v>0</v>
      </c>
      <c r="AE374" s="38">
        <v>0</v>
      </c>
      <c r="AF374" s="38">
        <v>0</v>
      </c>
      <c r="AG374" s="38">
        <v>0</v>
      </c>
      <c r="AH374" s="38">
        <v>0</v>
      </c>
      <c r="AI374" s="38">
        <v>0</v>
      </c>
      <c r="AJ374" s="38">
        <v>0</v>
      </c>
      <c r="AK374" s="38" t="s">
        <v>25</v>
      </c>
      <c r="AL374" s="38" t="s">
        <v>4034</v>
      </c>
    </row>
    <row r="375" spans="1:38">
      <c r="A375" s="1">
        <v>373</v>
      </c>
      <c r="B375" s="1" t="s">
        <v>821</v>
      </c>
      <c r="C375" s="38" t="s">
        <v>498</v>
      </c>
      <c r="D375" s="38" t="s">
        <v>121</v>
      </c>
      <c r="E375" s="38" t="s">
        <v>95</v>
      </c>
      <c r="F375" s="38" t="s">
        <v>4868</v>
      </c>
      <c r="G375" s="38">
        <v>1988</v>
      </c>
      <c r="H375" s="38">
        <v>13</v>
      </c>
      <c r="I375" s="38">
        <v>10</v>
      </c>
      <c r="J375" s="38">
        <v>967</v>
      </c>
      <c r="K375" s="38">
        <v>10.7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0.3</v>
      </c>
      <c r="U375" s="38">
        <v>0.3</v>
      </c>
      <c r="V375" s="38">
        <v>0.2</v>
      </c>
      <c r="W375" s="38">
        <v>0.4</v>
      </c>
      <c r="X375" s="38">
        <v>0</v>
      </c>
      <c r="Y375" s="38">
        <v>5</v>
      </c>
      <c r="Z375" s="38">
        <v>2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0.02</v>
      </c>
      <c r="AG375" s="38">
        <v>0.02</v>
      </c>
      <c r="AH375" s="38">
        <v>0.04</v>
      </c>
      <c r="AI375" s="38">
        <v>0.02</v>
      </c>
      <c r="AJ375" s="38">
        <v>0.04</v>
      </c>
      <c r="AK375" s="38" t="s">
        <v>25</v>
      </c>
      <c r="AL375" s="38" t="s">
        <v>822</v>
      </c>
    </row>
    <row r="376" spans="1:38">
      <c r="A376" s="1">
        <v>374</v>
      </c>
      <c r="B376" s="1" t="s">
        <v>823</v>
      </c>
      <c r="C376" s="38" t="s">
        <v>127</v>
      </c>
      <c r="D376" s="38" t="s">
        <v>139</v>
      </c>
      <c r="E376" s="38" t="s">
        <v>87</v>
      </c>
      <c r="F376" s="38" t="s">
        <v>4869</v>
      </c>
      <c r="G376" s="38">
        <v>2001</v>
      </c>
      <c r="H376" s="38">
        <v>33</v>
      </c>
      <c r="I376" s="38">
        <v>27</v>
      </c>
      <c r="J376" s="38">
        <v>2390</v>
      </c>
      <c r="K376" s="38">
        <v>26.6</v>
      </c>
      <c r="L376" s="38">
        <v>2</v>
      </c>
      <c r="M376" s="38">
        <v>9</v>
      </c>
      <c r="N376" s="38">
        <v>11</v>
      </c>
      <c r="O376" s="38">
        <v>2</v>
      </c>
      <c r="P376" s="38">
        <v>0</v>
      </c>
      <c r="Q376" s="38">
        <v>0</v>
      </c>
      <c r="R376" s="38">
        <v>2</v>
      </c>
      <c r="S376" s="38">
        <v>0</v>
      </c>
      <c r="T376" s="38">
        <v>2.6</v>
      </c>
      <c r="U376" s="38">
        <v>2.6</v>
      </c>
      <c r="V376" s="38">
        <v>7.1</v>
      </c>
      <c r="W376" s="38">
        <v>9.6</v>
      </c>
      <c r="X376" s="38">
        <v>90</v>
      </c>
      <c r="Y376" s="38">
        <v>117</v>
      </c>
      <c r="Z376" s="38">
        <v>200</v>
      </c>
      <c r="AA376" s="38">
        <v>0.08</v>
      </c>
      <c r="AB376" s="38">
        <v>0.34</v>
      </c>
      <c r="AC376" s="38">
        <v>0.41</v>
      </c>
      <c r="AD376" s="38">
        <v>0.08</v>
      </c>
      <c r="AE376" s="38">
        <v>0.41</v>
      </c>
      <c r="AF376" s="38">
        <v>0.1</v>
      </c>
      <c r="AG376" s="38">
        <v>0.27</v>
      </c>
      <c r="AH376" s="38">
        <v>0.36</v>
      </c>
      <c r="AI376" s="38">
        <v>0.1</v>
      </c>
      <c r="AJ376" s="38">
        <v>0.36</v>
      </c>
      <c r="AK376" s="38" t="s">
        <v>25</v>
      </c>
      <c r="AL376" s="38" t="s">
        <v>824</v>
      </c>
    </row>
    <row r="377" spans="1:38">
      <c r="A377" s="1">
        <v>375</v>
      </c>
      <c r="B377" s="1" t="s">
        <v>825</v>
      </c>
      <c r="C377" s="38" t="s">
        <v>189</v>
      </c>
      <c r="D377" s="38" t="s">
        <v>150</v>
      </c>
      <c r="E377" s="38" t="s">
        <v>85</v>
      </c>
      <c r="F377" s="38" t="s">
        <v>4870</v>
      </c>
      <c r="G377" s="38">
        <v>1990</v>
      </c>
      <c r="H377" s="38">
        <v>4</v>
      </c>
      <c r="I377" s="38">
        <v>2</v>
      </c>
      <c r="J377" s="38">
        <v>281</v>
      </c>
      <c r="K377" s="38">
        <v>3.1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0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</v>
      </c>
      <c r="AG377" s="38">
        <v>0</v>
      </c>
      <c r="AH377" s="2">
        <v>0</v>
      </c>
      <c r="AI377" s="38">
        <v>0</v>
      </c>
      <c r="AJ377" s="38">
        <v>0</v>
      </c>
      <c r="AK377" s="38" t="s">
        <v>25</v>
      </c>
      <c r="AL377" s="38" t="s">
        <v>826</v>
      </c>
    </row>
    <row r="378" spans="1:38">
      <c r="A378" s="1">
        <v>376</v>
      </c>
      <c r="B378" s="1" t="s">
        <v>827</v>
      </c>
      <c r="C378" s="38" t="s">
        <v>295</v>
      </c>
      <c r="D378" s="38" t="s">
        <v>117</v>
      </c>
      <c r="E378" s="38" t="s">
        <v>101</v>
      </c>
      <c r="F378" s="38" t="s">
        <v>4871</v>
      </c>
      <c r="G378" s="38">
        <v>2001</v>
      </c>
      <c r="H378" s="38">
        <v>29</v>
      </c>
      <c r="I378" s="38">
        <v>27</v>
      </c>
      <c r="J378" s="38">
        <v>2278</v>
      </c>
      <c r="K378" s="38">
        <v>25.3</v>
      </c>
      <c r="L378" s="38">
        <v>1</v>
      </c>
      <c r="M378" s="38">
        <v>1</v>
      </c>
      <c r="N378" s="38">
        <v>2</v>
      </c>
      <c r="O378" s="38">
        <v>1</v>
      </c>
      <c r="P378" s="38">
        <v>0</v>
      </c>
      <c r="Q378" s="38">
        <v>0</v>
      </c>
      <c r="R378" s="38">
        <v>8</v>
      </c>
      <c r="S378" s="38">
        <v>0</v>
      </c>
      <c r="T378" s="38">
        <v>2.9</v>
      </c>
      <c r="U378" s="38">
        <v>2.9</v>
      </c>
      <c r="V378" s="38">
        <v>2.2000000000000002</v>
      </c>
      <c r="W378" s="38">
        <v>5.0999999999999996</v>
      </c>
      <c r="X378" s="38">
        <v>24</v>
      </c>
      <c r="Y378" s="38">
        <v>62</v>
      </c>
      <c r="Z378" s="38">
        <v>43</v>
      </c>
      <c r="AA378" s="38">
        <v>0.04</v>
      </c>
      <c r="AB378" s="38">
        <v>0.04</v>
      </c>
      <c r="AC378" s="38">
        <v>0.08</v>
      </c>
      <c r="AD378" s="38">
        <v>0.04</v>
      </c>
      <c r="AE378" s="38">
        <v>0.08</v>
      </c>
      <c r="AF378" s="38">
        <v>0.12</v>
      </c>
      <c r="AG378" s="38">
        <v>0.09</v>
      </c>
      <c r="AH378" s="2">
        <v>0.2</v>
      </c>
      <c r="AI378" s="38">
        <v>0.12</v>
      </c>
      <c r="AJ378" s="38">
        <v>0.2</v>
      </c>
      <c r="AK378" s="38" t="s">
        <v>25</v>
      </c>
      <c r="AL378" s="38" t="s">
        <v>828</v>
      </c>
    </row>
    <row r="379" spans="1:38">
      <c r="A379" s="1">
        <v>377</v>
      </c>
      <c r="B379" s="1" t="s">
        <v>829</v>
      </c>
      <c r="C379" s="38" t="s">
        <v>120</v>
      </c>
      <c r="D379" s="38" t="s">
        <v>117</v>
      </c>
      <c r="E379" s="38" t="s">
        <v>76</v>
      </c>
      <c r="F379" s="38" t="s">
        <v>4872</v>
      </c>
      <c r="G379" s="38">
        <v>1997</v>
      </c>
      <c r="H379" s="38">
        <v>2</v>
      </c>
      <c r="I379" s="38">
        <v>0</v>
      </c>
      <c r="J379" s="38">
        <v>15</v>
      </c>
      <c r="K379" s="38">
        <v>0.2</v>
      </c>
      <c r="L379" s="38">
        <v>0</v>
      </c>
      <c r="M379" s="38">
        <v>0</v>
      </c>
      <c r="N379" s="38">
        <v>0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</v>
      </c>
      <c r="U379" s="38">
        <v>0</v>
      </c>
      <c r="V379" s="38">
        <v>0</v>
      </c>
      <c r="W379" s="38">
        <v>0</v>
      </c>
      <c r="X379" s="38">
        <v>1</v>
      </c>
      <c r="Y379" s="38">
        <v>0</v>
      </c>
      <c r="Z379" s="38">
        <v>0</v>
      </c>
      <c r="AA379" s="38">
        <v>0</v>
      </c>
      <c r="AB379" s="38">
        <v>0</v>
      </c>
      <c r="AC379" s="38">
        <v>0</v>
      </c>
      <c r="AD379" s="38">
        <v>0</v>
      </c>
      <c r="AE379" s="38">
        <v>0</v>
      </c>
      <c r="AF379" s="38">
        <v>0</v>
      </c>
      <c r="AG379" s="38">
        <v>0</v>
      </c>
      <c r="AH379" s="38">
        <v>0</v>
      </c>
      <c r="AI379" s="38">
        <v>0</v>
      </c>
      <c r="AJ379" s="38">
        <v>0</v>
      </c>
      <c r="AK379" s="38" t="s">
        <v>25</v>
      </c>
      <c r="AL379" s="38" t="s">
        <v>830</v>
      </c>
    </row>
    <row r="380" spans="1:38">
      <c r="A380" s="1">
        <v>378</v>
      </c>
      <c r="B380" s="1" t="s">
        <v>4004</v>
      </c>
      <c r="C380" s="38" t="s">
        <v>178</v>
      </c>
      <c r="D380" s="38" t="s">
        <v>114</v>
      </c>
      <c r="E380" s="38" t="s">
        <v>103</v>
      </c>
      <c r="F380" s="38" t="s">
        <v>4873</v>
      </c>
      <c r="G380" s="38">
        <v>1994</v>
      </c>
      <c r="H380" s="38">
        <v>9</v>
      </c>
      <c r="I380" s="38">
        <v>3</v>
      </c>
      <c r="J380" s="38">
        <v>331</v>
      </c>
      <c r="K380" s="38">
        <v>3.7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0.4</v>
      </c>
      <c r="U380" s="38">
        <v>0.4</v>
      </c>
      <c r="V380" s="38">
        <v>0.1</v>
      </c>
      <c r="W380" s="38">
        <v>0.5</v>
      </c>
      <c r="X380" s="38">
        <v>1</v>
      </c>
      <c r="Y380" s="38">
        <v>5</v>
      </c>
      <c r="Z380" s="38">
        <v>19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0.11</v>
      </c>
      <c r="AG380" s="38">
        <v>0.04</v>
      </c>
      <c r="AH380" s="38">
        <v>0.14000000000000001</v>
      </c>
      <c r="AI380" s="38">
        <v>0.11</v>
      </c>
      <c r="AJ380" s="38">
        <v>0.14000000000000001</v>
      </c>
      <c r="AK380" s="38" t="s">
        <v>25</v>
      </c>
      <c r="AL380" s="2" t="s">
        <v>4005</v>
      </c>
    </row>
    <row r="381" spans="1:38">
      <c r="A381" s="1">
        <v>379</v>
      </c>
      <c r="B381" s="1" t="s">
        <v>831</v>
      </c>
      <c r="C381" s="38" t="s">
        <v>178</v>
      </c>
      <c r="D381" s="38" t="s">
        <v>117</v>
      </c>
      <c r="E381" s="38" t="s">
        <v>79</v>
      </c>
      <c r="F381" s="38" t="s">
        <v>4856</v>
      </c>
      <c r="G381" s="38">
        <v>1998</v>
      </c>
      <c r="H381" s="38">
        <v>17</v>
      </c>
      <c r="I381" s="38">
        <v>5</v>
      </c>
      <c r="J381" s="38">
        <v>631</v>
      </c>
      <c r="K381" s="38">
        <v>7</v>
      </c>
      <c r="L381" s="38">
        <v>0</v>
      </c>
      <c r="M381" s="38">
        <v>2</v>
      </c>
      <c r="N381" s="38">
        <v>2</v>
      </c>
      <c r="O381" s="38">
        <v>0</v>
      </c>
      <c r="P381" s="38">
        <v>0</v>
      </c>
      <c r="Q381" s="38">
        <v>0</v>
      </c>
      <c r="R381" s="38">
        <v>0</v>
      </c>
      <c r="S381" s="38">
        <v>0</v>
      </c>
      <c r="T381" s="38">
        <v>0.9</v>
      </c>
      <c r="U381" s="38">
        <v>0.9</v>
      </c>
      <c r="V381" s="38">
        <v>0.6</v>
      </c>
      <c r="W381" s="38">
        <v>1.5</v>
      </c>
      <c r="X381" s="38">
        <v>3</v>
      </c>
      <c r="Y381" s="38">
        <v>21</v>
      </c>
      <c r="Z381" s="38">
        <v>14</v>
      </c>
      <c r="AA381" s="38">
        <v>0</v>
      </c>
      <c r="AB381" s="38">
        <v>0.28999999999999998</v>
      </c>
      <c r="AC381" s="38">
        <v>0.28999999999999998</v>
      </c>
      <c r="AD381" s="38">
        <v>0</v>
      </c>
      <c r="AE381" s="38">
        <v>0.28999999999999998</v>
      </c>
      <c r="AF381" s="38">
        <v>0.13</v>
      </c>
      <c r="AG381" s="38">
        <v>0.08</v>
      </c>
      <c r="AH381" s="38">
        <v>0.21</v>
      </c>
      <c r="AI381" s="38">
        <v>0.13</v>
      </c>
      <c r="AJ381" s="38">
        <v>0.21</v>
      </c>
      <c r="AK381" s="38" t="s">
        <v>25</v>
      </c>
      <c r="AL381" s="38" t="s">
        <v>832</v>
      </c>
    </row>
    <row r="382" spans="1:38">
      <c r="A382" s="1">
        <v>380</v>
      </c>
      <c r="B382" s="1" t="s">
        <v>833</v>
      </c>
      <c r="C382" s="38" t="s">
        <v>273</v>
      </c>
      <c r="D382" s="38" t="s">
        <v>117</v>
      </c>
      <c r="E382" s="38" t="s">
        <v>103</v>
      </c>
      <c r="F382" s="38" t="s">
        <v>4874</v>
      </c>
      <c r="G382" s="38">
        <v>1992</v>
      </c>
      <c r="H382" s="38">
        <v>1</v>
      </c>
      <c r="I382" s="38">
        <v>0</v>
      </c>
      <c r="J382" s="38">
        <v>7</v>
      </c>
      <c r="K382" s="38">
        <v>0.1</v>
      </c>
      <c r="L382" s="38">
        <v>0</v>
      </c>
      <c r="M382" s="38">
        <v>0</v>
      </c>
      <c r="N382" s="38">
        <v>0</v>
      </c>
      <c r="O382" s="38">
        <v>0</v>
      </c>
      <c r="P382" s="38">
        <v>0</v>
      </c>
      <c r="Q382" s="38">
        <v>0</v>
      </c>
      <c r="R382" s="38">
        <v>0</v>
      </c>
      <c r="S382" s="38">
        <v>0</v>
      </c>
      <c r="T382" s="38">
        <v>0</v>
      </c>
      <c r="U382" s="38">
        <v>0</v>
      </c>
      <c r="V382" s="38">
        <v>0</v>
      </c>
      <c r="W382" s="38">
        <v>0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0</v>
      </c>
      <c r="AD382" s="38">
        <v>0</v>
      </c>
      <c r="AE382" s="38">
        <v>0</v>
      </c>
      <c r="AF382" s="38">
        <v>0</v>
      </c>
      <c r="AG382" s="38">
        <v>0</v>
      </c>
      <c r="AH382" s="2">
        <v>0</v>
      </c>
      <c r="AI382" s="38">
        <v>0</v>
      </c>
      <c r="AJ382" s="38">
        <v>0</v>
      </c>
      <c r="AK382" s="38" t="s">
        <v>25</v>
      </c>
      <c r="AL382" s="38" t="s">
        <v>834</v>
      </c>
    </row>
    <row r="383" spans="1:38">
      <c r="A383" s="1">
        <v>381</v>
      </c>
      <c r="B383" s="1" t="s">
        <v>1292</v>
      </c>
      <c r="C383" s="38" t="s">
        <v>229</v>
      </c>
      <c r="D383" s="38" t="s">
        <v>150</v>
      </c>
      <c r="E383" s="38" t="s">
        <v>66</v>
      </c>
      <c r="F383" s="38" t="s">
        <v>4875</v>
      </c>
      <c r="G383" s="38">
        <v>1992</v>
      </c>
      <c r="H383" s="38">
        <v>1</v>
      </c>
      <c r="I383" s="38">
        <v>1</v>
      </c>
      <c r="J383" s="38">
        <v>90</v>
      </c>
      <c r="K383" s="38">
        <v>1</v>
      </c>
      <c r="L383" s="38">
        <v>0</v>
      </c>
      <c r="M383" s="38">
        <v>0</v>
      </c>
      <c r="N383" s="38">
        <v>0</v>
      </c>
      <c r="O383" s="38">
        <v>0</v>
      </c>
      <c r="P383" s="38">
        <v>0</v>
      </c>
      <c r="Q383" s="38">
        <v>0</v>
      </c>
      <c r="R383" s="38">
        <v>0</v>
      </c>
      <c r="S383" s="38">
        <v>0</v>
      </c>
      <c r="T383" s="38">
        <v>0</v>
      </c>
      <c r="U383" s="38">
        <v>0</v>
      </c>
      <c r="V383" s="38">
        <v>0</v>
      </c>
      <c r="W383" s="38">
        <v>0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>
        <v>0</v>
      </c>
      <c r="AE383" s="38">
        <v>0</v>
      </c>
      <c r="AF383" s="38">
        <v>0</v>
      </c>
      <c r="AG383" s="38">
        <v>0</v>
      </c>
      <c r="AH383" s="38">
        <v>0</v>
      </c>
      <c r="AI383" s="38">
        <v>0</v>
      </c>
      <c r="AJ383" s="38">
        <v>0</v>
      </c>
      <c r="AK383" s="38" t="s">
        <v>25</v>
      </c>
      <c r="AL383" s="38" t="s">
        <v>1293</v>
      </c>
    </row>
    <row r="384" spans="1:38">
      <c r="A384" s="1">
        <v>382</v>
      </c>
      <c r="B384" s="1" t="s">
        <v>835</v>
      </c>
      <c r="C384" s="38" t="s">
        <v>836</v>
      </c>
      <c r="D384" s="38" t="s">
        <v>110</v>
      </c>
      <c r="E384" s="38" t="s">
        <v>99</v>
      </c>
      <c r="F384" s="38" t="s">
        <v>4876</v>
      </c>
      <c r="G384" s="38">
        <v>2002</v>
      </c>
      <c r="H384" s="38">
        <v>15</v>
      </c>
      <c r="I384" s="38">
        <v>12</v>
      </c>
      <c r="J384" s="38">
        <v>964</v>
      </c>
      <c r="K384" s="38">
        <v>10.7</v>
      </c>
      <c r="L384" s="38">
        <v>1</v>
      </c>
      <c r="M384" s="38">
        <v>3</v>
      </c>
      <c r="N384" s="38">
        <v>4</v>
      </c>
      <c r="O384" s="38">
        <v>1</v>
      </c>
      <c r="P384" s="38">
        <v>0</v>
      </c>
      <c r="Q384" s="38">
        <v>0</v>
      </c>
      <c r="R384" s="38">
        <v>1</v>
      </c>
      <c r="S384" s="38">
        <v>0</v>
      </c>
      <c r="T384" s="38">
        <v>2.9</v>
      </c>
      <c r="U384" s="38">
        <v>2.9</v>
      </c>
      <c r="V384" s="38">
        <v>1.9</v>
      </c>
      <c r="W384" s="38">
        <v>4.8</v>
      </c>
      <c r="X384" s="38">
        <v>30</v>
      </c>
      <c r="Y384" s="38">
        <v>17</v>
      </c>
      <c r="Z384" s="38">
        <v>69</v>
      </c>
      <c r="AA384" s="38">
        <v>0.09</v>
      </c>
      <c r="AB384" s="38">
        <v>0.28000000000000003</v>
      </c>
      <c r="AC384" s="38">
        <v>0.37</v>
      </c>
      <c r="AD384" s="38">
        <v>0.09</v>
      </c>
      <c r="AE384" s="38">
        <v>0.37</v>
      </c>
      <c r="AF384" s="38">
        <v>0.27</v>
      </c>
      <c r="AG384" s="38">
        <v>0.17</v>
      </c>
      <c r="AH384" s="2">
        <v>0.45</v>
      </c>
      <c r="AI384" s="38">
        <v>0.27</v>
      </c>
      <c r="AJ384" s="38">
        <v>0.45</v>
      </c>
      <c r="AK384" s="38" t="s">
        <v>25</v>
      </c>
      <c r="AL384" s="2" t="s">
        <v>837</v>
      </c>
    </row>
    <row r="385" spans="1:38">
      <c r="A385" s="1">
        <v>383</v>
      </c>
      <c r="B385" s="1" t="s">
        <v>838</v>
      </c>
      <c r="C385" s="38" t="s">
        <v>120</v>
      </c>
      <c r="D385" s="38" t="s">
        <v>139</v>
      </c>
      <c r="E385" s="38" t="s">
        <v>81</v>
      </c>
      <c r="F385" s="38" t="s">
        <v>4877</v>
      </c>
      <c r="G385" s="38">
        <v>1993</v>
      </c>
      <c r="H385" s="38">
        <v>9</v>
      </c>
      <c r="I385" s="38">
        <v>4</v>
      </c>
      <c r="J385" s="38">
        <v>335</v>
      </c>
      <c r="K385" s="38">
        <v>3.7</v>
      </c>
      <c r="L385" s="38">
        <v>1</v>
      </c>
      <c r="M385" s="38">
        <v>0</v>
      </c>
      <c r="N385" s="38">
        <v>1</v>
      </c>
      <c r="O385" s="38">
        <v>1</v>
      </c>
      <c r="P385" s="38">
        <v>0</v>
      </c>
      <c r="Q385" s="38">
        <v>0</v>
      </c>
      <c r="R385" s="38">
        <v>0</v>
      </c>
      <c r="S385" s="38">
        <v>0</v>
      </c>
      <c r="T385" s="38">
        <v>1.3</v>
      </c>
      <c r="U385" s="38">
        <v>1.3</v>
      </c>
      <c r="V385" s="38">
        <v>0.9</v>
      </c>
      <c r="W385" s="38">
        <v>2.2000000000000002</v>
      </c>
      <c r="X385" s="38">
        <v>11</v>
      </c>
      <c r="Y385" s="38">
        <v>14</v>
      </c>
      <c r="Z385" s="38">
        <v>28</v>
      </c>
      <c r="AA385" s="38">
        <v>0.27</v>
      </c>
      <c r="AB385" s="38">
        <v>0</v>
      </c>
      <c r="AC385" s="38">
        <v>0.27</v>
      </c>
      <c r="AD385" s="38">
        <v>0.27</v>
      </c>
      <c r="AE385" s="38">
        <v>0.27</v>
      </c>
      <c r="AF385" s="38">
        <v>0.35</v>
      </c>
      <c r="AG385" s="38">
        <v>0.23</v>
      </c>
      <c r="AH385" s="38">
        <v>0.57999999999999996</v>
      </c>
      <c r="AI385" s="38">
        <v>0.35</v>
      </c>
      <c r="AJ385" s="38">
        <v>0.57999999999999996</v>
      </c>
      <c r="AK385" s="38" t="s">
        <v>25</v>
      </c>
      <c r="AL385" s="38" t="s">
        <v>839</v>
      </c>
    </row>
    <row r="386" spans="1:38">
      <c r="A386" s="1">
        <v>384</v>
      </c>
      <c r="B386" s="1" t="s">
        <v>840</v>
      </c>
      <c r="D386" s="38" t="s">
        <v>114</v>
      </c>
      <c r="E386" s="38" t="s">
        <v>87</v>
      </c>
      <c r="F386" s="38" t="s">
        <v>4878</v>
      </c>
      <c r="G386" s="38">
        <v>2005</v>
      </c>
      <c r="H386" s="38">
        <v>1</v>
      </c>
      <c r="I386" s="38">
        <v>0</v>
      </c>
      <c r="J386" s="38">
        <v>1</v>
      </c>
      <c r="K386" s="38">
        <v>0</v>
      </c>
      <c r="L386" s="38">
        <v>0</v>
      </c>
      <c r="M386" s="38">
        <v>0</v>
      </c>
      <c r="N386" s="38">
        <v>0</v>
      </c>
      <c r="O386" s="38">
        <v>0</v>
      </c>
      <c r="P386" s="38">
        <v>0</v>
      </c>
      <c r="Q386" s="38">
        <v>0</v>
      </c>
      <c r="R386" s="38">
        <v>0</v>
      </c>
      <c r="S386" s="38">
        <v>0</v>
      </c>
      <c r="T386" s="38">
        <v>0</v>
      </c>
      <c r="U386" s="38">
        <v>0</v>
      </c>
      <c r="V386" s="38">
        <v>0</v>
      </c>
      <c r="W386" s="38">
        <v>0</v>
      </c>
      <c r="X386" s="38">
        <v>0</v>
      </c>
      <c r="Y386" s="38">
        <v>0</v>
      </c>
      <c r="Z386" s="38">
        <v>0</v>
      </c>
      <c r="AA386" s="38">
        <v>0</v>
      </c>
      <c r="AB386" s="38">
        <v>0</v>
      </c>
      <c r="AC386" s="38">
        <v>0</v>
      </c>
      <c r="AD386" s="38">
        <v>0</v>
      </c>
      <c r="AE386" s="38">
        <v>0</v>
      </c>
      <c r="AF386" s="38">
        <v>0</v>
      </c>
      <c r="AG386" s="38">
        <v>0</v>
      </c>
      <c r="AH386" s="38">
        <v>0</v>
      </c>
      <c r="AI386" s="38">
        <v>0</v>
      </c>
      <c r="AJ386" s="38">
        <v>0</v>
      </c>
      <c r="AK386" s="38" t="s">
        <v>25</v>
      </c>
      <c r="AL386" s="2" t="s">
        <v>841</v>
      </c>
    </row>
    <row r="387" spans="1:38">
      <c r="A387" s="1">
        <v>385</v>
      </c>
      <c r="B387" s="1" t="s">
        <v>842</v>
      </c>
      <c r="C387" s="38" t="s">
        <v>266</v>
      </c>
      <c r="D387" s="38" t="s">
        <v>117</v>
      </c>
      <c r="E387" s="38" t="s">
        <v>76</v>
      </c>
      <c r="F387" s="38" t="s">
        <v>4879</v>
      </c>
      <c r="G387" s="38">
        <v>1995</v>
      </c>
      <c r="H387" s="38">
        <v>31</v>
      </c>
      <c r="I387" s="38">
        <v>31</v>
      </c>
      <c r="J387" s="38">
        <v>2762</v>
      </c>
      <c r="K387" s="38">
        <v>30.7</v>
      </c>
      <c r="L387" s="38">
        <v>3</v>
      </c>
      <c r="M387" s="38">
        <v>0</v>
      </c>
      <c r="N387" s="38">
        <v>3</v>
      </c>
      <c r="O387" s="38">
        <v>3</v>
      </c>
      <c r="P387" s="38">
        <v>0</v>
      </c>
      <c r="Q387" s="38">
        <v>0</v>
      </c>
      <c r="R387" s="38">
        <v>12</v>
      </c>
      <c r="S387" s="38">
        <v>0</v>
      </c>
      <c r="T387" s="38">
        <v>2.7</v>
      </c>
      <c r="U387" s="38">
        <v>2.7</v>
      </c>
      <c r="V387" s="38">
        <v>0.3</v>
      </c>
      <c r="W387" s="38">
        <v>3</v>
      </c>
      <c r="X387" s="38">
        <v>6</v>
      </c>
      <c r="Y387" s="38">
        <v>94</v>
      </c>
      <c r="Z387" s="38">
        <v>17</v>
      </c>
      <c r="AA387" s="38">
        <v>0.1</v>
      </c>
      <c r="AB387" s="38">
        <v>0</v>
      </c>
      <c r="AC387" s="38">
        <v>0.1</v>
      </c>
      <c r="AD387" s="38">
        <v>0.1</v>
      </c>
      <c r="AE387" s="38">
        <v>0.1</v>
      </c>
      <c r="AF387" s="38">
        <v>0.09</v>
      </c>
      <c r="AG387" s="38">
        <v>0.01</v>
      </c>
      <c r="AH387" s="38">
        <v>0.1</v>
      </c>
      <c r="AI387" s="38">
        <v>0.09</v>
      </c>
      <c r="AJ387" s="38">
        <v>0.1</v>
      </c>
      <c r="AK387" s="38" t="s">
        <v>25</v>
      </c>
      <c r="AL387" s="2" t="s">
        <v>843</v>
      </c>
    </row>
    <row r="388" spans="1:38">
      <c r="A388" s="1">
        <v>386</v>
      </c>
      <c r="B388" s="1" t="s">
        <v>844</v>
      </c>
      <c r="C388" s="38" t="s">
        <v>120</v>
      </c>
      <c r="D388" s="38" t="s">
        <v>139</v>
      </c>
      <c r="E388" s="38" t="s">
        <v>66</v>
      </c>
      <c r="F388" s="38" t="s">
        <v>4880</v>
      </c>
      <c r="G388" s="38">
        <v>2002</v>
      </c>
      <c r="H388" s="38">
        <v>11</v>
      </c>
      <c r="I388" s="38">
        <v>0</v>
      </c>
      <c r="J388" s="38">
        <v>150</v>
      </c>
      <c r="K388" s="38">
        <v>1.7</v>
      </c>
      <c r="L388" s="38">
        <v>0</v>
      </c>
      <c r="M388" s="38">
        <v>0</v>
      </c>
      <c r="N388" s="38">
        <v>0</v>
      </c>
      <c r="O388" s="38">
        <v>0</v>
      </c>
      <c r="P388" s="38">
        <v>0</v>
      </c>
      <c r="Q388" s="38">
        <v>0</v>
      </c>
      <c r="R388" s="38">
        <v>1</v>
      </c>
      <c r="S388" s="38">
        <v>0</v>
      </c>
      <c r="T388" s="38">
        <v>0.1</v>
      </c>
      <c r="U388" s="38">
        <v>0.1</v>
      </c>
      <c r="V388" s="38">
        <v>0.2</v>
      </c>
      <c r="W388" s="38">
        <v>0.3</v>
      </c>
      <c r="X388" s="38">
        <v>10</v>
      </c>
      <c r="Y388" s="38">
        <v>8</v>
      </c>
      <c r="Z388" s="38">
        <v>20</v>
      </c>
      <c r="AA388" s="38">
        <v>0</v>
      </c>
      <c r="AB388" s="38">
        <v>0</v>
      </c>
      <c r="AC388" s="38">
        <v>0</v>
      </c>
      <c r="AD388" s="38">
        <v>0</v>
      </c>
      <c r="AE388" s="38">
        <v>0</v>
      </c>
      <c r="AF388" s="38">
        <v>0.04</v>
      </c>
      <c r="AG388" s="38">
        <v>0.11</v>
      </c>
      <c r="AH388" s="38">
        <v>0.15</v>
      </c>
      <c r="AI388" s="38">
        <v>0.04</v>
      </c>
      <c r="AJ388" s="38">
        <v>0.15</v>
      </c>
      <c r="AK388" s="38" t="s">
        <v>25</v>
      </c>
      <c r="AL388" s="38" t="s">
        <v>845</v>
      </c>
    </row>
    <row r="389" spans="1:38">
      <c r="A389" s="1">
        <v>387</v>
      </c>
      <c r="B389" s="1" t="s">
        <v>846</v>
      </c>
      <c r="C389" s="38" t="s">
        <v>498</v>
      </c>
      <c r="D389" s="38" t="s">
        <v>392</v>
      </c>
      <c r="E389" s="38" t="s">
        <v>95</v>
      </c>
      <c r="F389" s="38" t="s">
        <v>4881</v>
      </c>
      <c r="G389" s="38">
        <v>1994</v>
      </c>
      <c r="H389" s="38">
        <v>18</v>
      </c>
      <c r="I389" s="38">
        <v>14</v>
      </c>
      <c r="J389" s="38">
        <v>1119</v>
      </c>
      <c r="K389" s="38">
        <v>12.4</v>
      </c>
      <c r="L389" s="38">
        <v>1</v>
      </c>
      <c r="M389" s="38">
        <v>0</v>
      </c>
      <c r="N389" s="38">
        <v>1</v>
      </c>
      <c r="O389" s="38">
        <v>1</v>
      </c>
      <c r="P389" s="38">
        <v>0</v>
      </c>
      <c r="Q389" s="38">
        <v>0</v>
      </c>
      <c r="R389" s="38">
        <v>2</v>
      </c>
      <c r="S389" s="38">
        <v>0</v>
      </c>
      <c r="T389" s="38">
        <v>0.7</v>
      </c>
      <c r="U389" s="38">
        <v>0.7</v>
      </c>
      <c r="V389" s="38">
        <v>0.8</v>
      </c>
      <c r="W389" s="38">
        <v>1.5</v>
      </c>
      <c r="X389" s="38">
        <v>33</v>
      </c>
      <c r="Y389" s="38">
        <v>39</v>
      </c>
      <c r="Z389" s="38">
        <v>44</v>
      </c>
      <c r="AA389" s="38">
        <v>0.08</v>
      </c>
      <c r="AB389" s="38">
        <v>0</v>
      </c>
      <c r="AC389" s="38">
        <v>0.08</v>
      </c>
      <c r="AD389" s="38">
        <v>0.08</v>
      </c>
      <c r="AE389" s="38">
        <v>0.08</v>
      </c>
      <c r="AF389" s="38">
        <v>0.06</v>
      </c>
      <c r="AG389" s="38">
        <v>0.06</v>
      </c>
      <c r="AH389" s="38">
        <v>0.12</v>
      </c>
      <c r="AI389" s="38">
        <v>0.06</v>
      </c>
      <c r="AJ389" s="38">
        <v>0.12</v>
      </c>
      <c r="AK389" s="38" t="s">
        <v>25</v>
      </c>
      <c r="AL389" s="38" t="s">
        <v>847</v>
      </c>
    </row>
    <row r="390" spans="1:38">
      <c r="A390" s="1">
        <v>388</v>
      </c>
      <c r="B390" s="1" t="s">
        <v>848</v>
      </c>
      <c r="C390" s="38" t="s">
        <v>149</v>
      </c>
      <c r="D390" s="38" t="s">
        <v>117</v>
      </c>
      <c r="E390" s="38" t="s">
        <v>95</v>
      </c>
      <c r="F390" s="38" t="s">
        <v>4882</v>
      </c>
      <c r="G390" s="38">
        <v>1997</v>
      </c>
      <c r="H390" s="38">
        <v>25</v>
      </c>
      <c r="I390" s="38">
        <v>24</v>
      </c>
      <c r="J390" s="38">
        <v>1902</v>
      </c>
      <c r="K390" s="38">
        <v>21.1</v>
      </c>
      <c r="L390" s="38">
        <v>4</v>
      </c>
      <c r="M390" s="38">
        <v>2</v>
      </c>
      <c r="N390" s="38">
        <v>6</v>
      </c>
      <c r="O390" s="38">
        <v>3</v>
      </c>
      <c r="P390" s="38">
        <v>1</v>
      </c>
      <c r="Q390" s="38">
        <v>1</v>
      </c>
      <c r="R390" s="38">
        <v>4</v>
      </c>
      <c r="S390" s="38">
        <v>0</v>
      </c>
      <c r="T390" s="38">
        <v>4</v>
      </c>
      <c r="U390" s="38">
        <v>3.2</v>
      </c>
      <c r="V390" s="38">
        <v>1.5</v>
      </c>
      <c r="W390" s="38">
        <v>4.7</v>
      </c>
      <c r="X390" s="38">
        <v>15</v>
      </c>
      <c r="Y390" s="38">
        <v>121</v>
      </c>
      <c r="Z390" s="38">
        <v>56</v>
      </c>
      <c r="AA390" s="38">
        <v>0.19</v>
      </c>
      <c r="AB390" s="38">
        <v>0.09</v>
      </c>
      <c r="AC390" s="38">
        <v>0.28000000000000003</v>
      </c>
      <c r="AD390" s="38">
        <v>0.14000000000000001</v>
      </c>
      <c r="AE390" s="38">
        <v>0.24</v>
      </c>
      <c r="AF390" s="38">
        <v>0.19</v>
      </c>
      <c r="AG390" s="38">
        <v>7.0000000000000007E-2</v>
      </c>
      <c r="AH390" s="2">
        <v>0.26</v>
      </c>
      <c r="AI390" s="38">
        <v>0.15</v>
      </c>
      <c r="AJ390" s="38">
        <v>0.22</v>
      </c>
      <c r="AK390" s="38" t="s">
        <v>25</v>
      </c>
      <c r="AL390" s="2" t="s">
        <v>849</v>
      </c>
    </row>
    <row r="391" spans="1:38">
      <c r="A391" s="1">
        <v>389</v>
      </c>
      <c r="B391" s="1" t="s">
        <v>850</v>
      </c>
      <c r="C391" s="38" t="s">
        <v>160</v>
      </c>
      <c r="D391" s="38" t="s">
        <v>117</v>
      </c>
      <c r="E391" s="38" t="s">
        <v>64</v>
      </c>
      <c r="F391" s="38" t="s">
        <v>4883</v>
      </c>
      <c r="G391" s="38">
        <v>1993</v>
      </c>
      <c r="H391" s="38">
        <v>29</v>
      </c>
      <c r="I391" s="38">
        <v>26</v>
      </c>
      <c r="J391" s="38">
        <v>2261</v>
      </c>
      <c r="K391" s="38">
        <v>25.1</v>
      </c>
      <c r="L391" s="38">
        <v>3</v>
      </c>
      <c r="M391" s="38">
        <v>0</v>
      </c>
      <c r="N391" s="38">
        <v>3</v>
      </c>
      <c r="O391" s="38">
        <v>3</v>
      </c>
      <c r="P391" s="38">
        <v>0</v>
      </c>
      <c r="Q391" s="38">
        <v>0</v>
      </c>
      <c r="R391" s="38">
        <v>4</v>
      </c>
      <c r="S391" s="38">
        <v>0</v>
      </c>
      <c r="T391" s="38">
        <v>2.2000000000000002</v>
      </c>
      <c r="U391" s="38">
        <v>2.2000000000000002</v>
      </c>
      <c r="V391" s="38">
        <v>1.3</v>
      </c>
      <c r="W391" s="38">
        <v>3.6</v>
      </c>
      <c r="X391" s="38">
        <v>25</v>
      </c>
      <c r="Y391" s="38">
        <v>205</v>
      </c>
      <c r="Z391" s="38">
        <v>24</v>
      </c>
      <c r="AA391" s="38">
        <v>0.12</v>
      </c>
      <c r="AB391" s="38">
        <v>0</v>
      </c>
      <c r="AC391" s="38">
        <v>0.12</v>
      </c>
      <c r="AD391" s="38">
        <v>0.12</v>
      </c>
      <c r="AE391" s="38">
        <v>0.12</v>
      </c>
      <c r="AF391" s="38">
        <v>0.09</v>
      </c>
      <c r="AG391" s="38">
        <v>0.05</v>
      </c>
      <c r="AH391" s="38">
        <v>0.14000000000000001</v>
      </c>
      <c r="AI391" s="38">
        <v>0.09</v>
      </c>
      <c r="AJ391" s="38">
        <v>0.14000000000000001</v>
      </c>
      <c r="AK391" s="38" t="s">
        <v>25</v>
      </c>
      <c r="AL391" s="2" t="s">
        <v>851</v>
      </c>
    </row>
    <row r="392" spans="1:38">
      <c r="A392" s="1">
        <v>390</v>
      </c>
      <c r="B392" s="1" t="s">
        <v>852</v>
      </c>
      <c r="C392" s="38" t="s">
        <v>113</v>
      </c>
      <c r="D392" s="38" t="s">
        <v>218</v>
      </c>
      <c r="E392" s="38" t="s">
        <v>101</v>
      </c>
      <c r="F392" s="38" t="s">
        <v>4884</v>
      </c>
      <c r="G392" s="38">
        <v>2001</v>
      </c>
      <c r="H392" s="38">
        <v>16</v>
      </c>
      <c r="I392" s="38">
        <v>11</v>
      </c>
      <c r="J392" s="38">
        <v>1071</v>
      </c>
      <c r="K392" s="38">
        <v>11.9</v>
      </c>
      <c r="L392" s="38">
        <v>0</v>
      </c>
      <c r="M392" s="38">
        <v>0</v>
      </c>
      <c r="N392" s="38">
        <v>0</v>
      </c>
      <c r="O392" s="38">
        <v>0</v>
      </c>
      <c r="P392" s="38">
        <v>0</v>
      </c>
      <c r="Q392" s="38">
        <v>0</v>
      </c>
      <c r="R392" s="38">
        <v>3</v>
      </c>
      <c r="S392" s="38">
        <v>0</v>
      </c>
      <c r="T392" s="38">
        <v>0.5</v>
      </c>
      <c r="U392" s="38">
        <v>0.5</v>
      </c>
      <c r="V392" s="38">
        <v>0.4</v>
      </c>
      <c r="W392" s="38">
        <v>0.9</v>
      </c>
      <c r="X392" s="38">
        <v>16</v>
      </c>
      <c r="Y392" s="38">
        <v>22</v>
      </c>
      <c r="Z392" s="38">
        <v>44</v>
      </c>
      <c r="AA392" s="38">
        <v>0</v>
      </c>
      <c r="AB392" s="38">
        <v>0</v>
      </c>
      <c r="AC392" s="38">
        <v>0</v>
      </c>
      <c r="AD392" s="38">
        <v>0</v>
      </c>
      <c r="AE392" s="38">
        <v>0</v>
      </c>
      <c r="AF392" s="38">
        <v>0.04</v>
      </c>
      <c r="AG392" s="38">
        <v>0.04</v>
      </c>
      <c r="AH392" s="38">
        <v>0.08</v>
      </c>
      <c r="AI392" s="38">
        <v>0.04</v>
      </c>
      <c r="AJ392" s="38">
        <v>0.08</v>
      </c>
      <c r="AK392" s="38" t="s">
        <v>25</v>
      </c>
      <c r="AL392" s="2" t="s">
        <v>853</v>
      </c>
    </row>
    <row r="393" spans="1:38">
      <c r="A393" s="1">
        <v>391</v>
      </c>
      <c r="B393" s="1" t="s">
        <v>854</v>
      </c>
      <c r="C393" s="38" t="s">
        <v>120</v>
      </c>
      <c r="D393" s="38" t="s">
        <v>117</v>
      </c>
      <c r="E393" s="38" t="s">
        <v>99</v>
      </c>
      <c r="F393" s="38" t="s">
        <v>4885</v>
      </c>
      <c r="G393" s="38">
        <v>1995</v>
      </c>
      <c r="H393" s="38">
        <v>7</v>
      </c>
      <c r="I393" s="38">
        <v>3</v>
      </c>
      <c r="J393" s="38">
        <v>286</v>
      </c>
      <c r="K393" s="38">
        <v>3.2</v>
      </c>
      <c r="L393" s="38">
        <v>0</v>
      </c>
      <c r="M393" s="38">
        <v>0</v>
      </c>
      <c r="N393" s="38">
        <v>0</v>
      </c>
      <c r="O393" s="38">
        <v>0</v>
      </c>
      <c r="P393" s="38">
        <v>0</v>
      </c>
      <c r="Q393" s="38">
        <v>0</v>
      </c>
      <c r="R393" s="38">
        <v>1</v>
      </c>
      <c r="S393" s="38">
        <v>0</v>
      </c>
      <c r="T393" s="38">
        <v>0</v>
      </c>
      <c r="U393" s="38">
        <v>0</v>
      </c>
      <c r="V393" s="38">
        <v>0</v>
      </c>
      <c r="W393" s="38">
        <v>0</v>
      </c>
      <c r="X393" s="38">
        <v>2</v>
      </c>
      <c r="Y393" s="38">
        <v>5</v>
      </c>
      <c r="Z393" s="38">
        <v>4</v>
      </c>
      <c r="AA393" s="38">
        <v>0</v>
      </c>
      <c r="AB393" s="38">
        <v>0</v>
      </c>
      <c r="AC393" s="38">
        <v>0</v>
      </c>
      <c r="AD393" s="38">
        <v>0</v>
      </c>
      <c r="AE393" s="38">
        <v>0</v>
      </c>
      <c r="AF393" s="38">
        <v>0.01</v>
      </c>
      <c r="AG393" s="38">
        <v>0</v>
      </c>
      <c r="AH393" s="38">
        <v>0.01</v>
      </c>
      <c r="AI393" s="38">
        <v>0.01</v>
      </c>
      <c r="AJ393" s="38">
        <v>0.01</v>
      </c>
      <c r="AK393" s="38" t="s">
        <v>25</v>
      </c>
      <c r="AL393" s="38" t="s">
        <v>855</v>
      </c>
    </row>
    <row r="394" spans="1:38">
      <c r="A394" s="1">
        <v>392</v>
      </c>
      <c r="B394" s="1" t="s">
        <v>1299</v>
      </c>
      <c r="C394" s="38" t="s">
        <v>235</v>
      </c>
      <c r="D394" s="38" t="s">
        <v>139</v>
      </c>
      <c r="E394" s="38" t="s">
        <v>70</v>
      </c>
      <c r="F394" s="38" t="s">
        <v>4886</v>
      </c>
      <c r="G394" s="38">
        <v>2001</v>
      </c>
      <c r="H394" s="38">
        <v>3</v>
      </c>
      <c r="I394" s="38">
        <v>0</v>
      </c>
      <c r="J394" s="38">
        <v>57</v>
      </c>
      <c r="K394" s="38">
        <v>0.6</v>
      </c>
      <c r="L394" s="38">
        <v>0</v>
      </c>
      <c r="M394" s="38">
        <v>0</v>
      </c>
      <c r="N394" s="38">
        <v>0</v>
      </c>
      <c r="O394" s="38">
        <v>0</v>
      </c>
      <c r="P394" s="38">
        <v>0</v>
      </c>
      <c r="Q394" s="38">
        <v>0</v>
      </c>
      <c r="R394" s="38">
        <v>0</v>
      </c>
      <c r="S394" s="38">
        <v>0</v>
      </c>
      <c r="T394" s="38">
        <v>0</v>
      </c>
      <c r="U394" s="38">
        <v>0</v>
      </c>
      <c r="V394" s="38">
        <v>0</v>
      </c>
      <c r="W394" s="38">
        <v>0</v>
      </c>
      <c r="X394" s="38">
        <v>0</v>
      </c>
      <c r="Y394" s="38">
        <v>0</v>
      </c>
      <c r="Z394" s="38">
        <v>2</v>
      </c>
      <c r="AA394" s="38">
        <v>0</v>
      </c>
      <c r="AB394" s="38">
        <v>0</v>
      </c>
      <c r="AC394" s="38">
        <v>0</v>
      </c>
      <c r="AD394" s="38">
        <v>0</v>
      </c>
      <c r="AE394" s="38">
        <v>0</v>
      </c>
      <c r="AF394" s="38">
        <v>0</v>
      </c>
      <c r="AG394" s="38">
        <v>0</v>
      </c>
      <c r="AH394" s="38">
        <v>0</v>
      </c>
      <c r="AI394" s="38">
        <v>0</v>
      </c>
      <c r="AJ394" s="38">
        <v>0</v>
      </c>
      <c r="AK394" s="38" t="s">
        <v>25</v>
      </c>
      <c r="AL394" s="2" t="s">
        <v>1300</v>
      </c>
    </row>
    <row r="395" spans="1:38">
      <c r="A395" s="1">
        <v>393</v>
      </c>
      <c r="B395" s="1" t="s">
        <v>856</v>
      </c>
      <c r="C395" s="38" t="s">
        <v>149</v>
      </c>
      <c r="D395" s="38" t="s">
        <v>117</v>
      </c>
      <c r="E395" s="38" t="s">
        <v>76</v>
      </c>
      <c r="F395" s="38" t="s">
        <v>4759</v>
      </c>
      <c r="G395" s="38">
        <v>1996</v>
      </c>
      <c r="H395" s="38">
        <v>33</v>
      </c>
      <c r="I395" s="38">
        <v>33</v>
      </c>
      <c r="J395" s="38">
        <v>2692</v>
      </c>
      <c r="K395" s="38">
        <v>29.9</v>
      </c>
      <c r="L395" s="38">
        <v>4</v>
      </c>
      <c r="M395" s="38">
        <v>6</v>
      </c>
      <c r="N395" s="38">
        <v>10</v>
      </c>
      <c r="O395" s="38">
        <v>3</v>
      </c>
      <c r="P395" s="38">
        <v>1</v>
      </c>
      <c r="Q395" s="38">
        <v>1</v>
      </c>
      <c r="R395" s="38">
        <v>8</v>
      </c>
      <c r="S395" s="38">
        <v>0</v>
      </c>
      <c r="T395" s="38">
        <v>7.3</v>
      </c>
      <c r="U395" s="38">
        <v>6.5</v>
      </c>
      <c r="V395" s="38">
        <v>5.2</v>
      </c>
      <c r="W395" s="38">
        <v>11.7</v>
      </c>
      <c r="X395" s="38">
        <v>53</v>
      </c>
      <c r="Y395" s="38">
        <v>121</v>
      </c>
      <c r="Z395" s="38">
        <v>133</v>
      </c>
      <c r="AA395" s="38">
        <v>0.13</v>
      </c>
      <c r="AB395" s="38">
        <v>0.2</v>
      </c>
      <c r="AC395" s="38">
        <v>0.33</v>
      </c>
      <c r="AD395" s="38">
        <v>0.1</v>
      </c>
      <c r="AE395" s="38">
        <v>0.3</v>
      </c>
      <c r="AF395" s="38">
        <v>0.24</v>
      </c>
      <c r="AG395" s="38">
        <v>0.17</v>
      </c>
      <c r="AH395" s="38">
        <v>0.42</v>
      </c>
      <c r="AI395" s="38">
        <v>0.22</v>
      </c>
      <c r="AJ395" s="38">
        <v>0.39</v>
      </c>
      <c r="AK395" s="38" t="s">
        <v>25</v>
      </c>
      <c r="AL395" s="2" t="s">
        <v>857</v>
      </c>
    </row>
    <row r="396" spans="1:38">
      <c r="A396" s="1">
        <v>394</v>
      </c>
      <c r="B396" s="1" t="s">
        <v>4103</v>
      </c>
      <c r="C396" s="38" t="s">
        <v>266</v>
      </c>
      <c r="D396" s="38" t="s">
        <v>218</v>
      </c>
      <c r="E396" s="38" t="s">
        <v>91</v>
      </c>
      <c r="F396" s="38" t="s">
        <v>4887</v>
      </c>
      <c r="G396" s="38">
        <v>1993</v>
      </c>
      <c r="H396" s="38">
        <v>8</v>
      </c>
      <c r="I396" s="38">
        <v>4</v>
      </c>
      <c r="J396" s="38">
        <v>387</v>
      </c>
      <c r="K396" s="38">
        <v>4.3</v>
      </c>
      <c r="L396" s="38">
        <v>1</v>
      </c>
      <c r="M396" s="38">
        <v>1</v>
      </c>
      <c r="N396" s="38">
        <v>2</v>
      </c>
      <c r="O396" s="38">
        <v>1</v>
      </c>
      <c r="P396" s="38">
        <v>0</v>
      </c>
      <c r="Q396" s="38">
        <v>0</v>
      </c>
      <c r="R396" s="38">
        <v>1</v>
      </c>
      <c r="S396" s="38">
        <v>0</v>
      </c>
      <c r="T396" s="38">
        <v>0.1</v>
      </c>
      <c r="U396" s="38">
        <v>0.1</v>
      </c>
      <c r="V396" s="38">
        <v>0.5</v>
      </c>
      <c r="W396" s="38">
        <v>0.6</v>
      </c>
      <c r="X396" s="38">
        <v>5</v>
      </c>
      <c r="Y396" s="38">
        <v>25</v>
      </c>
      <c r="Z396" s="38">
        <v>14</v>
      </c>
      <c r="AA396" s="38">
        <v>0.23</v>
      </c>
      <c r="AB396" s="38">
        <v>0.23</v>
      </c>
      <c r="AC396" s="38">
        <v>0.47</v>
      </c>
      <c r="AD396" s="38">
        <v>0.23</v>
      </c>
      <c r="AE396" s="38">
        <v>0.47</v>
      </c>
      <c r="AF396" s="38">
        <v>0.03</v>
      </c>
      <c r="AG396" s="38">
        <v>0.11</v>
      </c>
      <c r="AH396" s="38">
        <v>0.14000000000000001</v>
      </c>
      <c r="AI396" s="38">
        <v>0.03</v>
      </c>
      <c r="AJ396" s="38">
        <v>0.14000000000000001</v>
      </c>
      <c r="AK396" s="38" t="s">
        <v>25</v>
      </c>
      <c r="AL396" s="38" t="s">
        <v>4104</v>
      </c>
    </row>
    <row r="397" spans="1:38">
      <c r="A397" s="1">
        <v>395</v>
      </c>
      <c r="B397" s="1" t="s">
        <v>858</v>
      </c>
      <c r="C397" s="38" t="s">
        <v>142</v>
      </c>
      <c r="D397" s="38" t="s">
        <v>110</v>
      </c>
      <c r="E397" s="38" t="s">
        <v>91</v>
      </c>
      <c r="F397" s="38" t="s">
        <v>4888</v>
      </c>
      <c r="G397" s="38">
        <v>1993</v>
      </c>
      <c r="H397" s="38">
        <v>8</v>
      </c>
      <c r="I397" s="38">
        <v>3</v>
      </c>
      <c r="J397" s="38">
        <v>382</v>
      </c>
      <c r="K397" s="38">
        <v>4.2</v>
      </c>
      <c r="L397" s="38">
        <v>0</v>
      </c>
      <c r="M397" s="38">
        <v>1</v>
      </c>
      <c r="N397" s="38">
        <v>1</v>
      </c>
      <c r="O397" s="38">
        <v>0</v>
      </c>
      <c r="P397" s="38">
        <v>0</v>
      </c>
      <c r="Q397" s="38">
        <v>0</v>
      </c>
      <c r="R397" s="38">
        <v>0</v>
      </c>
      <c r="S397" s="38">
        <v>0</v>
      </c>
      <c r="T397" s="38">
        <v>1.1000000000000001</v>
      </c>
      <c r="U397" s="38">
        <v>1.1000000000000001</v>
      </c>
      <c r="V397" s="38">
        <v>1.5</v>
      </c>
      <c r="W397" s="38">
        <v>2.6</v>
      </c>
      <c r="X397" s="38">
        <v>17</v>
      </c>
      <c r="Y397" s="38">
        <v>20</v>
      </c>
      <c r="Z397" s="38">
        <v>43</v>
      </c>
      <c r="AA397" s="38">
        <v>0</v>
      </c>
      <c r="AB397" s="38">
        <v>0.24</v>
      </c>
      <c r="AC397" s="38">
        <v>0.24</v>
      </c>
      <c r="AD397" s="38">
        <v>0</v>
      </c>
      <c r="AE397" s="38">
        <v>0.24</v>
      </c>
      <c r="AF397" s="38">
        <v>0.27</v>
      </c>
      <c r="AG397" s="38">
        <v>0.35</v>
      </c>
      <c r="AH397" s="38">
        <v>0.62</v>
      </c>
      <c r="AI397" s="38">
        <v>0.27</v>
      </c>
      <c r="AJ397" s="38">
        <v>0.62</v>
      </c>
      <c r="AK397" s="38" t="s">
        <v>25</v>
      </c>
      <c r="AL397" s="38" t="s">
        <v>859</v>
      </c>
    </row>
    <row r="398" spans="1:38">
      <c r="A398" s="1">
        <v>396</v>
      </c>
      <c r="B398" s="1" t="s">
        <v>860</v>
      </c>
      <c r="C398" s="38" t="s">
        <v>273</v>
      </c>
      <c r="D398" s="38" t="s">
        <v>218</v>
      </c>
      <c r="E398" s="38" t="s">
        <v>72</v>
      </c>
      <c r="F398" s="38" t="s">
        <v>4889</v>
      </c>
      <c r="G398" s="38">
        <v>1989</v>
      </c>
      <c r="H398" s="38">
        <v>32</v>
      </c>
      <c r="I398" s="38">
        <v>23</v>
      </c>
      <c r="J398" s="38">
        <v>2101</v>
      </c>
      <c r="K398" s="38">
        <v>23.3</v>
      </c>
      <c r="L398" s="38">
        <v>1</v>
      </c>
      <c r="M398" s="38">
        <v>8</v>
      </c>
      <c r="N398" s="38">
        <v>9</v>
      </c>
      <c r="O398" s="38">
        <v>1</v>
      </c>
      <c r="P398" s="38">
        <v>0</v>
      </c>
      <c r="Q398" s="38">
        <v>0</v>
      </c>
      <c r="R398" s="38">
        <v>6</v>
      </c>
      <c r="S398" s="38">
        <v>0</v>
      </c>
      <c r="T398" s="38">
        <v>2.6</v>
      </c>
      <c r="U398" s="38">
        <v>2.6</v>
      </c>
      <c r="V398" s="38">
        <v>6.1</v>
      </c>
      <c r="W398" s="38">
        <v>8.6999999999999993</v>
      </c>
      <c r="X398" s="38">
        <v>86</v>
      </c>
      <c r="Y398" s="38">
        <v>59</v>
      </c>
      <c r="Z398" s="38">
        <v>178</v>
      </c>
      <c r="AA398" s="38">
        <v>0.04</v>
      </c>
      <c r="AB398" s="38">
        <v>0.34</v>
      </c>
      <c r="AC398" s="38">
        <v>0.39</v>
      </c>
      <c r="AD398" s="38">
        <v>0.04</v>
      </c>
      <c r="AE398" s="38">
        <v>0.39</v>
      </c>
      <c r="AF398" s="38">
        <v>0.11</v>
      </c>
      <c r="AG398" s="38">
        <v>0.26</v>
      </c>
      <c r="AH398" s="38">
        <v>0.37</v>
      </c>
      <c r="AI398" s="38">
        <v>0.11</v>
      </c>
      <c r="AJ398" s="38">
        <v>0.37</v>
      </c>
      <c r="AK398" s="38" t="s">
        <v>25</v>
      </c>
      <c r="AL398" s="38" t="s">
        <v>861</v>
      </c>
    </row>
    <row r="399" spans="1:38">
      <c r="A399" s="1">
        <v>397</v>
      </c>
      <c r="B399" s="1" t="s">
        <v>862</v>
      </c>
      <c r="C399" s="38" t="s">
        <v>127</v>
      </c>
      <c r="D399" s="38" t="s">
        <v>121</v>
      </c>
      <c r="E399" s="38" t="s">
        <v>103</v>
      </c>
      <c r="F399" s="38" t="s">
        <v>4890</v>
      </c>
      <c r="G399" s="38">
        <v>1997</v>
      </c>
      <c r="H399" s="38">
        <v>29</v>
      </c>
      <c r="I399" s="38">
        <v>22</v>
      </c>
      <c r="J399" s="38">
        <v>1835</v>
      </c>
      <c r="K399" s="38">
        <v>20.399999999999999</v>
      </c>
      <c r="L399" s="38">
        <v>2</v>
      </c>
      <c r="M399" s="38">
        <v>2</v>
      </c>
      <c r="N399" s="38">
        <v>4</v>
      </c>
      <c r="O399" s="38">
        <v>2</v>
      </c>
      <c r="P399" s="38">
        <v>0</v>
      </c>
      <c r="Q399" s="38">
        <v>0</v>
      </c>
      <c r="R399" s="38">
        <v>4</v>
      </c>
      <c r="S399" s="38">
        <v>0</v>
      </c>
      <c r="T399" s="38">
        <v>1.3</v>
      </c>
      <c r="U399" s="38">
        <v>1.3</v>
      </c>
      <c r="V399" s="38">
        <v>1.9</v>
      </c>
      <c r="W399" s="38">
        <v>3.2</v>
      </c>
      <c r="X399" s="38">
        <v>33</v>
      </c>
      <c r="Y399" s="38">
        <v>62</v>
      </c>
      <c r="Z399" s="38">
        <v>122</v>
      </c>
      <c r="AA399" s="38">
        <v>0.1</v>
      </c>
      <c r="AB399" s="38">
        <v>0.1</v>
      </c>
      <c r="AC399" s="38">
        <v>0.2</v>
      </c>
      <c r="AD399" s="38">
        <v>0.1</v>
      </c>
      <c r="AE399" s="38">
        <v>0.2</v>
      </c>
      <c r="AF399" s="38">
        <v>0.06</v>
      </c>
      <c r="AG399" s="38">
        <v>0.09</v>
      </c>
      <c r="AH399" s="38">
        <v>0.16</v>
      </c>
      <c r="AI399" s="38">
        <v>0.06</v>
      </c>
      <c r="AJ399" s="38">
        <v>0.16</v>
      </c>
      <c r="AK399" s="38" t="s">
        <v>25</v>
      </c>
      <c r="AL399" s="38" t="s">
        <v>863</v>
      </c>
    </row>
    <row r="400" spans="1:38">
      <c r="A400" s="1">
        <v>398</v>
      </c>
      <c r="B400" s="1" t="s">
        <v>4035</v>
      </c>
      <c r="C400" s="38" t="s">
        <v>145</v>
      </c>
      <c r="D400" s="38" t="s">
        <v>117</v>
      </c>
      <c r="E400" s="38" t="s">
        <v>66</v>
      </c>
      <c r="F400" s="38" t="s">
        <v>4891</v>
      </c>
      <c r="G400" s="38">
        <v>2003</v>
      </c>
      <c r="H400" s="38">
        <v>1</v>
      </c>
      <c r="I400" s="38">
        <v>0</v>
      </c>
      <c r="J400" s="38">
        <v>19</v>
      </c>
      <c r="K400" s="38">
        <v>0.2</v>
      </c>
      <c r="L400" s="38">
        <v>0</v>
      </c>
      <c r="M400" s="38">
        <v>0</v>
      </c>
      <c r="N400" s="38">
        <v>0</v>
      </c>
      <c r="O400" s="38">
        <v>0</v>
      </c>
      <c r="P400" s="38">
        <v>0</v>
      </c>
      <c r="Q400" s="38">
        <v>0</v>
      </c>
      <c r="R400" s="38">
        <v>0</v>
      </c>
      <c r="S400" s="38">
        <v>0</v>
      </c>
      <c r="T400" s="38">
        <v>0</v>
      </c>
      <c r="U400" s="38">
        <v>0</v>
      </c>
      <c r="V400" s="38">
        <v>0</v>
      </c>
      <c r="W400" s="38">
        <v>0</v>
      </c>
      <c r="X400" s="38">
        <v>0</v>
      </c>
      <c r="Y400" s="38">
        <v>2</v>
      </c>
      <c r="Z400" s="38">
        <v>1</v>
      </c>
      <c r="AA400" s="38">
        <v>0</v>
      </c>
      <c r="AB400" s="38">
        <v>0</v>
      </c>
      <c r="AC400" s="38">
        <v>0</v>
      </c>
      <c r="AD400" s="38">
        <v>0</v>
      </c>
      <c r="AE400" s="38">
        <v>0</v>
      </c>
      <c r="AF400" s="38">
        <v>0</v>
      </c>
      <c r="AG400" s="38">
        <v>0</v>
      </c>
      <c r="AH400" s="2">
        <v>0</v>
      </c>
      <c r="AI400" s="38">
        <v>0</v>
      </c>
      <c r="AJ400" s="38">
        <v>0</v>
      </c>
      <c r="AK400" s="38" t="s">
        <v>25</v>
      </c>
      <c r="AL400" s="38">
        <v>53552942</v>
      </c>
    </row>
    <row r="401" spans="1:38">
      <c r="A401" s="1">
        <v>399</v>
      </c>
      <c r="B401" s="1" t="s">
        <v>864</v>
      </c>
      <c r="C401" s="38" t="s">
        <v>120</v>
      </c>
      <c r="D401" s="38" t="s">
        <v>117</v>
      </c>
      <c r="E401" s="38" t="s">
        <v>66</v>
      </c>
      <c r="F401" s="38" t="s">
        <v>4892</v>
      </c>
      <c r="G401" s="38">
        <v>1995</v>
      </c>
      <c r="H401" s="38">
        <v>8</v>
      </c>
      <c r="I401" s="38">
        <v>0</v>
      </c>
      <c r="J401" s="38">
        <v>110</v>
      </c>
      <c r="K401" s="38">
        <v>1.2</v>
      </c>
      <c r="L401" s="38">
        <v>0</v>
      </c>
      <c r="M401" s="38">
        <v>0</v>
      </c>
      <c r="N401" s="38">
        <v>0</v>
      </c>
      <c r="O401" s="38">
        <v>0</v>
      </c>
      <c r="P401" s="38">
        <v>0</v>
      </c>
      <c r="Q401" s="38">
        <v>0</v>
      </c>
      <c r="R401" s="38">
        <v>1</v>
      </c>
      <c r="S401" s="38">
        <v>0</v>
      </c>
      <c r="T401" s="38">
        <v>0.1</v>
      </c>
      <c r="U401" s="38">
        <v>0.1</v>
      </c>
      <c r="V401" s="38">
        <v>0</v>
      </c>
      <c r="W401" s="38">
        <v>0.2</v>
      </c>
      <c r="X401" s="38">
        <v>0</v>
      </c>
      <c r="Y401" s="38">
        <v>7</v>
      </c>
      <c r="Z401" s="38">
        <v>0</v>
      </c>
      <c r="AA401" s="38">
        <v>0</v>
      </c>
      <c r="AB401" s="38">
        <v>0</v>
      </c>
      <c r="AC401" s="38">
        <v>0</v>
      </c>
      <c r="AD401" s="38">
        <v>0</v>
      </c>
      <c r="AE401" s="38">
        <v>0</v>
      </c>
      <c r="AF401" s="38">
        <v>0.09</v>
      </c>
      <c r="AG401" s="38">
        <v>0.04</v>
      </c>
      <c r="AH401" s="38">
        <v>0.12</v>
      </c>
      <c r="AI401" s="38">
        <v>0.09</v>
      </c>
      <c r="AJ401" s="38">
        <v>0.12</v>
      </c>
      <c r="AK401" s="38" t="s">
        <v>25</v>
      </c>
      <c r="AL401" s="38" t="s">
        <v>865</v>
      </c>
    </row>
    <row r="402" spans="1:38">
      <c r="A402" s="1">
        <v>400</v>
      </c>
      <c r="B402" s="38" t="s">
        <v>866</v>
      </c>
      <c r="C402" s="38" t="s">
        <v>120</v>
      </c>
      <c r="D402" s="38" t="s">
        <v>121</v>
      </c>
      <c r="E402" s="38" t="s">
        <v>81</v>
      </c>
      <c r="F402" s="38" t="s">
        <v>4893</v>
      </c>
      <c r="G402" s="38">
        <v>1997</v>
      </c>
      <c r="H402" s="38">
        <v>2</v>
      </c>
      <c r="I402" s="38">
        <v>1</v>
      </c>
      <c r="J402" s="38">
        <v>66</v>
      </c>
      <c r="K402" s="38">
        <v>0.7</v>
      </c>
      <c r="L402" s="38">
        <v>0</v>
      </c>
      <c r="M402" s="38">
        <v>0</v>
      </c>
      <c r="N402" s="38">
        <v>0</v>
      </c>
      <c r="O402" s="38">
        <v>0</v>
      </c>
      <c r="P402" s="38">
        <v>0</v>
      </c>
      <c r="Q402" s="38">
        <v>0</v>
      </c>
      <c r="R402" s="38">
        <v>0</v>
      </c>
      <c r="S402" s="38">
        <v>0</v>
      </c>
      <c r="T402" s="38">
        <v>0</v>
      </c>
      <c r="U402" s="38">
        <v>0</v>
      </c>
      <c r="V402" s="38">
        <v>0</v>
      </c>
      <c r="W402" s="38">
        <v>0</v>
      </c>
      <c r="X402" s="38">
        <v>0</v>
      </c>
      <c r="Y402" s="38">
        <v>9</v>
      </c>
      <c r="Z402" s="38">
        <v>0</v>
      </c>
      <c r="AA402" s="38">
        <v>0</v>
      </c>
      <c r="AB402" s="38">
        <v>0</v>
      </c>
      <c r="AC402" s="38">
        <v>0</v>
      </c>
      <c r="AD402" s="38">
        <v>0</v>
      </c>
      <c r="AE402" s="38">
        <v>0</v>
      </c>
      <c r="AF402" s="38">
        <v>0.06</v>
      </c>
      <c r="AG402" s="38">
        <v>0</v>
      </c>
      <c r="AH402" s="38">
        <v>0.06</v>
      </c>
      <c r="AI402" s="38">
        <v>0.06</v>
      </c>
      <c r="AJ402" s="38">
        <v>0.06</v>
      </c>
      <c r="AK402" s="38" t="s">
        <v>25</v>
      </c>
      <c r="AL402" s="38" t="s">
        <v>867</v>
      </c>
    </row>
    <row r="403" spans="1:38">
      <c r="A403" s="1">
        <v>401</v>
      </c>
      <c r="B403" s="38" t="s">
        <v>102</v>
      </c>
      <c r="C403" s="38" t="s">
        <v>120</v>
      </c>
      <c r="D403" s="38" t="s">
        <v>150</v>
      </c>
      <c r="E403" s="38" t="s">
        <v>101</v>
      </c>
      <c r="F403" s="38" t="s">
        <v>4894</v>
      </c>
      <c r="G403" s="38">
        <v>1994</v>
      </c>
      <c r="H403" s="38">
        <v>33</v>
      </c>
      <c r="I403" s="38">
        <v>33</v>
      </c>
      <c r="J403" s="38">
        <v>2970</v>
      </c>
      <c r="K403" s="38">
        <v>33</v>
      </c>
      <c r="L403" s="38">
        <v>0</v>
      </c>
      <c r="M403" s="38">
        <v>1</v>
      </c>
      <c r="N403" s="38">
        <v>1</v>
      </c>
      <c r="O403" s="38">
        <v>0</v>
      </c>
      <c r="P403" s="38">
        <v>0</v>
      </c>
      <c r="Q403" s="38">
        <v>0</v>
      </c>
      <c r="R403" s="38">
        <v>5</v>
      </c>
      <c r="S403" s="38">
        <v>0</v>
      </c>
      <c r="T403" s="38">
        <v>0</v>
      </c>
      <c r="U403" s="38">
        <v>0</v>
      </c>
      <c r="V403" s="38">
        <v>0.1</v>
      </c>
      <c r="W403" s="38">
        <v>0.1</v>
      </c>
      <c r="X403" s="38">
        <v>0</v>
      </c>
      <c r="Y403" s="38">
        <v>1</v>
      </c>
      <c r="Z403" s="38">
        <v>0</v>
      </c>
      <c r="AA403" s="38">
        <v>0</v>
      </c>
      <c r="AB403" s="38">
        <v>0.03</v>
      </c>
      <c r="AC403" s="38">
        <v>0.03</v>
      </c>
      <c r="AD403" s="38">
        <v>0</v>
      </c>
      <c r="AE403" s="38">
        <v>0.03</v>
      </c>
      <c r="AF403" s="38">
        <v>0</v>
      </c>
      <c r="AG403" s="38">
        <v>0</v>
      </c>
      <c r="AH403" s="38">
        <v>0</v>
      </c>
      <c r="AI403" s="38">
        <v>0</v>
      </c>
      <c r="AJ403" s="38">
        <v>0</v>
      </c>
      <c r="AK403" s="38" t="s">
        <v>25</v>
      </c>
      <c r="AL403" s="38" t="s">
        <v>868</v>
      </c>
    </row>
    <row r="404" spans="1:38">
      <c r="A404" s="1">
        <v>402</v>
      </c>
      <c r="B404" s="38" t="s">
        <v>869</v>
      </c>
      <c r="C404" s="38" t="s">
        <v>170</v>
      </c>
      <c r="D404" s="38" t="s">
        <v>121</v>
      </c>
      <c r="E404" s="38" t="s">
        <v>79</v>
      </c>
      <c r="F404" s="38" t="s">
        <v>4895</v>
      </c>
      <c r="G404" s="38">
        <v>1993</v>
      </c>
      <c r="H404" s="38">
        <v>26</v>
      </c>
      <c r="I404" s="38">
        <v>26</v>
      </c>
      <c r="J404" s="38">
        <v>2340</v>
      </c>
      <c r="K404" s="38">
        <v>26</v>
      </c>
      <c r="L404" s="38">
        <v>2</v>
      </c>
      <c r="M404" s="38">
        <v>0</v>
      </c>
      <c r="N404" s="38">
        <v>2</v>
      </c>
      <c r="O404" s="38">
        <v>2</v>
      </c>
      <c r="P404" s="38">
        <v>0</v>
      </c>
      <c r="Q404" s="38">
        <v>0</v>
      </c>
      <c r="R404" s="38">
        <v>0</v>
      </c>
      <c r="S404" s="38">
        <v>0</v>
      </c>
      <c r="T404" s="38">
        <v>2.7</v>
      </c>
      <c r="U404" s="38">
        <v>2.7</v>
      </c>
      <c r="V404" s="38">
        <v>1</v>
      </c>
      <c r="W404" s="38">
        <v>3.6</v>
      </c>
      <c r="X404" s="38">
        <v>2</v>
      </c>
      <c r="Y404" s="38">
        <v>44</v>
      </c>
      <c r="Z404" s="38">
        <v>15</v>
      </c>
      <c r="AA404" s="38">
        <v>0.08</v>
      </c>
      <c r="AB404" s="38">
        <v>0</v>
      </c>
      <c r="AC404" s="38">
        <v>0.08</v>
      </c>
      <c r="AD404" s="38">
        <v>0.08</v>
      </c>
      <c r="AE404" s="38">
        <v>0.08</v>
      </c>
      <c r="AF404" s="38">
        <v>0.1</v>
      </c>
      <c r="AG404" s="38">
        <v>0.04</v>
      </c>
      <c r="AH404" s="38">
        <v>0.14000000000000001</v>
      </c>
      <c r="AI404" s="38">
        <v>0.1</v>
      </c>
      <c r="AJ404" s="38">
        <v>0.14000000000000001</v>
      </c>
      <c r="AK404" s="38" t="s">
        <v>25</v>
      </c>
      <c r="AL404" s="38" t="s">
        <v>870</v>
      </c>
    </row>
    <row r="405" spans="1:38">
      <c r="A405" s="1">
        <v>403</v>
      </c>
      <c r="B405" s="1" t="s">
        <v>871</v>
      </c>
      <c r="C405" s="38" t="s">
        <v>266</v>
      </c>
      <c r="D405" s="38" t="s">
        <v>139</v>
      </c>
      <c r="E405" s="38" t="s">
        <v>97</v>
      </c>
      <c r="F405" s="38" t="s">
        <v>4896</v>
      </c>
      <c r="G405" s="38">
        <v>1995</v>
      </c>
      <c r="H405" s="38">
        <v>30</v>
      </c>
      <c r="I405" s="38">
        <v>19</v>
      </c>
      <c r="J405" s="38">
        <v>1672</v>
      </c>
      <c r="K405" s="38">
        <v>18.600000000000001</v>
      </c>
      <c r="L405" s="38">
        <v>6</v>
      </c>
      <c r="M405" s="38">
        <v>0</v>
      </c>
      <c r="N405" s="38">
        <v>6</v>
      </c>
      <c r="O405" s="38">
        <v>6</v>
      </c>
      <c r="P405" s="38">
        <v>0</v>
      </c>
      <c r="Q405" s="38">
        <v>0</v>
      </c>
      <c r="R405" s="38">
        <v>5</v>
      </c>
      <c r="S405" s="38">
        <v>0</v>
      </c>
      <c r="T405" s="38">
        <v>3.6</v>
      </c>
      <c r="U405" s="38">
        <v>3.6</v>
      </c>
      <c r="V405" s="38">
        <v>2.4</v>
      </c>
      <c r="W405" s="38">
        <v>6</v>
      </c>
      <c r="X405" s="38">
        <v>42</v>
      </c>
      <c r="Y405" s="38">
        <v>89</v>
      </c>
      <c r="Z405" s="38">
        <v>142</v>
      </c>
      <c r="AA405" s="38">
        <v>0.32</v>
      </c>
      <c r="AB405" s="38">
        <v>0</v>
      </c>
      <c r="AC405" s="38">
        <v>0.32</v>
      </c>
      <c r="AD405" s="38">
        <v>0.32</v>
      </c>
      <c r="AE405" s="38">
        <v>0.32</v>
      </c>
      <c r="AF405" s="38">
        <v>0.2</v>
      </c>
      <c r="AG405" s="38">
        <v>0.13</v>
      </c>
      <c r="AH405" s="38">
        <v>0.32</v>
      </c>
      <c r="AI405" s="38">
        <v>0.2</v>
      </c>
      <c r="AJ405" s="38">
        <v>0.32</v>
      </c>
      <c r="AK405" s="38" t="s">
        <v>25</v>
      </c>
      <c r="AL405" s="38" t="s">
        <v>872</v>
      </c>
    </row>
    <row r="406" spans="1:38">
      <c r="A406" s="1">
        <v>404</v>
      </c>
      <c r="B406" s="1" t="s">
        <v>69</v>
      </c>
      <c r="C406" s="38" t="s">
        <v>120</v>
      </c>
      <c r="D406" s="38" t="s">
        <v>150</v>
      </c>
      <c r="E406" s="38" t="s">
        <v>68</v>
      </c>
      <c r="F406" s="38" t="s">
        <v>4897</v>
      </c>
      <c r="G406" s="38">
        <v>1992</v>
      </c>
      <c r="H406" s="38">
        <v>33</v>
      </c>
      <c r="I406" s="38">
        <v>33</v>
      </c>
      <c r="J406" s="38">
        <v>2901</v>
      </c>
      <c r="K406" s="38">
        <v>32.200000000000003</v>
      </c>
      <c r="L406" s="38">
        <v>0</v>
      </c>
      <c r="M406" s="38">
        <v>0</v>
      </c>
      <c r="N406" s="38">
        <v>0</v>
      </c>
      <c r="O406" s="38">
        <v>0</v>
      </c>
      <c r="P406" s="38">
        <v>0</v>
      </c>
      <c r="Q406" s="38">
        <v>0</v>
      </c>
      <c r="R406" s="38">
        <v>3</v>
      </c>
      <c r="S406" s="38">
        <v>1</v>
      </c>
      <c r="T406" s="38">
        <v>0</v>
      </c>
      <c r="U406" s="38">
        <v>0</v>
      </c>
      <c r="V406" s="38">
        <v>0.1</v>
      </c>
      <c r="W406" s="38">
        <v>0.1</v>
      </c>
      <c r="X406" s="38">
        <v>0</v>
      </c>
      <c r="Y406" s="38">
        <v>1</v>
      </c>
      <c r="Z406" s="38">
        <v>0</v>
      </c>
      <c r="AA406" s="38">
        <v>0</v>
      </c>
      <c r="AB406" s="38">
        <v>0</v>
      </c>
      <c r="AC406" s="38">
        <v>0</v>
      </c>
      <c r="AD406" s="38">
        <v>0</v>
      </c>
      <c r="AE406" s="38">
        <v>0</v>
      </c>
      <c r="AF406" s="38">
        <v>0</v>
      </c>
      <c r="AG406" s="38">
        <v>0</v>
      </c>
      <c r="AH406" s="38">
        <v>0</v>
      </c>
      <c r="AI406" s="38">
        <v>0</v>
      </c>
      <c r="AJ406" s="38">
        <v>0</v>
      </c>
      <c r="AK406" s="38" t="s">
        <v>25</v>
      </c>
      <c r="AL406" s="38" t="s">
        <v>873</v>
      </c>
    </row>
    <row r="407" spans="1:38">
      <c r="A407" s="1">
        <v>405</v>
      </c>
      <c r="B407" s="1" t="s">
        <v>3955</v>
      </c>
      <c r="C407" s="38" t="s">
        <v>142</v>
      </c>
      <c r="D407" s="38" t="s">
        <v>121</v>
      </c>
      <c r="E407" s="38" t="s">
        <v>72</v>
      </c>
      <c r="F407" s="38" t="s">
        <v>4898</v>
      </c>
      <c r="G407" s="38">
        <v>1999</v>
      </c>
      <c r="H407" s="38">
        <v>11</v>
      </c>
      <c r="I407" s="38">
        <v>10</v>
      </c>
      <c r="J407" s="38">
        <v>856</v>
      </c>
      <c r="K407" s="38">
        <v>9.5</v>
      </c>
      <c r="L407" s="38">
        <v>2</v>
      </c>
      <c r="M407" s="38">
        <v>1</v>
      </c>
      <c r="N407" s="38">
        <v>3</v>
      </c>
      <c r="O407" s="38">
        <v>2</v>
      </c>
      <c r="P407" s="38">
        <v>0</v>
      </c>
      <c r="Q407" s="38">
        <v>0</v>
      </c>
      <c r="R407" s="38">
        <v>0</v>
      </c>
      <c r="S407" s="38">
        <v>0</v>
      </c>
      <c r="T407" s="38">
        <v>1.4</v>
      </c>
      <c r="U407" s="38">
        <v>1.4</v>
      </c>
      <c r="V407" s="38">
        <v>1.6</v>
      </c>
      <c r="W407" s="38">
        <v>3</v>
      </c>
      <c r="X407" s="38">
        <v>27</v>
      </c>
      <c r="Y407" s="38">
        <v>27</v>
      </c>
      <c r="Z407" s="38">
        <v>70</v>
      </c>
      <c r="AA407" s="38">
        <v>0.21</v>
      </c>
      <c r="AB407" s="38">
        <v>0.11</v>
      </c>
      <c r="AC407" s="38">
        <v>0.32</v>
      </c>
      <c r="AD407" s="38">
        <v>0.21</v>
      </c>
      <c r="AE407" s="38">
        <v>0.32</v>
      </c>
      <c r="AF407" s="38">
        <v>0.15</v>
      </c>
      <c r="AG407" s="38">
        <v>0.17</v>
      </c>
      <c r="AH407" s="38">
        <v>0.32</v>
      </c>
      <c r="AI407" s="38">
        <v>0.15</v>
      </c>
      <c r="AJ407" s="38">
        <v>0.32</v>
      </c>
      <c r="AK407" s="38" t="s">
        <v>25</v>
      </c>
      <c r="AL407" s="2" t="s">
        <v>4036</v>
      </c>
    </row>
    <row r="408" spans="1:38">
      <c r="A408" s="1">
        <v>406</v>
      </c>
      <c r="B408" s="1" t="s">
        <v>874</v>
      </c>
      <c r="C408" s="38" t="s">
        <v>295</v>
      </c>
      <c r="D408" s="38" t="s">
        <v>110</v>
      </c>
      <c r="E408" s="38" t="s">
        <v>91</v>
      </c>
      <c r="F408" s="38" t="s">
        <v>4899</v>
      </c>
      <c r="G408" s="38">
        <v>1994</v>
      </c>
      <c r="H408" s="38">
        <v>21</v>
      </c>
      <c r="I408" s="38">
        <v>5</v>
      </c>
      <c r="J408" s="38">
        <v>604</v>
      </c>
      <c r="K408" s="38">
        <v>6.7</v>
      </c>
      <c r="L408" s="38">
        <v>1</v>
      </c>
      <c r="M408" s="38">
        <v>0</v>
      </c>
      <c r="N408" s="38">
        <v>1</v>
      </c>
      <c r="O408" s="38">
        <v>1</v>
      </c>
      <c r="P408" s="38">
        <v>0</v>
      </c>
      <c r="Q408" s="38">
        <v>0</v>
      </c>
      <c r="R408" s="38">
        <v>1</v>
      </c>
      <c r="S408" s="38">
        <v>0</v>
      </c>
      <c r="T408" s="38">
        <v>1</v>
      </c>
      <c r="U408" s="38">
        <v>1</v>
      </c>
      <c r="V408" s="38">
        <v>0.5</v>
      </c>
      <c r="W408" s="38">
        <v>1.5</v>
      </c>
      <c r="X408" s="38">
        <v>14</v>
      </c>
      <c r="Y408" s="38">
        <v>16</v>
      </c>
      <c r="Z408" s="38">
        <v>39</v>
      </c>
      <c r="AA408" s="38">
        <v>0.15</v>
      </c>
      <c r="AB408" s="38">
        <v>0</v>
      </c>
      <c r="AC408" s="38">
        <v>0.15</v>
      </c>
      <c r="AD408" s="38">
        <v>0.15</v>
      </c>
      <c r="AE408" s="38">
        <v>0.15</v>
      </c>
      <c r="AF408" s="38">
        <v>0.15</v>
      </c>
      <c r="AG408" s="38">
        <v>7.0000000000000007E-2</v>
      </c>
      <c r="AH408" s="38">
        <v>0.22</v>
      </c>
      <c r="AI408" s="38">
        <v>0.15</v>
      </c>
      <c r="AJ408" s="38">
        <v>0.22</v>
      </c>
      <c r="AK408" s="38" t="s">
        <v>25</v>
      </c>
      <c r="AL408" s="38">
        <v>86695068</v>
      </c>
    </row>
    <row r="409" spans="1:38">
      <c r="A409" s="1">
        <v>407</v>
      </c>
      <c r="B409" s="1" t="s">
        <v>875</v>
      </c>
      <c r="C409" s="38" t="s">
        <v>435</v>
      </c>
      <c r="D409" s="38" t="s">
        <v>117</v>
      </c>
      <c r="E409" s="38" t="s">
        <v>101</v>
      </c>
      <c r="F409" s="38" t="s">
        <v>4492</v>
      </c>
      <c r="G409" s="38">
        <v>2003</v>
      </c>
      <c r="H409" s="38">
        <v>1</v>
      </c>
      <c r="I409" s="38">
        <v>0</v>
      </c>
      <c r="J409" s="38">
        <v>33</v>
      </c>
      <c r="K409" s="38">
        <v>0.4</v>
      </c>
      <c r="L409" s="38">
        <v>0</v>
      </c>
      <c r="M409" s="38">
        <v>0</v>
      </c>
      <c r="N409" s="38">
        <v>0</v>
      </c>
      <c r="O409" s="38">
        <v>0</v>
      </c>
      <c r="P409" s="38">
        <v>0</v>
      </c>
      <c r="Q409" s="38">
        <v>0</v>
      </c>
      <c r="R409" s="38">
        <v>1</v>
      </c>
      <c r="S409" s="38">
        <v>0</v>
      </c>
      <c r="T409" s="38">
        <v>0</v>
      </c>
      <c r="U409" s="38">
        <v>0</v>
      </c>
      <c r="V409" s="38">
        <v>0.1</v>
      </c>
      <c r="W409" s="38">
        <v>0.1</v>
      </c>
      <c r="X409" s="38">
        <v>1</v>
      </c>
      <c r="Y409" s="38">
        <v>1</v>
      </c>
      <c r="Z409" s="38">
        <v>0</v>
      </c>
      <c r="AA409" s="38">
        <v>0</v>
      </c>
      <c r="AB409" s="38">
        <v>0</v>
      </c>
      <c r="AC409" s="38">
        <v>0</v>
      </c>
      <c r="AD409" s="38">
        <v>0</v>
      </c>
      <c r="AE409" s="38">
        <v>0</v>
      </c>
      <c r="AF409" s="38">
        <v>0</v>
      </c>
      <c r="AG409" s="38">
        <v>0.26</v>
      </c>
      <c r="AH409" s="38">
        <v>0.26</v>
      </c>
      <c r="AI409" s="38">
        <v>0</v>
      </c>
      <c r="AJ409" s="38">
        <v>0.26</v>
      </c>
      <c r="AK409" s="38" t="s">
        <v>25</v>
      </c>
      <c r="AL409" s="38" t="s">
        <v>876</v>
      </c>
    </row>
    <row r="410" spans="1:38">
      <c r="A410" s="1">
        <v>408</v>
      </c>
      <c r="B410" s="1" t="s">
        <v>877</v>
      </c>
      <c r="C410" s="38" t="s">
        <v>109</v>
      </c>
      <c r="D410" s="38" t="s">
        <v>284</v>
      </c>
      <c r="E410" s="38" t="s">
        <v>83</v>
      </c>
      <c r="F410" s="38" t="s">
        <v>4900</v>
      </c>
      <c r="G410" s="38">
        <v>1998</v>
      </c>
      <c r="H410" s="38">
        <v>21</v>
      </c>
      <c r="I410" s="38">
        <v>8</v>
      </c>
      <c r="J410" s="38">
        <v>785</v>
      </c>
      <c r="K410" s="38">
        <v>8.6999999999999993</v>
      </c>
      <c r="L410" s="38">
        <v>1</v>
      </c>
      <c r="M410" s="38">
        <v>1</v>
      </c>
      <c r="N410" s="38">
        <v>2</v>
      </c>
      <c r="O410" s="38">
        <v>1</v>
      </c>
      <c r="P410" s="38">
        <v>0</v>
      </c>
      <c r="Q410" s="38">
        <v>0</v>
      </c>
      <c r="R410" s="38">
        <v>1</v>
      </c>
      <c r="S410" s="38">
        <v>0</v>
      </c>
      <c r="T410" s="38">
        <v>1.4</v>
      </c>
      <c r="U410" s="38">
        <v>1.4</v>
      </c>
      <c r="V410" s="38">
        <v>0.7</v>
      </c>
      <c r="W410" s="38">
        <v>2.1</v>
      </c>
      <c r="X410" s="38">
        <v>34</v>
      </c>
      <c r="Y410" s="38">
        <v>22</v>
      </c>
      <c r="Z410" s="38">
        <v>72</v>
      </c>
      <c r="AA410" s="38">
        <v>0.11</v>
      </c>
      <c r="AB410" s="38">
        <v>0.11</v>
      </c>
      <c r="AC410" s="38">
        <v>0.23</v>
      </c>
      <c r="AD410" s="38">
        <v>0.11</v>
      </c>
      <c r="AE410" s="38">
        <v>0.23</v>
      </c>
      <c r="AF410" s="38">
        <v>0.16</v>
      </c>
      <c r="AG410" s="38">
        <v>0.08</v>
      </c>
      <c r="AH410" s="38">
        <v>0.24</v>
      </c>
      <c r="AI410" s="38">
        <v>0.16</v>
      </c>
      <c r="AJ410" s="38">
        <v>0.24</v>
      </c>
      <c r="AK410" s="38" t="s">
        <v>25</v>
      </c>
      <c r="AL410" s="38" t="s">
        <v>878</v>
      </c>
    </row>
    <row r="411" spans="1:38">
      <c r="A411" s="1">
        <v>409</v>
      </c>
      <c r="B411" s="1" t="s">
        <v>65</v>
      </c>
      <c r="C411" s="38" t="s">
        <v>120</v>
      </c>
      <c r="D411" s="38" t="s">
        <v>150</v>
      </c>
      <c r="E411" s="38" t="s">
        <v>64</v>
      </c>
      <c r="F411" s="38" t="s">
        <v>4901</v>
      </c>
      <c r="G411" s="38">
        <v>1998</v>
      </c>
      <c r="H411" s="38">
        <v>34</v>
      </c>
      <c r="I411" s="38">
        <v>34</v>
      </c>
      <c r="J411" s="38">
        <v>3060</v>
      </c>
      <c r="K411" s="38">
        <v>34</v>
      </c>
      <c r="L411" s="38">
        <v>0</v>
      </c>
      <c r="M411" s="38">
        <v>0</v>
      </c>
      <c r="N411" s="38">
        <v>0</v>
      </c>
      <c r="O411" s="38">
        <v>0</v>
      </c>
      <c r="P411" s="38">
        <v>0</v>
      </c>
      <c r="Q411" s="38">
        <v>0</v>
      </c>
      <c r="R411" s="38">
        <v>1</v>
      </c>
      <c r="S411" s="38">
        <v>0</v>
      </c>
      <c r="T411" s="38">
        <v>0</v>
      </c>
      <c r="U411" s="38">
        <v>0</v>
      </c>
      <c r="V411" s="38">
        <v>0</v>
      </c>
      <c r="W411" s="38">
        <v>0</v>
      </c>
      <c r="X411" s="38">
        <v>0</v>
      </c>
      <c r="Y411" s="38">
        <v>8</v>
      </c>
      <c r="Z411" s="38">
        <v>0</v>
      </c>
      <c r="AA411" s="38">
        <v>0</v>
      </c>
      <c r="AB411" s="38">
        <v>0</v>
      </c>
      <c r="AC411" s="38">
        <v>0</v>
      </c>
      <c r="AD411" s="38">
        <v>0</v>
      </c>
      <c r="AE411" s="38">
        <v>0</v>
      </c>
      <c r="AF411" s="38">
        <v>0</v>
      </c>
      <c r="AG411" s="38">
        <v>0</v>
      </c>
      <c r="AH411" s="38">
        <v>0</v>
      </c>
      <c r="AI411" s="38">
        <v>0</v>
      </c>
      <c r="AJ411" s="38">
        <v>0</v>
      </c>
      <c r="AK411" s="38" t="s">
        <v>25</v>
      </c>
      <c r="AL411" s="38" t="s">
        <v>879</v>
      </c>
    </row>
    <row r="412" spans="1:38">
      <c r="A412" s="1">
        <v>410</v>
      </c>
      <c r="B412" s="1" t="s">
        <v>880</v>
      </c>
      <c r="C412" s="38" t="s">
        <v>120</v>
      </c>
      <c r="D412" s="38" t="s">
        <v>110</v>
      </c>
      <c r="E412" s="38" t="s">
        <v>85</v>
      </c>
      <c r="F412" s="38" t="s">
        <v>4902</v>
      </c>
      <c r="G412" s="38">
        <v>2001</v>
      </c>
      <c r="H412" s="38">
        <v>31</v>
      </c>
      <c r="I412" s="38">
        <v>27</v>
      </c>
      <c r="J412" s="38">
        <v>2276</v>
      </c>
      <c r="K412" s="38">
        <v>25.3</v>
      </c>
      <c r="L412" s="38">
        <v>4</v>
      </c>
      <c r="M412" s="38">
        <v>5</v>
      </c>
      <c r="N412" s="38">
        <v>9</v>
      </c>
      <c r="O412" s="38">
        <v>4</v>
      </c>
      <c r="P412" s="38">
        <v>0</v>
      </c>
      <c r="Q412" s="38">
        <v>0</v>
      </c>
      <c r="R412" s="38">
        <v>4</v>
      </c>
      <c r="S412" s="38">
        <v>0</v>
      </c>
      <c r="T412" s="38">
        <v>3.2</v>
      </c>
      <c r="U412" s="38">
        <v>3.2</v>
      </c>
      <c r="V412" s="38">
        <v>3.5</v>
      </c>
      <c r="W412" s="38">
        <v>6.7</v>
      </c>
      <c r="X412" s="38">
        <v>72</v>
      </c>
      <c r="Y412" s="38">
        <v>92</v>
      </c>
      <c r="Z412" s="38">
        <v>95</v>
      </c>
      <c r="AA412" s="38">
        <v>0.16</v>
      </c>
      <c r="AB412" s="38">
        <v>0.2</v>
      </c>
      <c r="AC412" s="38">
        <v>0.36</v>
      </c>
      <c r="AD412" s="38">
        <v>0.16</v>
      </c>
      <c r="AE412" s="38">
        <v>0.36</v>
      </c>
      <c r="AF412" s="38">
        <v>0.13</v>
      </c>
      <c r="AG412" s="38">
        <v>0.14000000000000001</v>
      </c>
      <c r="AH412" s="38">
        <v>0.27</v>
      </c>
      <c r="AI412" s="38">
        <v>0.13</v>
      </c>
      <c r="AJ412" s="38">
        <v>0.27</v>
      </c>
      <c r="AK412" s="38" t="s">
        <v>25</v>
      </c>
      <c r="AL412" s="38" t="s">
        <v>881</v>
      </c>
    </row>
    <row r="413" spans="1:38">
      <c r="A413" s="1">
        <v>411</v>
      </c>
      <c r="B413" s="1" t="s">
        <v>882</v>
      </c>
      <c r="C413" s="38" t="s">
        <v>120</v>
      </c>
      <c r="D413" s="38" t="s">
        <v>114</v>
      </c>
      <c r="E413" s="38" t="s">
        <v>70</v>
      </c>
      <c r="F413" s="38" t="s">
        <v>4903</v>
      </c>
      <c r="G413" s="38">
        <v>1997</v>
      </c>
      <c r="H413" s="38">
        <v>32</v>
      </c>
      <c r="I413" s="38">
        <v>30</v>
      </c>
      <c r="J413" s="38">
        <v>2651</v>
      </c>
      <c r="K413" s="38">
        <v>29.5</v>
      </c>
      <c r="L413" s="38">
        <v>16</v>
      </c>
      <c r="M413" s="38">
        <v>5</v>
      </c>
      <c r="N413" s="38">
        <v>21</v>
      </c>
      <c r="O413" s="38">
        <v>16</v>
      </c>
      <c r="P413" s="38">
        <v>0</v>
      </c>
      <c r="Q413" s="38">
        <v>0</v>
      </c>
      <c r="R413" s="38">
        <v>2</v>
      </c>
      <c r="S413" s="38">
        <v>0</v>
      </c>
      <c r="T413" s="38">
        <v>13.4</v>
      </c>
      <c r="U413" s="38">
        <v>13.4</v>
      </c>
      <c r="V413" s="38">
        <v>3</v>
      </c>
      <c r="W413" s="38">
        <v>16.5</v>
      </c>
      <c r="X413" s="38">
        <v>73</v>
      </c>
      <c r="Y413" s="38">
        <v>74</v>
      </c>
      <c r="Z413" s="38">
        <v>222</v>
      </c>
      <c r="AA413" s="38">
        <v>0.54</v>
      </c>
      <c r="AB413" s="38">
        <v>0.17</v>
      </c>
      <c r="AC413" s="38">
        <v>0.71</v>
      </c>
      <c r="AD413" s="38">
        <v>0.54</v>
      </c>
      <c r="AE413" s="38">
        <v>0.71</v>
      </c>
      <c r="AF413" s="38">
        <v>0.46</v>
      </c>
      <c r="AG413" s="38">
        <v>0.1</v>
      </c>
      <c r="AH413" s="38">
        <v>0.56000000000000005</v>
      </c>
      <c r="AI413" s="38">
        <v>0.46</v>
      </c>
      <c r="AJ413" s="38">
        <v>0.56000000000000005</v>
      </c>
      <c r="AK413" s="38" t="s">
        <v>25</v>
      </c>
      <c r="AL413" s="2" t="s">
        <v>883</v>
      </c>
    </row>
    <row r="414" spans="1:38">
      <c r="A414" s="1">
        <v>412</v>
      </c>
      <c r="B414" s="1" t="s">
        <v>80</v>
      </c>
      <c r="C414" s="38" t="s">
        <v>142</v>
      </c>
      <c r="D414" s="38" t="s">
        <v>150</v>
      </c>
      <c r="E414" s="38" t="s">
        <v>79</v>
      </c>
      <c r="F414" s="38" t="s">
        <v>4904</v>
      </c>
      <c r="G414" s="38">
        <v>1995</v>
      </c>
      <c r="H414" s="38">
        <v>34</v>
      </c>
      <c r="I414" s="38">
        <v>34</v>
      </c>
      <c r="J414" s="38">
        <v>3060</v>
      </c>
      <c r="K414" s="38">
        <v>34</v>
      </c>
      <c r="L414" s="38">
        <v>0</v>
      </c>
      <c r="M414" s="38">
        <v>0</v>
      </c>
      <c r="N414" s="38">
        <v>0</v>
      </c>
      <c r="O414" s="38">
        <v>0</v>
      </c>
      <c r="P414" s="38">
        <v>0</v>
      </c>
      <c r="Q414" s="38">
        <v>0</v>
      </c>
      <c r="R414" s="38">
        <v>1</v>
      </c>
      <c r="S414" s="38">
        <v>0</v>
      </c>
      <c r="T414" s="38">
        <v>0.1</v>
      </c>
      <c r="U414" s="38">
        <v>0.1</v>
      </c>
      <c r="V414" s="38">
        <v>0.1</v>
      </c>
      <c r="W414" s="38">
        <v>0.3</v>
      </c>
      <c r="X414" s="38">
        <v>0</v>
      </c>
      <c r="Y414" s="38">
        <v>13</v>
      </c>
      <c r="Z414" s="38">
        <v>0</v>
      </c>
      <c r="AA414" s="38">
        <v>0</v>
      </c>
      <c r="AB414" s="38">
        <v>0</v>
      </c>
      <c r="AC414" s="38">
        <v>0</v>
      </c>
      <c r="AD414" s="38">
        <v>0</v>
      </c>
      <c r="AE414" s="38">
        <v>0</v>
      </c>
      <c r="AF414" s="38">
        <v>0</v>
      </c>
      <c r="AG414" s="38">
        <v>0</v>
      </c>
      <c r="AH414" s="38">
        <v>0.01</v>
      </c>
      <c r="AI414" s="38">
        <v>0</v>
      </c>
      <c r="AJ414" s="38">
        <v>0.01</v>
      </c>
      <c r="AK414" s="38" t="s">
        <v>25</v>
      </c>
      <c r="AL414" s="38" t="s">
        <v>884</v>
      </c>
    </row>
    <row r="415" spans="1:38">
      <c r="A415" s="1">
        <v>413</v>
      </c>
      <c r="B415" s="1" t="s">
        <v>885</v>
      </c>
      <c r="C415" s="38" t="s">
        <v>109</v>
      </c>
      <c r="D415" s="38" t="s">
        <v>121</v>
      </c>
      <c r="E415" s="38" t="s">
        <v>76</v>
      </c>
      <c r="F415" s="38" t="s">
        <v>4905</v>
      </c>
      <c r="G415" s="38">
        <v>1987</v>
      </c>
      <c r="H415" s="38">
        <v>33</v>
      </c>
      <c r="I415" s="38">
        <v>33</v>
      </c>
      <c r="J415" s="38">
        <v>2897</v>
      </c>
      <c r="K415" s="38">
        <v>32.200000000000003</v>
      </c>
      <c r="L415" s="38">
        <v>1</v>
      </c>
      <c r="M415" s="38">
        <v>0</v>
      </c>
      <c r="N415" s="38">
        <v>1</v>
      </c>
      <c r="O415" s="38">
        <v>1</v>
      </c>
      <c r="P415" s="38">
        <v>0</v>
      </c>
      <c r="Q415" s="38">
        <v>0</v>
      </c>
      <c r="R415" s="38">
        <v>2</v>
      </c>
      <c r="S415" s="38">
        <v>0</v>
      </c>
      <c r="T415" s="38">
        <v>0.3</v>
      </c>
      <c r="U415" s="38">
        <v>0.3</v>
      </c>
      <c r="V415" s="38">
        <v>0.1</v>
      </c>
      <c r="W415" s="38">
        <v>0.4</v>
      </c>
      <c r="X415" s="38">
        <v>28</v>
      </c>
      <c r="Y415" s="38">
        <v>142</v>
      </c>
      <c r="Z415" s="38">
        <v>2</v>
      </c>
      <c r="AA415" s="38">
        <v>0.03</v>
      </c>
      <c r="AB415" s="38">
        <v>0</v>
      </c>
      <c r="AC415" s="38">
        <v>0.03</v>
      </c>
      <c r="AD415" s="38">
        <v>0.03</v>
      </c>
      <c r="AE415" s="38">
        <v>0.03</v>
      </c>
      <c r="AF415" s="38">
        <v>0.01</v>
      </c>
      <c r="AG415" s="38">
        <v>0</v>
      </c>
      <c r="AH415" s="38">
        <v>0.01</v>
      </c>
      <c r="AI415" s="38">
        <v>0.01</v>
      </c>
      <c r="AJ415" s="38">
        <v>0.01</v>
      </c>
      <c r="AK415" s="38" t="s">
        <v>25</v>
      </c>
      <c r="AL415" s="2" t="s">
        <v>886</v>
      </c>
    </row>
    <row r="416" spans="1:38">
      <c r="A416" s="1">
        <v>414</v>
      </c>
      <c r="B416" s="1" t="s">
        <v>887</v>
      </c>
      <c r="C416" s="38" t="s">
        <v>120</v>
      </c>
      <c r="D416" s="38" t="s">
        <v>121</v>
      </c>
      <c r="E416" s="38" t="s">
        <v>103</v>
      </c>
      <c r="F416" s="38" t="s">
        <v>4906</v>
      </c>
      <c r="G416" s="38">
        <v>1994</v>
      </c>
      <c r="H416" s="38">
        <v>1</v>
      </c>
      <c r="I416" s="38">
        <v>0</v>
      </c>
      <c r="J416" s="38">
        <v>1</v>
      </c>
      <c r="K416" s="38">
        <v>0</v>
      </c>
      <c r="L416" s="38">
        <v>0</v>
      </c>
      <c r="M416" s="38">
        <v>0</v>
      </c>
      <c r="N416" s="38">
        <v>0</v>
      </c>
      <c r="O416" s="38">
        <v>0</v>
      </c>
      <c r="P416" s="38">
        <v>0</v>
      </c>
      <c r="Q416" s="38">
        <v>0</v>
      </c>
      <c r="R416" s="38">
        <v>0</v>
      </c>
      <c r="S416" s="38">
        <v>0</v>
      </c>
      <c r="T416" s="38">
        <v>0</v>
      </c>
      <c r="U416" s="38">
        <v>0</v>
      </c>
      <c r="V416" s="38">
        <v>0</v>
      </c>
      <c r="W416" s="38">
        <v>0</v>
      </c>
      <c r="X416" s="38">
        <v>0</v>
      </c>
      <c r="Y416" s="38">
        <v>0</v>
      </c>
      <c r="Z416" s="38">
        <v>1</v>
      </c>
      <c r="AA416" s="38">
        <v>0</v>
      </c>
      <c r="AB416" s="38">
        <v>0</v>
      </c>
      <c r="AC416" s="38">
        <v>0</v>
      </c>
      <c r="AD416" s="38">
        <v>0</v>
      </c>
      <c r="AE416" s="38">
        <v>0</v>
      </c>
      <c r="AF416" s="38">
        <v>0</v>
      </c>
      <c r="AG416" s="38">
        <v>0</v>
      </c>
      <c r="AH416" s="38">
        <v>0</v>
      </c>
      <c r="AI416" s="38">
        <v>0</v>
      </c>
      <c r="AJ416" s="38">
        <v>0</v>
      </c>
      <c r="AK416" s="38" t="s">
        <v>25</v>
      </c>
      <c r="AL416" s="2" t="s">
        <v>888</v>
      </c>
    </row>
    <row r="417" spans="1:38">
      <c r="A417" s="1">
        <v>415</v>
      </c>
      <c r="B417" s="1" t="s">
        <v>889</v>
      </c>
      <c r="C417" s="38" t="s">
        <v>120</v>
      </c>
      <c r="D417" s="38" t="s">
        <v>117</v>
      </c>
      <c r="E417" s="38" t="s">
        <v>76</v>
      </c>
      <c r="F417" s="38" t="s">
        <v>4444</v>
      </c>
      <c r="G417" s="38">
        <v>1995</v>
      </c>
      <c r="H417" s="38">
        <v>33</v>
      </c>
      <c r="I417" s="38">
        <v>32</v>
      </c>
      <c r="J417" s="38">
        <v>2585</v>
      </c>
      <c r="K417" s="38">
        <v>28.7</v>
      </c>
      <c r="L417" s="38">
        <v>3</v>
      </c>
      <c r="M417" s="38">
        <v>2</v>
      </c>
      <c r="N417" s="38">
        <v>5</v>
      </c>
      <c r="O417" s="38">
        <v>3</v>
      </c>
      <c r="P417" s="38">
        <v>0</v>
      </c>
      <c r="Q417" s="38">
        <v>0</v>
      </c>
      <c r="R417" s="38">
        <v>5</v>
      </c>
      <c r="S417" s="38">
        <v>0</v>
      </c>
      <c r="T417" s="38">
        <v>1.6</v>
      </c>
      <c r="U417" s="38">
        <v>1.6</v>
      </c>
      <c r="V417" s="38">
        <v>2.7</v>
      </c>
      <c r="W417" s="38">
        <v>4.2</v>
      </c>
      <c r="X417" s="38">
        <v>26</v>
      </c>
      <c r="Y417" s="38">
        <v>92</v>
      </c>
      <c r="Z417" s="38">
        <v>90</v>
      </c>
      <c r="AA417" s="38">
        <v>0.1</v>
      </c>
      <c r="AB417" s="38">
        <v>7.0000000000000007E-2</v>
      </c>
      <c r="AC417" s="38">
        <v>0.17</v>
      </c>
      <c r="AD417" s="38">
        <v>0.1</v>
      </c>
      <c r="AE417" s="38">
        <v>0.17</v>
      </c>
      <c r="AF417" s="38">
        <v>0.06</v>
      </c>
      <c r="AG417" s="38">
        <v>0.09</v>
      </c>
      <c r="AH417" s="38">
        <v>0.15</v>
      </c>
      <c r="AI417" s="38">
        <v>0.06</v>
      </c>
      <c r="AJ417" s="38">
        <v>0.15</v>
      </c>
      <c r="AK417" s="38" t="s">
        <v>25</v>
      </c>
      <c r="AL417" s="2" t="s">
        <v>890</v>
      </c>
    </row>
    <row r="418" spans="1:38">
      <c r="A418" s="1">
        <v>416</v>
      </c>
      <c r="B418" s="1" t="s">
        <v>891</v>
      </c>
      <c r="C418" s="38" t="s">
        <v>170</v>
      </c>
      <c r="D418" s="38" t="s">
        <v>284</v>
      </c>
      <c r="E418" s="38" t="s">
        <v>76</v>
      </c>
      <c r="F418" s="38" t="s">
        <v>4907</v>
      </c>
      <c r="G418" s="38">
        <v>1993</v>
      </c>
      <c r="H418" s="38">
        <v>33</v>
      </c>
      <c r="I418" s="38">
        <v>29</v>
      </c>
      <c r="J418" s="38">
        <v>2433</v>
      </c>
      <c r="K418" s="38">
        <v>27</v>
      </c>
      <c r="L418" s="38">
        <v>4</v>
      </c>
      <c r="M418" s="38">
        <v>1</v>
      </c>
      <c r="N418" s="38">
        <v>5</v>
      </c>
      <c r="O418" s="38">
        <v>4</v>
      </c>
      <c r="P418" s="38">
        <v>0</v>
      </c>
      <c r="Q418" s="38">
        <v>0</v>
      </c>
      <c r="R418" s="38">
        <v>8</v>
      </c>
      <c r="S418" s="38">
        <v>0</v>
      </c>
      <c r="T418" s="38">
        <v>3.9</v>
      </c>
      <c r="U418" s="38">
        <v>3.9</v>
      </c>
      <c r="V418" s="38">
        <v>1.7</v>
      </c>
      <c r="W418" s="38">
        <v>5.6</v>
      </c>
      <c r="X418" s="38">
        <v>46</v>
      </c>
      <c r="Y418" s="38">
        <v>60</v>
      </c>
      <c r="Z418" s="38">
        <v>184</v>
      </c>
      <c r="AA418" s="38">
        <v>0.15</v>
      </c>
      <c r="AB418" s="38">
        <v>0.04</v>
      </c>
      <c r="AC418" s="38">
        <v>0.18</v>
      </c>
      <c r="AD418" s="38">
        <v>0.15</v>
      </c>
      <c r="AE418" s="38">
        <v>0.18</v>
      </c>
      <c r="AF418" s="38">
        <v>0.14000000000000001</v>
      </c>
      <c r="AG418" s="38">
        <v>0.06</v>
      </c>
      <c r="AH418" s="38">
        <v>0.21</v>
      </c>
      <c r="AI418" s="38">
        <v>0.14000000000000001</v>
      </c>
      <c r="AJ418" s="38">
        <v>0.21</v>
      </c>
      <c r="AK418" s="38" t="s">
        <v>25</v>
      </c>
      <c r="AL418" s="38" t="s">
        <v>892</v>
      </c>
    </row>
    <row r="419" spans="1:38">
      <c r="A419" s="1">
        <v>417</v>
      </c>
      <c r="B419" s="1" t="s">
        <v>893</v>
      </c>
      <c r="C419" s="38" t="s">
        <v>120</v>
      </c>
      <c r="D419" s="38" t="s">
        <v>117</v>
      </c>
      <c r="E419" s="38" t="s">
        <v>95</v>
      </c>
      <c r="F419" s="38" t="s">
        <v>4440</v>
      </c>
      <c r="G419" s="38">
        <v>1999</v>
      </c>
      <c r="H419" s="38">
        <v>33</v>
      </c>
      <c r="I419" s="38">
        <v>33</v>
      </c>
      <c r="J419" s="38">
        <v>2970</v>
      </c>
      <c r="K419" s="38">
        <v>33</v>
      </c>
      <c r="L419" s="38">
        <v>3</v>
      </c>
      <c r="M419" s="38">
        <v>1</v>
      </c>
      <c r="N419" s="38">
        <v>4</v>
      </c>
      <c r="O419" s="38">
        <v>3</v>
      </c>
      <c r="P419" s="38">
        <v>0</v>
      </c>
      <c r="Q419" s="38">
        <v>1</v>
      </c>
      <c r="R419" s="38">
        <v>5</v>
      </c>
      <c r="S419" s="38">
        <v>0</v>
      </c>
      <c r="T419" s="38">
        <v>2.1</v>
      </c>
      <c r="U419" s="38">
        <v>1.3</v>
      </c>
      <c r="V419" s="38">
        <v>3.2</v>
      </c>
      <c r="W419" s="38">
        <v>4.5</v>
      </c>
      <c r="X419" s="38">
        <v>81</v>
      </c>
      <c r="Y419" s="38">
        <v>209</v>
      </c>
      <c r="Z419" s="38">
        <v>33</v>
      </c>
      <c r="AA419" s="38">
        <v>0.09</v>
      </c>
      <c r="AB419" s="38">
        <v>0.03</v>
      </c>
      <c r="AC419" s="38">
        <v>0.12</v>
      </c>
      <c r="AD419" s="38">
        <v>0.09</v>
      </c>
      <c r="AE419" s="38">
        <v>0.12</v>
      </c>
      <c r="AF419" s="38">
        <v>0.06</v>
      </c>
      <c r="AG419" s="38">
        <v>0.1</v>
      </c>
      <c r="AH419" s="38">
        <v>0.16</v>
      </c>
      <c r="AI419" s="38">
        <v>0.04</v>
      </c>
      <c r="AJ419" s="38">
        <v>0.14000000000000001</v>
      </c>
      <c r="AK419" s="38" t="s">
        <v>25</v>
      </c>
      <c r="AL419" s="38" t="s">
        <v>894</v>
      </c>
    </row>
    <row r="420" spans="1:38">
      <c r="A420" s="1">
        <v>418</v>
      </c>
      <c r="B420" s="1" t="s">
        <v>895</v>
      </c>
      <c r="C420" s="38" t="s">
        <v>109</v>
      </c>
      <c r="D420" s="38" t="s">
        <v>121</v>
      </c>
      <c r="E420" s="38" t="s">
        <v>87</v>
      </c>
      <c r="F420" s="38" t="s">
        <v>4908</v>
      </c>
      <c r="G420" s="38">
        <v>2000</v>
      </c>
      <c r="H420" s="38">
        <v>9</v>
      </c>
      <c r="I420" s="38">
        <v>4</v>
      </c>
      <c r="J420" s="38">
        <v>447</v>
      </c>
      <c r="K420" s="38">
        <v>5</v>
      </c>
      <c r="L420" s="38">
        <v>0</v>
      </c>
      <c r="M420" s="38">
        <v>0</v>
      </c>
      <c r="N420" s="38">
        <v>0</v>
      </c>
      <c r="O420" s="38">
        <v>0</v>
      </c>
      <c r="P420" s="38">
        <v>0</v>
      </c>
      <c r="Q420" s="38">
        <v>0</v>
      </c>
      <c r="R420" s="38">
        <v>0</v>
      </c>
      <c r="S420" s="38">
        <v>0</v>
      </c>
      <c r="T420" s="38">
        <v>0.7</v>
      </c>
      <c r="U420" s="38">
        <v>0.7</v>
      </c>
      <c r="V420" s="38">
        <v>0.3</v>
      </c>
      <c r="W420" s="38">
        <v>1</v>
      </c>
      <c r="X420" s="38">
        <v>4</v>
      </c>
      <c r="Y420" s="38">
        <v>14</v>
      </c>
      <c r="Z420" s="38">
        <v>3</v>
      </c>
      <c r="AA420" s="38">
        <v>0</v>
      </c>
      <c r="AB420" s="38">
        <v>0</v>
      </c>
      <c r="AC420" s="38">
        <v>0</v>
      </c>
      <c r="AD420" s="38">
        <v>0</v>
      </c>
      <c r="AE420" s="38">
        <v>0</v>
      </c>
      <c r="AF420" s="38">
        <v>0.14000000000000001</v>
      </c>
      <c r="AG420" s="38">
        <v>0.05</v>
      </c>
      <c r="AH420" s="38">
        <v>0.2</v>
      </c>
      <c r="AI420" s="38">
        <v>0.14000000000000001</v>
      </c>
      <c r="AJ420" s="38">
        <v>0.2</v>
      </c>
      <c r="AK420" s="38" t="s">
        <v>25</v>
      </c>
      <c r="AL420" s="2" t="s">
        <v>896</v>
      </c>
    </row>
    <row r="421" spans="1:38">
      <c r="A421" s="1">
        <v>419</v>
      </c>
      <c r="B421" s="1" t="s">
        <v>897</v>
      </c>
      <c r="C421" s="38" t="s">
        <v>149</v>
      </c>
      <c r="D421" s="38" t="s">
        <v>110</v>
      </c>
      <c r="E421" s="38" t="s">
        <v>72</v>
      </c>
      <c r="F421" s="38" t="s">
        <v>4909</v>
      </c>
      <c r="G421" s="38">
        <v>1997</v>
      </c>
      <c r="H421" s="38">
        <v>23</v>
      </c>
      <c r="I421" s="38">
        <v>10</v>
      </c>
      <c r="J421" s="38">
        <v>840</v>
      </c>
      <c r="K421" s="38">
        <v>9.3000000000000007</v>
      </c>
      <c r="L421" s="38">
        <v>1</v>
      </c>
      <c r="M421" s="38">
        <v>3</v>
      </c>
      <c r="N421" s="38">
        <v>4</v>
      </c>
      <c r="O421" s="38">
        <v>1</v>
      </c>
      <c r="P421" s="38">
        <v>0</v>
      </c>
      <c r="Q421" s="38">
        <v>0</v>
      </c>
      <c r="R421" s="38">
        <v>3</v>
      </c>
      <c r="S421" s="38">
        <v>0</v>
      </c>
      <c r="T421" s="38">
        <v>2.6</v>
      </c>
      <c r="U421" s="38">
        <v>2.6</v>
      </c>
      <c r="V421" s="38">
        <v>2.1</v>
      </c>
      <c r="W421" s="38">
        <v>4.7</v>
      </c>
      <c r="X421" s="38">
        <v>30</v>
      </c>
      <c r="Y421" s="38">
        <v>26</v>
      </c>
      <c r="Z421" s="38">
        <v>68</v>
      </c>
      <c r="AA421" s="38">
        <v>0.11</v>
      </c>
      <c r="AB421" s="38">
        <v>0.32</v>
      </c>
      <c r="AC421" s="38">
        <v>0.43</v>
      </c>
      <c r="AD421" s="38">
        <v>0.11</v>
      </c>
      <c r="AE421" s="38">
        <v>0.43</v>
      </c>
      <c r="AF421" s="38">
        <v>0.28000000000000003</v>
      </c>
      <c r="AG421" s="38">
        <v>0.23</v>
      </c>
      <c r="AH421" s="38">
        <v>0.51</v>
      </c>
      <c r="AI421" s="38">
        <v>0.28000000000000003</v>
      </c>
      <c r="AJ421" s="38">
        <v>0.51</v>
      </c>
      <c r="AK421" s="38" t="s">
        <v>25</v>
      </c>
      <c r="AL421" s="2" t="s">
        <v>898</v>
      </c>
    </row>
    <row r="422" spans="1:38">
      <c r="A422" s="1">
        <v>420</v>
      </c>
      <c r="B422" s="1" t="s">
        <v>899</v>
      </c>
      <c r="C422" s="38" t="s">
        <v>136</v>
      </c>
      <c r="D422" s="38" t="s">
        <v>392</v>
      </c>
      <c r="E422" s="38" t="s">
        <v>87</v>
      </c>
      <c r="F422" s="38" t="s">
        <v>4910</v>
      </c>
      <c r="G422" s="38">
        <v>1996</v>
      </c>
      <c r="H422" s="38">
        <v>4</v>
      </c>
      <c r="I422" s="38">
        <v>0</v>
      </c>
      <c r="J422" s="38">
        <v>49</v>
      </c>
      <c r="K422" s="38">
        <v>0.5</v>
      </c>
      <c r="L422" s="38">
        <v>0</v>
      </c>
      <c r="M422" s="38">
        <v>0</v>
      </c>
      <c r="N422" s="38">
        <v>0</v>
      </c>
      <c r="O422" s="38">
        <v>0</v>
      </c>
      <c r="P422" s="38">
        <v>0</v>
      </c>
      <c r="Q422" s="38">
        <v>0</v>
      </c>
      <c r="R422" s="38">
        <v>0</v>
      </c>
      <c r="S422" s="38">
        <v>0</v>
      </c>
      <c r="T422" s="38">
        <v>0</v>
      </c>
      <c r="U422" s="38">
        <v>0</v>
      </c>
      <c r="V422" s="38">
        <v>0</v>
      </c>
      <c r="W422" s="38">
        <v>0</v>
      </c>
      <c r="X422" s="38">
        <v>1</v>
      </c>
      <c r="Y422" s="38">
        <v>0</v>
      </c>
      <c r="Z422" s="38">
        <v>1</v>
      </c>
      <c r="AA422" s="38">
        <v>0</v>
      </c>
      <c r="AB422" s="38">
        <v>0</v>
      </c>
      <c r="AC422" s="38">
        <v>0</v>
      </c>
      <c r="AD422" s="38">
        <v>0</v>
      </c>
      <c r="AE422" s="38">
        <v>0</v>
      </c>
      <c r="AF422" s="38">
        <v>0</v>
      </c>
      <c r="AG422" s="38">
        <v>0</v>
      </c>
      <c r="AH422" s="2">
        <v>0</v>
      </c>
      <c r="AI422" s="38">
        <v>0</v>
      </c>
      <c r="AJ422" s="38">
        <v>0</v>
      </c>
      <c r="AK422" s="38" t="s">
        <v>25</v>
      </c>
      <c r="AL422" s="2" t="s">
        <v>900</v>
      </c>
    </row>
    <row r="423" spans="1:38">
      <c r="A423" s="1">
        <v>421</v>
      </c>
      <c r="B423" s="1" t="s">
        <v>901</v>
      </c>
      <c r="C423" s="38" t="s">
        <v>113</v>
      </c>
      <c r="D423" s="38" t="s">
        <v>139</v>
      </c>
      <c r="E423" s="38" t="s">
        <v>68</v>
      </c>
      <c r="F423" s="38" t="s">
        <v>4911</v>
      </c>
      <c r="G423" s="38">
        <v>1989</v>
      </c>
      <c r="H423" s="38">
        <v>7</v>
      </c>
      <c r="I423" s="38">
        <v>0</v>
      </c>
      <c r="J423" s="38">
        <v>39</v>
      </c>
      <c r="K423" s="38">
        <v>0.4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0</v>
      </c>
      <c r="R423" s="38">
        <v>0</v>
      </c>
      <c r="S423" s="38">
        <v>0</v>
      </c>
      <c r="T423" s="38">
        <v>0</v>
      </c>
      <c r="U423" s="38">
        <v>0</v>
      </c>
      <c r="V423" s="38">
        <v>0.1</v>
      </c>
      <c r="W423" s="38">
        <v>0.1</v>
      </c>
      <c r="X423" s="38">
        <v>1</v>
      </c>
      <c r="Y423" s="38">
        <v>1</v>
      </c>
      <c r="Z423" s="38">
        <v>9</v>
      </c>
      <c r="AA423" s="38">
        <v>0</v>
      </c>
      <c r="AB423" s="38">
        <v>0</v>
      </c>
      <c r="AC423" s="38">
        <v>0</v>
      </c>
      <c r="AD423" s="38">
        <v>0</v>
      </c>
      <c r="AE423" s="38">
        <v>0</v>
      </c>
      <c r="AF423" s="38">
        <v>0</v>
      </c>
      <c r="AG423" s="38">
        <v>0.24</v>
      </c>
      <c r="AH423" s="38">
        <v>0.24</v>
      </c>
      <c r="AI423" s="38">
        <v>0</v>
      </c>
      <c r="AJ423" s="38">
        <v>0.24</v>
      </c>
      <c r="AK423" s="38" t="s">
        <v>25</v>
      </c>
      <c r="AL423" s="38" t="s">
        <v>902</v>
      </c>
    </row>
    <row r="424" spans="1:38">
      <c r="A424" s="1">
        <v>422</v>
      </c>
      <c r="B424" s="1" t="s">
        <v>903</v>
      </c>
      <c r="C424" s="38" t="s">
        <v>113</v>
      </c>
      <c r="D424" s="38" t="s">
        <v>121</v>
      </c>
      <c r="E424" s="38" t="s">
        <v>81</v>
      </c>
      <c r="F424" s="38" t="s">
        <v>4912</v>
      </c>
      <c r="G424" s="38">
        <v>1994</v>
      </c>
      <c r="H424" s="38">
        <v>31</v>
      </c>
      <c r="I424" s="38">
        <v>26</v>
      </c>
      <c r="J424" s="38">
        <v>2341</v>
      </c>
      <c r="K424" s="38">
        <v>26</v>
      </c>
      <c r="L424" s="38">
        <v>0</v>
      </c>
      <c r="M424" s="38">
        <v>8</v>
      </c>
      <c r="N424" s="38">
        <v>8</v>
      </c>
      <c r="O424" s="38">
        <v>0</v>
      </c>
      <c r="P424" s="38">
        <v>0</v>
      </c>
      <c r="Q424" s="38">
        <v>0</v>
      </c>
      <c r="R424" s="38">
        <v>3</v>
      </c>
      <c r="S424" s="38">
        <v>0</v>
      </c>
      <c r="T424" s="38">
        <v>1.3</v>
      </c>
      <c r="U424" s="38">
        <v>1.3</v>
      </c>
      <c r="V424" s="38">
        <v>6</v>
      </c>
      <c r="W424" s="38">
        <v>7.3</v>
      </c>
      <c r="X424" s="38">
        <v>72</v>
      </c>
      <c r="Y424" s="38">
        <v>141</v>
      </c>
      <c r="Z424" s="38">
        <v>185</v>
      </c>
      <c r="AA424" s="38">
        <v>0</v>
      </c>
      <c r="AB424" s="38">
        <v>0.31</v>
      </c>
      <c r="AC424" s="38">
        <v>0.31</v>
      </c>
      <c r="AD424" s="38">
        <v>0</v>
      </c>
      <c r="AE424" s="38">
        <v>0.31</v>
      </c>
      <c r="AF424" s="38">
        <v>0.05</v>
      </c>
      <c r="AG424" s="38">
        <v>0.23</v>
      </c>
      <c r="AH424" s="38">
        <v>0.28000000000000003</v>
      </c>
      <c r="AI424" s="38">
        <v>0.05</v>
      </c>
      <c r="AJ424" s="38">
        <v>0.28000000000000003</v>
      </c>
      <c r="AK424" s="38" t="s">
        <v>25</v>
      </c>
      <c r="AL424" s="2" t="s">
        <v>904</v>
      </c>
    </row>
    <row r="425" spans="1:38">
      <c r="A425" s="1">
        <v>423</v>
      </c>
      <c r="B425" s="1" t="s">
        <v>905</v>
      </c>
      <c r="C425" s="38" t="s">
        <v>109</v>
      </c>
      <c r="D425" s="38" t="s">
        <v>121</v>
      </c>
      <c r="E425" s="38" t="s">
        <v>76</v>
      </c>
      <c r="F425" s="38" t="s">
        <v>4913</v>
      </c>
      <c r="G425" s="38">
        <v>1997</v>
      </c>
      <c r="H425" s="38">
        <v>31</v>
      </c>
      <c r="I425" s="38">
        <v>31</v>
      </c>
      <c r="J425" s="38">
        <v>2728</v>
      </c>
      <c r="K425" s="38">
        <v>30.3</v>
      </c>
      <c r="L425" s="38">
        <v>0</v>
      </c>
      <c r="M425" s="38">
        <v>1</v>
      </c>
      <c r="N425" s="38">
        <v>1</v>
      </c>
      <c r="O425" s="38">
        <v>0</v>
      </c>
      <c r="P425" s="38">
        <v>0</v>
      </c>
      <c r="Q425" s="38">
        <v>0</v>
      </c>
      <c r="R425" s="38">
        <v>7</v>
      </c>
      <c r="S425" s="38">
        <v>0</v>
      </c>
      <c r="T425" s="38">
        <v>0.1</v>
      </c>
      <c r="U425" s="38">
        <v>0.1</v>
      </c>
      <c r="V425" s="38">
        <v>1.1000000000000001</v>
      </c>
      <c r="W425" s="38">
        <v>1.2</v>
      </c>
      <c r="X425" s="38">
        <v>97</v>
      </c>
      <c r="Y425" s="38">
        <v>110</v>
      </c>
      <c r="Z425" s="38">
        <v>138</v>
      </c>
      <c r="AA425" s="38">
        <v>0</v>
      </c>
      <c r="AB425" s="38">
        <v>0.03</v>
      </c>
      <c r="AC425" s="38">
        <v>0.03</v>
      </c>
      <c r="AD425" s="38">
        <v>0</v>
      </c>
      <c r="AE425" s="38">
        <v>0.03</v>
      </c>
      <c r="AF425" s="38">
        <v>0</v>
      </c>
      <c r="AG425" s="38">
        <v>0.04</v>
      </c>
      <c r="AH425" s="38">
        <v>0.04</v>
      </c>
      <c r="AI425" s="38">
        <v>0</v>
      </c>
      <c r="AJ425" s="38">
        <v>0.04</v>
      </c>
      <c r="AK425" s="38" t="s">
        <v>25</v>
      </c>
      <c r="AL425" s="2">
        <v>289601000000</v>
      </c>
    </row>
    <row r="426" spans="1:38">
      <c r="A426" s="1">
        <v>424</v>
      </c>
      <c r="B426" s="1" t="s">
        <v>906</v>
      </c>
      <c r="C426" s="38" t="s">
        <v>142</v>
      </c>
      <c r="D426" s="38" t="s">
        <v>117</v>
      </c>
      <c r="E426" s="38" t="s">
        <v>93</v>
      </c>
      <c r="F426" s="38" t="s">
        <v>4914</v>
      </c>
      <c r="G426" s="38">
        <v>1996</v>
      </c>
      <c r="H426" s="38">
        <v>30</v>
      </c>
      <c r="I426" s="38">
        <v>28</v>
      </c>
      <c r="J426" s="38">
        <v>2251</v>
      </c>
      <c r="K426" s="38">
        <v>25</v>
      </c>
      <c r="L426" s="38">
        <v>1</v>
      </c>
      <c r="M426" s="38">
        <v>2</v>
      </c>
      <c r="N426" s="38">
        <v>3</v>
      </c>
      <c r="O426" s="38">
        <v>1</v>
      </c>
      <c r="P426" s="38">
        <v>0</v>
      </c>
      <c r="Q426" s="38">
        <v>0</v>
      </c>
      <c r="R426" s="38">
        <v>7</v>
      </c>
      <c r="S426" s="38">
        <v>0</v>
      </c>
      <c r="T426" s="38">
        <v>2.1</v>
      </c>
      <c r="U426" s="38">
        <v>2.1</v>
      </c>
      <c r="V426" s="38">
        <v>2.7</v>
      </c>
      <c r="W426" s="38">
        <v>4.8</v>
      </c>
      <c r="X426" s="38">
        <v>24</v>
      </c>
      <c r="Y426" s="38">
        <v>167</v>
      </c>
      <c r="Z426" s="38">
        <v>28</v>
      </c>
      <c r="AA426" s="38">
        <v>0.04</v>
      </c>
      <c r="AB426" s="38">
        <v>0.08</v>
      </c>
      <c r="AC426" s="38">
        <v>0.12</v>
      </c>
      <c r="AD426" s="38">
        <v>0.04</v>
      </c>
      <c r="AE426" s="38">
        <v>0.12</v>
      </c>
      <c r="AF426" s="38">
        <v>0.08</v>
      </c>
      <c r="AG426" s="38">
        <v>0.11</v>
      </c>
      <c r="AH426" s="38">
        <v>0.19</v>
      </c>
      <c r="AI426" s="38">
        <v>0.08</v>
      </c>
      <c r="AJ426" s="38">
        <v>0.19</v>
      </c>
      <c r="AK426" s="38" t="s">
        <v>25</v>
      </c>
      <c r="AL426" s="38" t="s">
        <v>907</v>
      </c>
    </row>
    <row r="427" spans="1:38">
      <c r="A427" s="1">
        <v>425</v>
      </c>
      <c r="B427" s="1" t="s">
        <v>908</v>
      </c>
      <c r="C427" s="38" t="s">
        <v>909</v>
      </c>
      <c r="D427" s="38" t="s">
        <v>150</v>
      </c>
      <c r="E427" s="38" t="s">
        <v>76</v>
      </c>
      <c r="F427" s="38" t="s">
        <v>4915</v>
      </c>
      <c r="G427" s="38">
        <v>1996</v>
      </c>
      <c r="H427" s="38">
        <v>2</v>
      </c>
      <c r="I427" s="38">
        <v>2</v>
      </c>
      <c r="J427" s="38">
        <v>180</v>
      </c>
      <c r="K427" s="38">
        <v>2</v>
      </c>
      <c r="L427" s="38">
        <v>0</v>
      </c>
      <c r="M427" s="38">
        <v>0</v>
      </c>
      <c r="N427" s="38">
        <v>0</v>
      </c>
      <c r="O427" s="38">
        <v>0</v>
      </c>
      <c r="P427" s="38">
        <v>0</v>
      </c>
      <c r="Q427" s="38">
        <v>0</v>
      </c>
      <c r="R427" s="38">
        <v>0</v>
      </c>
      <c r="S427" s="38">
        <v>0</v>
      </c>
      <c r="T427" s="38">
        <v>0</v>
      </c>
      <c r="U427" s="38">
        <v>0</v>
      </c>
      <c r="V427" s="38">
        <v>0</v>
      </c>
      <c r="W427" s="38">
        <v>0</v>
      </c>
      <c r="X427" s="38">
        <v>0</v>
      </c>
      <c r="Y427" s="38">
        <v>0</v>
      </c>
      <c r="Z427" s="38">
        <v>0</v>
      </c>
      <c r="AA427" s="38">
        <v>0</v>
      </c>
      <c r="AB427" s="38">
        <v>0</v>
      </c>
      <c r="AC427" s="38">
        <v>0</v>
      </c>
      <c r="AD427" s="38">
        <v>0</v>
      </c>
      <c r="AE427" s="38">
        <v>0</v>
      </c>
      <c r="AF427" s="38">
        <v>0</v>
      </c>
      <c r="AG427" s="38">
        <v>0</v>
      </c>
      <c r="AH427" s="38">
        <v>0</v>
      </c>
      <c r="AI427" s="38">
        <v>0</v>
      </c>
      <c r="AJ427" s="38">
        <v>0</v>
      </c>
      <c r="AK427" s="38" t="s">
        <v>25</v>
      </c>
      <c r="AL427" s="38" t="s">
        <v>910</v>
      </c>
    </row>
    <row r="428" spans="1:38">
      <c r="A428" s="1">
        <v>426</v>
      </c>
      <c r="B428" s="1" t="s">
        <v>911</v>
      </c>
      <c r="C428" s="38" t="s">
        <v>142</v>
      </c>
      <c r="D428" s="38" t="s">
        <v>117</v>
      </c>
      <c r="E428" s="38" t="s">
        <v>66</v>
      </c>
      <c r="F428" s="38" t="s">
        <v>4916</v>
      </c>
      <c r="G428" s="38">
        <v>1996</v>
      </c>
      <c r="H428" s="38">
        <v>32</v>
      </c>
      <c r="I428" s="38">
        <v>32</v>
      </c>
      <c r="J428" s="38">
        <v>2720</v>
      </c>
      <c r="K428" s="38">
        <v>30.2</v>
      </c>
      <c r="L428" s="38">
        <v>2</v>
      </c>
      <c r="M428" s="38">
        <v>6</v>
      </c>
      <c r="N428" s="38">
        <v>8</v>
      </c>
      <c r="O428" s="38">
        <v>2</v>
      </c>
      <c r="P428" s="38">
        <v>0</v>
      </c>
      <c r="Q428" s="38">
        <v>0</v>
      </c>
      <c r="R428" s="38">
        <v>5</v>
      </c>
      <c r="S428" s="38">
        <v>0</v>
      </c>
      <c r="T428" s="38">
        <v>4.5999999999999996</v>
      </c>
      <c r="U428" s="38">
        <v>4.5999999999999996</v>
      </c>
      <c r="V428" s="38">
        <v>4.0999999999999996</v>
      </c>
      <c r="W428" s="38">
        <v>8.6999999999999993</v>
      </c>
      <c r="X428" s="38">
        <v>73</v>
      </c>
      <c r="Y428" s="38">
        <v>253</v>
      </c>
      <c r="Z428" s="38">
        <v>37</v>
      </c>
      <c r="AA428" s="38">
        <v>7.0000000000000007E-2</v>
      </c>
      <c r="AB428" s="38">
        <v>0.2</v>
      </c>
      <c r="AC428" s="38">
        <v>0.26</v>
      </c>
      <c r="AD428" s="38">
        <v>7.0000000000000007E-2</v>
      </c>
      <c r="AE428" s="38">
        <v>0.26</v>
      </c>
      <c r="AF428" s="38">
        <v>0.15</v>
      </c>
      <c r="AG428" s="38">
        <v>0.13</v>
      </c>
      <c r="AH428" s="38">
        <v>0.28999999999999998</v>
      </c>
      <c r="AI428" s="38">
        <v>0.15</v>
      </c>
      <c r="AJ428" s="38">
        <v>0.28999999999999998</v>
      </c>
      <c r="AK428" s="38" t="s">
        <v>25</v>
      </c>
      <c r="AL428" s="38" t="s">
        <v>912</v>
      </c>
    </row>
    <row r="429" spans="1:38">
      <c r="A429" s="1">
        <v>427</v>
      </c>
      <c r="B429" s="1" t="s">
        <v>913</v>
      </c>
      <c r="C429" s="38" t="s">
        <v>142</v>
      </c>
      <c r="D429" s="38" t="s">
        <v>139</v>
      </c>
      <c r="E429" s="38" t="s">
        <v>93</v>
      </c>
      <c r="F429" s="38" t="s">
        <v>4917</v>
      </c>
      <c r="G429" s="38">
        <v>1991</v>
      </c>
      <c r="H429" s="38">
        <v>27</v>
      </c>
      <c r="I429" s="38">
        <v>20</v>
      </c>
      <c r="J429" s="38">
        <v>1636</v>
      </c>
      <c r="K429" s="38">
        <v>18.2</v>
      </c>
      <c r="L429" s="38">
        <v>11</v>
      </c>
      <c r="M429" s="38">
        <v>1</v>
      </c>
      <c r="N429" s="38">
        <v>12</v>
      </c>
      <c r="O429" s="38">
        <v>10</v>
      </c>
      <c r="P429" s="38">
        <v>1</v>
      </c>
      <c r="Q429" s="38">
        <v>1</v>
      </c>
      <c r="R429" s="38">
        <v>4</v>
      </c>
      <c r="S429" s="38">
        <v>0</v>
      </c>
      <c r="T429" s="38">
        <v>7.5</v>
      </c>
      <c r="U429" s="38">
        <v>6.7</v>
      </c>
      <c r="V429" s="38">
        <v>1.5</v>
      </c>
      <c r="W429" s="38">
        <v>8.3000000000000007</v>
      </c>
      <c r="X429" s="38">
        <v>36</v>
      </c>
      <c r="Y429" s="38">
        <v>42</v>
      </c>
      <c r="Z429" s="38">
        <v>127</v>
      </c>
      <c r="AA429" s="38">
        <v>0.61</v>
      </c>
      <c r="AB429" s="38">
        <v>0.06</v>
      </c>
      <c r="AC429" s="38">
        <v>0.66</v>
      </c>
      <c r="AD429" s="38">
        <v>0.55000000000000004</v>
      </c>
      <c r="AE429" s="38">
        <v>0.61</v>
      </c>
      <c r="AF429" s="38">
        <v>0.41</v>
      </c>
      <c r="AG429" s="38">
        <v>0.08</v>
      </c>
      <c r="AH429" s="38">
        <v>0.5</v>
      </c>
      <c r="AI429" s="38">
        <v>0.37</v>
      </c>
      <c r="AJ429" s="38">
        <v>0.45</v>
      </c>
      <c r="AK429" s="38" t="s">
        <v>25</v>
      </c>
      <c r="AL429" s="38" t="s">
        <v>914</v>
      </c>
    </row>
    <row r="430" spans="1:38">
      <c r="A430" s="1">
        <v>428</v>
      </c>
      <c r="B430" s="1" t="s">
        <v>915</v>
      </c>
      <c r="C430" s="38" t="s">
        <v>163</v>
      </c>
      <c r="D430" s="38" t="s">
        <v>121</v>
      </c>
      <c r="E430" s="38" t="s">
        <v>79</v>
      </c>
      <c r="F430" s="38" t="s">
        <v>4467</v>
      </c>
      <c r="G430" s="38">
        <v>1999</v>
      </c>
      <c r="H430" s="38">
        <v>17</v>
      </c>
      <c r="I430" s="38">
        <v>12</v>
      </c>
      <c r="J430" s="38">
        <v>1098</v>
      </c>
      <c r="K430" s="38">
        <v>12.2</v>
      </c>
      <c r="L430" s="38">
        <v>0</v>
      </c>
      <c r="M430" s="38">
        <v>0</v>
      </c>
      <c r="N430" s="38">
        <v>0</v>
      </c>
      <c r="O430" s="38">
        <v>0</v>
      </c>
      <c r="P430" s="38">
        <v>0</v>
      </c>
      <c r="Q430" s="38">
        <v>0</v>
      </c>
      <c r="R430" s="38">
        <v>0</v>
      </c>
      <c r="S430" s="38">
        <v>0</v>
      </c>
      <c r="T430" s="38">
        <v>0.3</v>
      </c>
      <c r="U430" s="38">
        <v>0.3</v>
      </c>
      <c r="V430" s="38">
        <v>1</v>
      </c>
      <c r="W430" s="38">
        <v>1.3</v>
      </c>
      <c r="X430" s="38">
        <v>8</v>
      </c>
      <c r="Y430" s="38">
        <v>19</v>
      </c>
      <c r="Z430" s="38">
        <v>36</v>
      </c>
      <c r="AA430" s="38">
        <v>0</v>
      </c>
      <c r="AB430" s="38">
        <v>0</v>
      </c>
      <c r="AC430" s="38">
        <v>0</v>
      </c>
      <c r="AD430" s="38">
        <v>0</v>
      </c>
      <c r="AE430" s="38">
        <v>0</v>
      </c>
      <c r="AF430" s="38">
        <v>0.03</v>
      </c>
      <c r="AG430" s="38">
        <v>0.08</v>
      </c>
      <c r="AH430" s="38">
        <v>0.11</v>
      </c>
      <c r="AI430" s="38">
        <v>0.03</v>
      </c>
      <c r="AJ430" s="38">
        <v>0.11</v>
      </c>
      <c r="AK430" s="38" t="s">
        <v>25</v>
      </c>
      <c r="AL430" s="38" t="s">
        <v>916</v>
      </c>
    </row>
    <row r="431" spans="1:38">
      <c r="A431" s="1">
        <v>429</v>
      </c>
      <c r="B431" s="1" t="s">
        <v>917</v>
      </c>
      <c r="C431" s="38" t="s">
        <v>145</v>
      </c>
      <c r="D431" s="38" t="s">
        <v>121</v>
      </c>
      <c r="E431" s="38" t="s">
        <v>72</v>
      </c>
      <c r="F431" s="38" t="s">
        <v>4918</v>
      </c>
      <c r="G431" s="38">
        <v>1998</v>
      </c>
      <c r="H431" s="38">
        <v>25</v>
      </c>
      <c r="I431" s="38">
        <v>24</v>
      </c>
      <c r="J431" s="38">
        <v>2184</v>
      </c>
      <c r="K431" s="38">
        <v>24.3</v>
      </c>
      <c r="L431" s="38">
        <v>0</v>
      </c>
      <c r="M431" s="38">
        <v>1</v>
      </c>
      <c r="N431" s="38">
        <v>1</v>
      </c>
      <c r="O431" s="38">
        <v>0</v>
      </c>
      <c r="P431" s="38">
        <v>0</v>
      </c>
      <c r="Q431" s="38">
        <v>0</v>
      </c>
      <c r="R431" s="38">
        <v>10</v>
      </c>
      <c r="S431" s="38">
        <v>1</v>
      </c>
      <c r="T431" s="38">
        <v>1.2</v>
      </c>
      <c r="U431" s="38">
        <v>1.2</v>
      </c>
      <c r="V431" s="38">
        <v>0.8</v>
      </c>
      <c r="W431" s="38">
        <v>2.1</v>
      </c>
      <c r="X431" s="38">
        <v>19</v>
      </c>
      <c r="Y431" s="38">
        <v>92</v>
      </c>
      <c r="Z431" s="38">
        <v>9</v>
      </c>
      <c r="AA431" s="38">
        <v>0</v>
      </c>
      <c r="AB431" s="38">
        <v>0.04</v>
      </c>
      <c r="AC431" s="38">
        <v>0.04</v>
      </c>
      <c r="AD431" s="38">
        <v>0</v>
      </c>
      <c r="AE431" s="38">
        <v>0.04</v>
      </c>
      <c r="AF431" s="38">
        <v>0.05</v>
      </c>
      <c r="AG431" s="38">
        <v>0.03</v>
      </c>
      <c r="AH431" s="38">
        <v>0.09</v>
      </c>
      <c r="AI431" s="38">
        <v>0.05</v>
      </c>
      <c r="AJ431" s="38">
        <v>0.09</v>
      </c>
      <c r="AK431" s="38" t="s">
        <v>25</v>
      </c>
      <c r="AL431" s="38" t="s">
        <v>918</v>
      </c>
    </row>
    <row r="432" spans="1:38">
      <c r="A432" s="1">
        <v>430</v>
      </c>
      <c r="B432" s="1" t="s">
        <v>919</v>
      </c>
      <c r="C432" s="38" t="s">
        <v>142</v>
      </c>
      <c r="D432" s="38" t="s">
        <v>117</v>
      </c>
      <c r="E432" s="38" t="s">
        <v>103</v>
      </c>
      <c r="F432" s="38" t="s">
        <v>4919</v>
      </c>
      <c r="G432" s="38">
        <v>1991</v>
      </c>
      <c r="H432" s="38">
        <v>1</v>
      </c>
      <c r="I432" s="38">
        <v>1</v>
      </c>
      <c r="J432" s="38">
        <v>74</v>
      </c>
      <c r="K432" s="38">
        <v>0.8</v>
      </c>
      <c r="L432" s="38">
        <v>0</v>
      </c>
      <c r="M432" s="38">
        <v>0</v>
      </c>
      <c r="N432" s="38">
        <v>0</v>
      </c>
      <c r="O432" s="38">
        <v>0</v>
      </c>
      <c r="P432" s="38">
        <v>0</v>
      </c>
      <c r="Q432" s="38">
        <v>0</v>
      </c>
      <c r="R432" s="38">
        <v>0</v>
      </c>
      <c r="S432" s="38">
        <v>0</v>
      </c>
      <c r="T432" s="38">
        <v>0</v>
      </c>
      <c r="U432" s="38">
        <v>0</v>
      </c>
      <c r="V432" s="38">
        <v>0</v>
      </c>
      <c r="W432" s="38">
        <v>0</v>
      </c>
      <c r="X432" s="38">
        <v>2</v>
      </c>
      <c r="Y432" s="38">
        <v>4</v>
      </c>
      <c r="Z432" s="38">
        <v>0</v>
      </c>
      <c r="AA432" s="38">
        <v>0</v>
      </c>
      <c r="AB432" s="38">
        <v>0</v>
      </c>
      <c r="AC432" s="38">
        <v>0</v>
      </c>
      <c r="AD432" s="38">
        <v>0</v>
      </c>
      <c r="AE432" s="38">
        <v>0</v>
      </c>
      <c r="AF432" s="38">
        <v>0</v>
      </c>
      <c r="AG432" s="38">
        <v>0</v>
      </c>
      <c r="AH432" s="38">
        <v>0</v>
      </c>
      <c r="AI432" s="38">
        <v>0</v>
      </c>
      <c r="AJ432" s="38">
        <v>0</v>
      </c>
      <c r="AK432" s="38" t="s">
        <v>25</v>
      </c>
      <c r="AL432" s="38" t="s">
        <v>920</v>
      </c>
    </row>
    <row r="433" spans="1:38">
      <c r="A433" s="1">
        <v>431</v>
      </c>
      <c r="B433" s="1" t="s">
        <v>921</v>
      </c>
      <c r="C433" s="38" t="s">
        <v>266</v>
      </c>
      <c r="D433" s="38" t="s">
        <v>114</v>
      </c>
      <c r="E433" s="38" t="s">
        <v>70</v>
      </c>
      <c r="F433" s="38" t="s">
        <v>4920</v>
      </c>
      <c r="G433" s="38">
        <v>1985</v>
      </c>
      <c r="H433" s="38">
        <v>10</v>
      </c>
      <c r="I433" s="38">
        <v>4</v>
      </c>
      <c r="J433" s="38">
        <v>525</v>
      </c>
      <c r="K433" s="38">
        <v>5.8</v>
      </c>
      <c r="L433" s="38">
        <v>1</v>
      </c>
      <c r="M433" s="38">
        <v>0</v>
      </c>
      <c r="N433" s="38">
        <v>1</v>
      </c>
      <c r="O433" s="38">
        <v>1</v>
      </c>
      <c r="P433" s="38">
        <v>0</v>
      </c>
      <c r="Q433" s="38">
        <v>0</v>
      </c>
      <c r="R433" s="38">
        <v>2</v>
      </c>
      <c r="S433" s="38">
        <v>0</v>
      </c>
      <c r="T433" s="38">
        <v>1.9</v>
      </c>
      <c r="U433" s="38">
        <v>1.9</v>
      </c>
      <c r="V433" s="38">
        <v>0.4</v>
      </c>
      <c r="W433" s="38">
        <v>2.2999999999999998</v>
      </c>
      <c r="X433" s="38">
        <v>9</v>
      </c>
      <c r="Y433" s="38">
        <v>12</v>
      </c>
      <c r="Z433" s="38">
        <v>33</v>
      </c>
      <c r="AA433" s="38">
        <v>0.17</v>
      </c>
      <c r="AB433" s="38">
        <v>0</v>
      </c>
      <c r="AC433" s="38">
        <v>0.17</v>
      </c>
      <c r="AD433" s="38">
        <v>0.17</v>
      </c>
      <c r="AE433" s="38">
        <v>0.17</v>
      </c>
      <c r="AF433" s="38">
        <v>0.32</v>
      </c>
      <c r="AG433" s="38">
        <v>7.0000000000000007E-2</v>
      </c>
      <c r="AH433" s="38">
        <v>0.4</v>
      </c>
      <c r="AI433" s="38">
        <v>0.32</v>
      </c>
      <c r="AJ433" s="38">
        <v>0.4</v>
      </c>
      <c r="AK433" s="38" t="s">
        <v>25</v>
      </c>
      <c r="AL433" s="38" t="s">
        <v>922</v>
      </c>
    </row>
    <row r="434" spans="1:38">
      <c r="A434" s="1">
        <v>432</v>
      </c>
      <c r="B434" s="1" t="s">
        <v>923</v>
      </c>
      <c r="C434" s="38" t="s">
        <v>215</v>
      </c>
      <c r="D434" s="38" t="s">
        <v>117</v>
      </c>
      <c r="E434" s="38" t="s">
        <v>97</v>
      </c>
      <c r="F434" s="38" t="s">
        <v>4921</v>
      </c>
      <c r="G434" s="38">
        <v>1998</v>
      </c>
      <c r="H434" s="38">
        <v>1</v>
      </c>
      <c r="I434" s="38">
        <v>0</v>
      </c>
      <c r="J434" s="38">
        <v>1</v>
      </c>
      <c r="K434" s="38">
        <v>0</v>
      </c>
      <c r="L434" s="38">
        <v>0</v>
      </c>
      <c r="M434" s="38">
        <v>0</v>
      </c>
      <c r="N434" s="38">
        <v>0</v>
      </c>
      <c r="O434" s="38">
        <v>0</v>
      </c>
      <c r="P434" s="38">
        <v>0</v>
      </c>
      <c r="Q434" s="38">
        <v>0</v>
      </c>
      <c r="R434" s="38">
        <v>0</v>
      </c>
      <c r="S434" s="38">
        <v>0</v>
      </c>
      <c r="T434" s="38">
        <v>0</v>
      </c>
      <c r="U434" s="38">
        <v>0</v>
      </c>
      <c r="V434" s="38">
        <v>0</v>
      </c>
      <c r="W434" s="38">
        <v>0</v>
      </c>
      <c r="X434" s="38">
        <v>0</v>
      </c>
      <c r="Y434" s="38">
        <v>0</v>
      </c>
      <c r="Z434" s="38">
        <v>1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0</v>
      </c>
      <c r="AG434" s="38">
        <v>0</v>
      </c>
      <c r="AH434" s="38">
        <v>0</v>
      </c>
      <c r="AI434" s="38">
        <v>0</v>
      </c>
      <c r="AJ434" s="38">
        <v>0</v>
      </c>
      <c r="AK434" s="38" t="s">
        <v>25</v>
      </c>
      <c r="AL434" s="38" t="s">
        <v>924</v>
      </c>
    </row>
    <row r="435" spans="1:38">
      <c r="A435" s="1">
        <v>433</v>
      </c>
      <c r="B435" s="1" t="s">
        <v>925</v>
      </c>
      <c r="C435" s="38" t="s">
        <v>926</v>
      </c>
      <c r="D435" s="38" t="s">
        <v>114</v>
      </c>
      <c r="E435" s="38" t="s">
        <v>101</v>
      </c>
      <c r="F435" s="38" t="s">
        <v>4922</v>
      </c>
      <c r="G435" s="38">
        <v>1989</v>
      </c>
      <c r="H435" s="38">
        <v>7</v>
      </c>
      <c r="I435" s="38">
        <v>1</v>
      </c>
      <c r="J435" s="38">
        <v>109</v>
      </c>
      <c r="K435" s="38">
        <v>1.2</v>
      </c>
      <c r="L435" s="38">
        <v>0</v>
      </c>
      <c r="M435" s="38">
        <v>0</v>
      </c>
      <c r="N435" s="38">
        <v>0</v>
      </c>
      <c r="O435" s="38">
        <v>0</v>
      </c>
      <c r="P435" s="38">
        <v>0</v>
      </c>
      <c r="Q435" s="38">
        <v>0</v>
      </c>
      <c r="R435" s="38">
        <v>0</v>
      </c>
      <c r="S435" s="38">
        <v>0</v>
      </c>
      <c r="T435" s="38">
        <v>0.8</v>
      </c>
      <c r="U435" s="38">
        <v>0.8</v>
      </c>
      <c r="V435" s="38">
        <v>0.2</v>
      </c>
      <c r="W435" s="38">
        <v>1</v>
      </c>
      <c r="X435" s="38">
        <v>0</v>
      </c>
      <c r="Y435" s="38">
        <v>1</v>
      </c>
      <c r="Z435" s="38">
        <v>7</v>
      </c>
      <c r="AA435" s="38">
        <v>0</v>
      </c>
      <c r="AB435" s="38">
        <v>0</v>
      </c>
      <c r="AC435" s="38">
        <v>0</v>
      </c>
      <c r="AD435" s="38">
        <v>0</v>
      </c>
      <c r="AE435" s="38">
        <v>0</v>
      </c>
      <c r="AF435" s="38">
        <v>0.66</v>
      </c>
      <c r="AG435" s="38">
        <v>0.13</v>
      </c>
      <c r="AH435" s="38">
        <v>0.79</v>
      </c>
      <c r="AI435" s="38">
        <v>0.66</v>
      </c>
      <c r="AJ435" s="38">
        <v>0.79</v>
      </c>
      <c r="AK435" s="38" t="s">
        <v>25</v>
      </c>
      <c r="AL435" s="38" t="s">
        <v>927</v>
      </c>
    </row>
    <row r="436" spans="1:38">
      <c r="A436" s="1">
        <v>434</v>
      </c>
      <c r="B436" s="1" t="s">
        <v>928</v>
      </c>
      <c r="C436" s="38" t="s">
        <v>120</v>
      </c>
      <c r="D436" s="38" t="s">
        <v>117</v>
      </c>
      <c r="E436" s="38" t="s">
        <v>99</v>
      </c>
      <c r="F436" s="38" t="s">
        <v>4462</v>
      </c>
      <c r="G436" s="38">
        <v>1995</v>
      </c>
      <c r="H436" s="38">
        <v>18</v>
      </c>
      <c r="I436" s="38">
        <v>10</v>
      </c>
      <c r="J436" s="38">
        <v>878</v>
      </c>
      <c r="K436" s="38">
        <v>9.8000000000000007</v>
      </c>
      <c r="L436" s="38">
        <v>0</v>
      </c>
      <c r="M436" s="38">
        <v>1</v>
      </c>
      <c r="N436" s="38">
        <v>1</v>
      </c>
      <c r="O436" s="38">
        <v>0</v>
      </c>
      <c r="P436" s="38">
        <v>0</v>
      </c>
      <c r="Q436" s="38">
        <v>0</v>
      </c>
      <c r="R436" s="38">
        <v>1</v>
      </c>
      <c r="S436" s="38">
        <v>0</v>
      </c>
      <c r="T436" s="38">
        <v>0.2</v>
      </c>
      <c r="U436" s="38">
        <v>0.2</v>
      </c>
      <c r="V436" s="38">
        <v>1</v>
      </c>
      <c r="W436" s="38">
        <v>1.2</v>
      </c>
      <c r="X436" s="38">
        <v>11</v>
      </c>
      <c r="Y436" s="38">
        <v>29</v>
      </c>
      <c r="Z436" s="38">
        <v>12</v>
      </c>
      <c r="AA436" s="38">
        <v>0</v>
      </c>
      <c r="AB436" s="38">
        <v>0.1</v>
      </c>
      <c r="AC436" s="38">
        <v>0.1</v>
      </c>
      <c r="AD436" s="38">
        <v>0</v>
      </c>
      <c r="AE436" s="38">
        <v>0.1</v>
      </c>
      <c r="AF436" s="38">
        <v>0.02</v>
      </c>
      <c r="AG436" s="38">
        <v>0.1</v>
      </c>
      <c r="AH436" s="38">
        <v>0.12</v>
      </c>
      <c r="AI436" s="38">
        <v>0.02</v>
      </c>
      <c r="AJ436" s="38">
        <v>0.12</v>
      </c>
      <c r="AK436" s="38" t="s">
        <v>25</v>
      </c>
      <c r="AL436" s="38" t="s">
        <v>929</v>
      </c>
    </row>
    <row r="437" spans="1:38">
      <c r="A437" s="1">
        <v>435</v>
      </c>
      <c r="B437" s="1" t="s">
        <v>1321</v>
      </c>
      <c r="C437" s="38" t="s">
        <v>127</v>
      </c>
      <c r="D437" s="38" t="s">
        <v>139</v>
      </c>
      <c r="E437" s="38" t="s">
        <v>93</v>
      </c>
      <c r="F437" s="38" t="s">
        <v>4483</v>
      </c>
      <c r="G437" s="38">
        <v>2002</v>
      </c>
      <c r="H437" s="38">
        <v>10</v>
      </c>
      <c r="I437" s="38">
        <v>1</v>
      </c>
      <c r="J437" s="38">
        <v>242</v>
      </c>
      <c r="K437" s="38">
        <v>2.7</v>
      </c>
      <c r="L437" s="38">
        <v>0</v>
      </c>
      <c r="M437" s="38">
        <v>0</v>
      </c>
      <c r="N437" s="38">
        <v>0</v>
      </c>
      <c r="O437" s="38">
        <v>0</v>
      </c>
      <c r="P437" s="38">
        <v>0</v>
      </c>
      <c r="Q437" s="38">
        <v>0</v>
      </c>
      <c r="R437" s="38">
        <v>0</v>
      </c>
      <c r="S437" s="38">
        <v>0</v>
      </c>
      <c r="T437" s="38">
        <v>0.3</v>
      </c>
      <c r="U437" s="38">
        <v>0.3</v>
      </c>
      <c r="V437" s="38">
        <v>0.2</v>
      </c>
      <c r="W437" s="38">
        <v>0.5</v>
      </c>
      <c r="X437" s="38">
        <v>5</v>
      </c>
      <c r="Y437" s="38">
        <v>5</v>
      </c>
      <c r="Z437" s="38">
        <v>14</v>
      </c>
      <c r="AA437" s="38">
        <v>0</v>
      </c>
      <c r="AB437" s="38">
        <v>0</v>
      </c>
      <c r="AC437" s="38">
        <v>0</v>
      </c>
      <c r="AD437" s="38">
        <v>0</v>
      </c>
      <c r="AE437" s="38">
        <v>0</v>
      </c>
      <c r="AF437" s="38">
        <v>0.11</v>
      </c>
      <c r="AG437" s="38">
        <v>0.09</v>
      </c>
      <c r="AH437" s="2">
        <v>0.19</v>
      </c>
      <c r="AI437" s="38">
        <v>0.11</v>
      </c>
      <c r="AJ437" s="38">
        <v>0.19</v>
      </c>
      <c r="AK437" s="38" t="s">
        <v>25</v>
      </c>
      <c r="AL437" s="38" t="s">
        <v>1322</v>
      </c>
    </row>
    <row r="438" spans="1:38">
      <c r="A438" s="1">
        <v>436</v>
      </c>
      <c r="B438" s="1" t="s">
        <v>98</v>
      </c>
      <c r="C438" s="38" t="s">
        <v>266</v>
      </c>
      <c r="D438" s="38" t="s">
        <v>150</v>
      </c>
      <c r="E438" s="38" t="s">
        <v>97</v>
      </c>
      <c r="F438" s="38" t="s">
        <v>4923</v>
      </c>
      <c r="G438" s="38">
        <v>1993</v>
      </c>
      <c r="H438" s="38">
        <v>34</v>
      </c>
      <c r="I438" s="38">
        <v>34</v>
      </c>
      <c r="J438" s="38">
        <v>3060</v>
      </c>
      <c r="K438" s="38">
        <v>34</v>
      </c>
      <c r="L438" s="38">
        <v>0</v>
      </c>
      <c r="M438" s="38">
        <v>0</v>
      </c>
      <c r="N438" s="38">
        <v>0</v>
      </c>
      <c r="O438" s="38">
        <v>0</v>
      </c>
      <c r="P438" s="38">
        <v>0</v>
      </c>
      <c r="Q438" s="38">
        <v>0</v>
      </c>
      <c r="R438" s="38">
        <v>2</v>
      </c>
      <c r="S438" s="38">
        <v>0</v>
      </c>
      <c r="T438" s="38">
        <v>0</v>
      </c>
      <c r="U438" s="38">
        <v>0</v>
      </c>
      <c r="V438" s="38">
        <v>0</v>
      </c>
      <c r="W438" s="38">
        <v>0</v>
      </c>
      <c r="X438" s="38">
        <v>0</v>
      </c>
      <c r="Y438" s="38">
        <v>0</v>
      </c>
      <c r="Z438" s="38">
        <v>0</v>
      </c>
      <c r="AA438" s="38">
        <v>0</v>
      </c>
      <c r="AB438" s="38">
        <v>0</v>
      </c>
      <c r="AC438" s="38">
        <v>0</v>
      </c>
      <c r="AD438" s="38">
        <v>0</v>
      </c>
      <c r="AE438" s="38">
        <v>0</v>
      </c>
      <c r="AF438" s="38">
        <v>0</v>
      </c>
      <c r="AG438" s="38">
        <v>0</v>
      </c>
      <c r="AH438" s="38">
        <v>0</v>
      </c>
      <c r="AI438" s="38">
        <v>0</v>
      </c>
      <c r="AJ438" s="38">
        <v>0</v>
      </c>
      <c r="AK438" s="38" t="s">
        <v>25</v>
      </c>
      <c r="AL438" s="38" t="s">
        <v>930</v>
      </c>
    </row>
    <row r="439" spans="1:38">
      <c r="A439" s="1">
        <v>437</v>
      </c>
      <c r="B439" s="1" t="s">
        <v>4006</v>
      </c>
      <c r="C439" s="38" t="s">
        <v>608</v>
      </c>
      <c r="D439" s="38" t="s">
        <v>117</v>
      </c>
      <c r="E439" s="38" t="s">
        <v>70</v>
      </c>
      <c r="F439" s="38" t="s">
        <v>4399</v>
      </c>
      <c r="G439" s="38">
        <v>1994</v>
      </c>
      <c r="H439" s="38">
        <v>10</v>
      </c>
      <c r="I439" s="38">
        <v>7</v>
      </c>
      <c r="J439" s="38">
        <v>610</v>
      </c>
      <c r="K439" s="38">
        <v>6.8</v>
      </c>
      <c r="L439" s="38">
        <v>0</v>
      </c>
      <c r="M439" s="38">
        <v>1</v>
      </c>
      <c r="N439" s="38">
        <v>1</v>
      </c>
      <c r="O439" s="38">
        <v>0</v>
      </c>
      <c r="P439" s="38">
        <v>0</v>
      </c>
      <c r="Q439" s="38">
        <v>0</v>
      </c>
      <c r="R439" s="38">
        <v>1</v>
      </c>
      <c r="S439" s="38">
        <v>0</v>
      </c>
      <c r="T439" s="38">
        <v>0.7</v>
      </c>
      <c r="U439" s="38">
        <v>0.7</v>
      </c>
      <c r="V439" s="38">
        <v>0.9</v>
      </c>
      <c r="W439" s="38">
        <v>1.6</v>
      </c>
      <c r="X439" s="38">
        <v>8</v>
      </c>
      <c r="Y439" s="38">
        <v>37</v>
      </c>
      <c r="Z439" s="38">
        <v>23</v>
      </c>
      <c r="AA439" s="38">
        <v>0</v>
      </c>
      <c r="AB439" s="38">
        <v>0.15</v>
      </c>
      <c r="AC439" s="38">
        <v>0.15</v>
      </c>
      <c r="AD439" s="38">
        <v>0</v>
      </c>
      <c r="AE439" s="38">
        <v>0.15</v>
      </c>
      <c r="AF439" s="38">
        <v>0.11</v>
      </c>
      <c r="AG439" s="38">
        <v>0.13</v>
      </c>
      <c r="AH439" s="38">
        <v>0.24</v>
      </c>
      <c r="AI439" s="38">
        <v>0.11</v>
      </c>
      <c r="AJ439" s="38">
        <v>0.24</v>
      </c>
      <c r="AK439" s="38" t="s">
        <v>25</v>
      </c>
      <c r="AL439" s="38" t="s">
        <v>4007</v>
      </c>
    </row>
    <row r="440" spans="1:38">
      <c r="A440" s="1">
        <v>438</v>
      </c>
      <c r="B440" s="1" t="s">
        <v>931</v>
      </c>
      <c r="C440" s="38" t="s">
        <v>127</v>
      </c>
      <c r="D440" s="38" t="s">
        <v>114</v>
      </c>
      <c r="E440" s="38" t="s">
        <v>68</v>
      </c>
      <c r="F440" s="38" t="s">
        <v>4740</v>
      </c>
      <c r="G440" s="38">
        <v>1997</v>
      </c>
      <c r="H440" s="38">
        <v>20</v>
      </c>
      <c r="I440" s="38">
        <v>11</v>
      </c>
      <c r="J440" s="38">
        <v>997</v>
      </c>
      <c r="K440" s="38">
        <v>11.1</v>
      </c>
      <c r="L440" s="38">
        <v>1</v>
      </c>
      <c r="M440" s="38">
        <v>5</v>
      </c>
      <c r="N440" s="38">
        <v>6</v>
      </c>
      <c r="O440" s="38">
        <v>1</v>
      </c>
      <c r="P440" s="38">
        <v>0</v>
      </c>
      <c r="Q440" s="38">
        <v>0</v>
      </c>
      <c r="R440" s="38">
        <v>1</v>
      </c>
      <c r="S440" s="38">
        <v>0</v>
      </c>
      <c r="T440" s="38">
        <v>1.5</v>
      </c>
      <c r="U440" s="38">
        <v>1.5</v>
      </c>
      <c r="V440" s="38">
        <v>3.8</v>
      </c>
      <c r="W440" s="38">
        <v>5.3</v>
      </c>
      <c r="X440" s="38">
        <v>73</v>
      </c>
      <c r="Y440" s="38">
        <v>58</v>
      </c>
      <c r="Z440" s="38">
        <v>99</v>
      </c>
      <c r="AA440" s="38">
        <v>0.09</v>
      </c>
      <c r="AB440" s="38">
        <v>0.45</v>
      </c>
      <c r="AC440" s="38">
        <v>0.54</v>
      </c>
      <c r="AD440" s="38">
        <v>0.09</v>
      </c>
      <c r="AE440" s="38">
        <v>0.54</v>
      </c>
      <c r="AF440" s="38">
        <v>0.13</v>
      </c>
      <c r="AG440" s="38">
        <v>0.34</v>
      </c>
      <c r="AH440" s="38">
        <v>0.48</v>
      </c>
      <c r="AI440" s="38">
        <v>0.13</v>
      </c>
      <c r="AJ440" s="38">
        <v>0.48</v>
      </c>
      <c r="AK440" s="38" t="s">
        <v>25</v>
      </c>
      <c r="AL440" s="38" t="s">
        <v>932</v>
      </c>
    </row>
    <row r="441" spans="1:38">
      <c r="A441" s="1">
        <v>439</v>
      </c>
      <c r="B441" s="1" t="s">
        <v>933</v>
      </c>
      <c r="C441" s="38" t="s">
        <v>120</v>
      </c>
      <c r="D441" s="38" t="s">
        <v>114</v>
      </c>
      <c r="E441" s="38" t="s">
        <v>64</v>
      </c>
      <c r="F441" s="38" t="s">
        <v>4924</v>
      </c>
      <c r="G441" s="38">
        <v>2001</v>
      </c>
      <c r="H441" s="38">
        <v>34</v>
      </c>
      <c r="I441" s="38">
        <v>33</v>
      </c>
      <c r="J441" s="38">
        <v>2856</v>
      </c>
      <c r="K441" s="38">
        <v>31.7</v>
      </c>
      <c r="L441" s="38">
        <v>13</v>
      </c>
      <c r="M441" s="38">
        <v>11</v>
      </c>
      <c r="N441" s="38">
        <v>24</v>
      </c>
      <c r="O441" s="38">
        <v>11</v>
      </c>
      <c r="P441" s="38">
        <v>2</v>
      </c>
      <c r="Q441" s="38">
        <v>3</v>
      </c>
      <c r="R441" s="38">
        <v>6</v>
      </c>
      <c r="S441" s="38">
        <v>0</v>
      </c>
      <c r="T441" s="38">
        <v>10.5</v>
      </c>
      <c r="U441" s="38">
        <v>8.3000000000000007</v>
      </c>
      <c r="V441" s="38">
        <v>8.1</v>
      </c>
      <c r="W441" s="38">
        <v>16.399999999999999</v>
      </c>
      <c r="X441" s="38">
        <v>159</v>
      </c>
      <c r="Y441" s="38">
        <v>96</v>
      </c>
      <c r="Z441" s="38">
        <v>479</v>
      </c>
      <c r="AA441" s="38">
        <v>0.41</v>
      </c>
      <c r="AB441" s="38">
        <v>0.35</v>
      </c>
      <c r="AC441" s="38">
        <v>0.76</v>
      </c>
      <c r="AD441" s="38">
        <v>0.35</v>
      </c>
      <c r="AE441" s="38">
        <v>0.69</v>
      </c>
      <c r="AF441" s="38">
        <v>0.33</v>
      </c>
      <c r="AG441" s="38">
        <v>0.25</v>
      </c>
      <c r="AH441" s="38">
        <v>0.57999999999999996</v>
      </c>
      <c r="AI441" s="38">
        <v>0.26</v>
      </c>
      <c r="AJ441" s="38">
        <v>0.52</v>
      </c>
      <c r="AK441" s="38" t="s">
        <v>25</v>
      </c>
      <c r="AL441" s="38" t="s">
        <v>934</v>
      </c>
    </row>
    <row r="442" spans="1:38">
      <c r="A442" s="1">
        <v>440</v>
      </c>
      <c r="B442" s="1" t="s">
        <v>935</v>
      </c>
      <c r="C442" s="38" t="s">
        <v>424</v>
      </c>
      <c r="D442" s="38" t="s">
        <v>114</v>
      </c>
      <c r="E442" s="38" t="s">
        <v>81</v>
      </c>
      <c r="F442" s="38" t="s">
        <v>4925</v>
      </c>
      <c r="G442" s="38">
        <v>1992</v>
      </c>
      <c r="H442" s="38">
        <v>34</v>
      </c>
      <c r="I442" s="38">
        <v>33</v>
      </c>
      <c r="J442" s="38">
        <v>2933</v>
      </c>
      <c r="K442" s="38">
        <v>32.6</v>
      </c>
      <c r="L442" s="38">
        <v>18</v>
      </c>
      <c r="M442" s="38">
        <v>7</v>
      </c>
      <c r="N442" s="38">
        <v>25</v>
      </c>
      <c r="O442" s="38">
        <v>16</v>
      </c>
      <c r="P442" s="38">
        <v>2</v>
      </c>
      <c r="Q442" s="38">
        <v>4</v>
      </c>
      <c r="R442" s="38">
        <v>2</v>
      </c>
      <c r="S442" s="38">
        <v>0</v>
      </c>
      <c r="T442" s="38">
        <v>18.399999999999999</v>
      </c>
      <c r="U442" s="38">
        <v>15.3</v>
      </c>
      <c r="V442" s="38">
        <v>6</v>
      </c>
      <c r="W442" s="38">
        <v>21.3</v>
      </c>
      <c r="X442" s="38">
        <v>98</v>
      </c>
      <c r="Y442" s="38">
        <v>130</v>
      </c>
      <c r="Z442" s="38">
        <v>366</v>
      </c>
      <c r="AA442" s="38">
        <v>0.55000000000000004</v>
      </c>
      <c r="AB442" s="38">
        <v>0.21</v>
      </c>
      <c r="AC442" s="38">
        <v>0.77</v>
      </c>
      <c r="AD442" s="38">
        <v>0.49</v>
      </c>
      <c r="AE442" s="38">
        <v>0.71</v>
      </c>
      <c r="AF442" s="38">
        <v>0.56999999999999995</v>
      </c>
      <c r="AG442" s="38">
        <v>0.18</v>
      </c>
      <c r="AH442" s="38">
        <v>0.75</v>
      </c>
      <c r="AI442" s="38">
        <v>0.47</v>
      </c>
      <c r="AJ442" s="38">
        <v>0.65</v>
      </c>
      <c r="AK442" s="38" t="s">
        <v>25</v>
      </c>
      <c r="AL442" s="38" t="s">
        <v>936</v>
      </c>
    </row>
    <row r="443" spans="1:38">
      <c r="A443" s="1">
        <v>441</v>
      </c>
      <c r="B443" s="1" t="s">
        <v>937</v>
      </c>
      <c r="C443" s="38" t="s">
        <v>127</v>
      </c>
      <c r="D443" s="38" t="s">
        <v>121</v>
      </c>
      <c r="E443" s="38" t="s">
        <v>64</v>
      </c>
      <c r="F443" s="38" t="s">
        <v>4926</v>
      </c>
      <c r="G443" s="38">
        <v>2001</v>
      </c>
      <c r="H443" s="38">
        <v>27</v>
      </c>
      <c r="I443" s="38">
        <v>27</v>
      </c>
      <c r="J443" s="38">
        <v>2415</v>
      </c>
      <c r="K443" s="38">
        <v>26.8</v>
      </c>
      <c r="L443" s="38">
        <v>2</v>
      </c>
      <c r="M443" s="38">
        <v>1</v>
      </c>
      <c r="N443" s="38">
        <v>3</v>
      </c>
      <c r="O443" s="38">
        <v>2</v>
      </c>
      <c r="P443" s="38">
        <v>0</v>
      </c>
      <c r="Q443" s="38">
        <v>0</v>
      </c>
      <c r="R443" s="38">
        <v>4</v>
      </c>
      <c r="S443" s="38">
        <v>0</v>
      </c>
      <c r="T443" s="38">
        <v>0.9</v>
      </c>
      <c r="U443" s="38">
        <v>0.9</v>
      </c>
      <c r="V443" s="38">
        <v>1.2</v>
      </c>
      <c r="W443" s="38">
        <v>2.1</v>
      </c>
      <c r="X443" s="38">
        <v>13</v>
      </c>
      <c r="Y443" s="38">
        <v>99</v>
      </c>
      <c r="Z443" s="38">
        <v>2</v>
      </c>
      <c r="AA443" s="38">
        <v>7.0000000000000007E-2</v>
      </c>
      <c r="AB443" s="38">
        <v>0.04</v>
      </c>
      <c r="AC443" s="38">
        <v>0.11</v>
      </c>
      <c r="AD443" s="38">
        <v>7.0000000000000007E-2</v>
      </c>
      <c r="AE443" s="38">
        <v>0.11</v>
      </c>
      <c r="AF443" s="38">
        <v>0.03</v>
      </c>
      <c r="AG443" s="38">
        <v>0.04</v>
      </c>
      <c r="AH443" s="38">
        <v>0.08</v>
      </c>
      <c r="AI443" s="38">
        <v>0.03</v>
      </c>
      <c r="AJ443" s="38">
        <v>0.08</v>
      </c>
      <c r="AK443" s="38" t="s">
        <v>25</v>
      </c>
      <c r="AL443" s="38" t="s">
        <v>938</v>
      </c>
    </row>
    <row r="444" spans="1:38">
      <c r="A444" s="1">
        <v>442</v>
      </c>
      <c r="B444" s="1" t="s">
        <v>939</v>
      </c>
      <c r="C444" s="38" t="s">
        <v>160</v>
      </c>
      <c r="D444" s="38" t="s">
        <v>121</v>
      </c>
      <c r="E444" s="38" t="s">
        <v>103</v>
      </c>
      <c r="F444" s="38" t="s">
        <v>4927</v>
      </c>
      <c r="G444" s="38">
        <v>1999</v>
      </c>
      <c r="H444" s="38">
        <v>22</v>
      </c>
      <c r="I444" s="38">
        <v>21</v>
      </c>
      <c r="J444" s="38">
        <v>1973</v>
      </c>
      <c r="K444" s="38">
        <v>21.9</v>
      </c>
      <c r="L444" s="38">
        <v>0</v>
      </c>
      <c r="M444" s="38">
        <v>1</v>
      </c>
      <c r="N444" s="38">
        <v>1</v>
      </c>
      <c r="O444" s="38">
        <v>0</v>
      </c>
      <c r="P444" s="38">
        <v>0</v>
      </c>
      <c r="Q444" s="38">
        <v>0</v>
      </c>
      <c r="R444" s="38">
        <v>5</v>
      </c>
      <c r="S444" s="38">
        <v>0</v>
      </c>
      <c r="T444" s="38">
        <v>1.5</v>
      </c>
      <c r="U444" s="38">
        <v>1.5</v>
      </c>
      <c r="V444" s="38">
        <v>0.6</v>
      </c>
      <c r="W444" s="38">
        <v>2.1</v>
      </c>
      <c r="X444" s="38">
        <v>5</v>
      </c>
      <c r="Y444" s="38">
        <v>82</v>
      </c>
      <c r="Z444" s="38">
        <v>4</v>
      </c>
      <c r="AA444" s="38">
        <v>0</v>
      </c>
      <c r="AB444" s="38">
        <v>0.05</v>
      </c>
      <c r="AC444" s="38">
        <v>0.05</v>
      </c>
      <c r="AD444" s="38">
        <v>0</v>
      </c>
      <c r="AE444" s="38">
        <v>0.05</v>
      </c>
      <c r="AF444" s="38">
        <v>7.0000000000000007E-2</v>
      </c>
      <c r="AG444" s="38">
        <v>0.03</v>
      </c>
      <c r="AH444" s="2">
        <v>0.1</v>
      </c>
      <c r="AI444" s="38">
        <v>7.0000000000000007E-2</v>
      </c>
      <c r="AJ444" s="38">
        <v>0.1</v>
      </c>
      <c r="AK444" s="38" t="s">
        <v>25</v>
      </c>
      <c r="AL444" s="38" t="s">
        <v>940</v>
      </c>
    </row>
    <row r="445" spans="1:38">
      <c r="A445" s="1">
        <v>443</v>
      </c>
      <c r="B445" s="1" t="s">
        <v>941</v>
      </c>
      <c r="C445" s="38" t="s">
        <v>295</v>
      </c>
      <c r="D445" s="38" t="s">
        <v>117</v>
      </c>
      <c r="E445" s="38" t="s">
        <v>64</v>
      </c>
      <c r="F445" s="38" t="s">
        <v>4475</v>
      </c>
      <c r="G445" s="38">
        <v>1999</v>
      </c>
      <c r="H445" s="38">
        <v>6</v>
      </c>
      <c r="I445" s="38">
        <v>2</v>
      </c>
      <c r="J445" s="38">
        <v>198</v>
      </c>
      <c r="K445" s="38">
        <v>2.2000000000000002</v>
      </c>
      <c r="L445" s="38">
        <v>0</v>
      </c>
      <c r="M445" s="38">
        <v>0</v>
      </c>
      <c r="N445" s="38">
        <v>0</v>
      </c>
      <c r="O445" s="38">
        <v>0</v>
      </c>
      <c r="P445" s="38">
        <v>0</v>
      </c>
      <c r="Q445" s="38">
        <v>0</v>
      </c>
      <c r="R445" s="38">
        <v>0</v>
      </c>
      <c r="S445" s="38">
        <v>0</v>
      </c>
      <c r="T445" s="38">
        <v>0</v>
      </c>
      <c r="U445" s="38">
        <v>0</v>
      </c>
      <c r="V445" s="38">
        <v>0</v>
      </c>
      <c r="W445" s="38">
        <v>0</v>
      </c>
      <c r="X445" s="38">
        <v>0</v>
      </c>
      <c r="Y445" s="38">
        <v>12</v>
      </c>
      <c r="Z445" s="38">
        <v>2</v>
      </c>
      <c r="AA445" s="38">
        <v>0</v>
      </c>
      <c r="AB445" s="38">
        <v>0</v>
      </c>
      <c r="AC445" s="38">
        <v>0</v>
      </c>
      <c r="AD445" s="38">
        <v>0</v>
      </c>
      <c r="AE445" s="38">
        <v>0</v>
      </c>
      <c r="AF445" s="38">
        <v>0</v>
      </c>
      <c r="AG445" s="38">
        <v>0.01</v>
      </c>
      <c r="AH445" s="38">
        <v>0.01</v>
      </c>
      <c r="AI445" s="38">
        <v>0</v>
      </c>
      <c r="AJ445" s="38">
        <v>0.01</v>
      </c>
      <c r="AK445" s="38" t="s">
        <v>25</v>
      </c>
      <c r="AL445" s="38" t="s">
        <v>942</v>
      </c>
    </row>
    <row r="446" spans="1:38">
      <c r="A446" s="1">
        <v>444</v>
      </c>
      <c r="B446" s="1" t="s">
        <v>941</v>
      </c>
      <c r="C446" s="38" t="s">
        <v>295</v>
      </c>
      <c r="D446" s="38" t="s">
        <v>117</v>
      </c>
      <c r="E446" s="38" t="s">
        <v>87</v>
      </c>
      <c r="F446" s="38" t="s">
        <v>4475</v>
      </c>
      <c r="G446" s="38">
        <v>1999</v>
      </c>
      <c r="H446" s="38">
        <v>9</v>
      </c>
      <c r="I446" s="38">
        <v>6</v>
      </c>
      <c r="J446" s="38">
        <v>536</v>
      </c>
      <c r="K446" s="38">
        <v>6</v>
      </c>
      <c r="L446" s="38">
        <v>0</v>
      </c>
      <c r="M446" s="38">
        <v>0</v>
      </c>
      <c r="N446" s="38">
        <v>0</v>
      </c>
      <c r="O446" s="38">
        <v>0</v>
      </c>
      <c r="P446" s="38">
        <v>0</v>
      </c>
      <c r="Q446" s="38">
        <v>0</v>
      </c>
      <c r="R446" s="38">
        <v>2</v>
      </c>
      <c r="S446" s="38">
        <v>0</v>
      </c>
      <c r="T446" s="38">
        <v>0.2</v>
      </c>
      <c r="U446" s="38">
        <v>0.2</v>
      </c>
      <c r="V446" s="38">
        <v>0</v>
      </c>
      <c r="W446" s="38">
        <v>0.2</v>
      </c>
      <c r="X446" s="38">
        <v>2</v>
      </c>
      <c r="Y446" s="38">
        <v>20</v>
      </c>
      <c r="Z446" s="38">
        <v>2</v>
      </c>
      <c r="AA446" s="38">
        <v>0</v>
      </c>
      <c r="AB446" s="38">
        <v>0</v>
      </c>
      <c r="AC446" s="38">
        <v>0</v>
      </c>
      <c r="AD446" s="38">
        <v>0</v>
      </c>
      <c r="AE446" s="38">
        <v>0</v>
      </c>
      <c r="AF446" s="38">
        <v>0.03</v>
      </c>
      <c r="AG446" s="38">
        <v>0.01</v>
      </c>
      <c r="AH446" s="38">
        <v>0.03</v>
      </c>
      <c r="AI446" s="38">
        <v>0.03</v>
      </c>
      <c r="AJ446" s="38">
        <v>0.03</v>
      </c>
      <c r="AK446" s="38" t="s">
        <v>25</v>
      </c>
      <c r="AL446" s="38" t="s">
        <v>942</v>
      </c>
    </row>
    <row r="447" spans="1:38">
      <c r="A447" s="1">
        <v>445</v>
      </c>
      <c r="B447" s="1" t="s">
        <v>943</v>
      </c>
      <c r="C447" s="38" t="s">
        <v>383</v>
      </c>
      <c r="D447" s="38" t="s">
        <v>121</v>
      </c>
      <c r="E447" s="38" t="s">
        <v>72</v>
      </c>
      <c r="F447" s="38" t="s">
        <v>4928</v>
      </c>
      <c r="G447" s="38">
        <v>1996</v>
      </c>
      <c r="H447" s="38">
        <v>16</v>
      </c>
      <c r="I447" s="38">
        <v>6</v>
      </c>
      <c r="J447" s="38">
        <v>678</v>
      </c>
      <c r="K447" s="38">
        <v>7.5</v>
      </c>
      <c r="L447" s="38">
        <v>0</v>
      </c>
      <c r="M447" s="38">
        <v>0</v>
      </c>
      <c r="N447" s="38">
        <v>0</v>
      </c>
      <c r="O447" s="38">
        <v>0</v>
      </c>
      <c r="P447" s="38">
        <v>0</v>
      </c>
      <c r="Q447" s="38">
        <v>0</v>
      </c>
      <c r="R447" s="38">
        <v>1</v>
      </c>
      <c r="S447" s="38">
        <v>0</v>
      </c>
      <c r="T447" s="38">
        <v>0.3</v>
      </c>
      <c r="U447" s="38">
        <v>0.3</v>
      </c>
      <c r="V447" s="38">
        <v>0.1</v>
      </c>
      <c r="W447" s="38">
        <v>0.4</v>
      </c>
      <c r="X447" s="38">
        <v>5</v>
      </c>
      <c r="Y447" s="38">
        <v>30</v>
      </c>
      <c r="Z447" s="38">
        <v>4</v>
      </c>
      <c r="AA447" s="38">
        <v>0</v>
      </c>
      <c r="AB447" s="38">
        <v>0</v>
      </c>
      <c r="AC447" s="38">
        <v>0</v>
      </c>
      <c r="AD447" s="38">
        <v>0</v>
      </c>
      <c r="AE447" s="38">
        <v>0</v>
      </c>
      <c r="AF447" s="38">
        <v>0.04</v>
      </c>
      <c r="AG447" s="38">
        <v>0.01</v>
      </c>
      <c r="AH447" s="38">
        <v>0.05</v>
      </c>
      <c r="AI447" s="38">
        <v>0.04</v>
      </c>
      <c r="AJ447" s="38">
        <v>0.05</v>
      </c>
      <c r="AK447" s="38" t="s">
        <v>25</v>
      </c>
      <c r="AL447" s="38" t="s">
        <v>944</v>
      </c>
    </row>
    <row r="448" spans="1:38">
      <c r="A448" s="1">
        <v>446</v>
      </c>
      <c r="B448" s="1" t="s">
        <v>75</v>
      </c>
      <c r="C448" s="38" t="s">
        <v>142</v>
      </c>
      <c r="D448" s="38" t="s">
        <v>150</v>
      </c>
      <c r="E448" s="38" t="s">
        <v>74</v>
      </c>
      <c r="F448" s="38" t="s">
        <v>4929</v>
      </c>
      <c r="G448" s="38">
        <v>1997</v>
      </c>
      <c r="H448" s="38">
        <v>23</v>
      </c>
      <c r="I448" s="38">
        <v>23</v>
      </c>
      <c r="J448" s="38">
        <v>2070</v>
      </c>
      <c r="K448" s="38">
        <v>23</v>
      </c>
      <c r="L448" s="38">
        <v>0</v>
      </c>
      <c r="M448" s="38">
        <v>0</v>
      </c>
      <c r="N448" s="38">
        <v>0</v>
      </c>
      <c r="O448" s="38">
        <v>0</v>
      </c>
      <c r="P448" s="38">
        <v>0</v>
      </c>
      <c r="Q448" s="38">
        <v>0</v>
      </c>
      <c r="R448" s="38">
        <v>2</v>
      </c>
      <c r="S448" s="38">
        <v>0</v>
      </c>
      <c r="T448" s="38">
        <v>0</v>
      </c>
      <c r="U448" s="38">
        <v>0</v>
      </c>
      <c r="V448" s="38">
        <v>0</v>
      </c>
      <c r="W448" s="38">
        <v>0</v>
      </c>
      <c r="X448" s="38">
        <v>0</v>
      </c>
      <c r="Y448" s="38">
        <v>0</v>
      </c>
      <c r="Z448" s="38">
        <v>0</v>
      </c>
      <c r="AA448" s="38">
        <v>0</v>
      </c>
      <c r="AB448" s="38">
        <v>0</v>
      </c>
      <c r="AC448" s="38">
        <v>0</v>
      </c>
      <c r="AD448" s="38">
        <v>0</v>
      </c>
      <c r="AE448" s="38">
        <v>0</v>
      </c>
      <c r="AF448" s="38">
        <v>0</v>
      </c>
      <c r="AG448" s="38">
        <v>0</v>
      </c>
      <c r="AH448" s="38">
        <v>0</v>
      </c>
      <c r="AI448" s="38">
        <v>0</v>
      </c>
      <c r="AJ448" s="38">
        <v>0</v>
      </c>
      <c r="AK448" s="38" t="s">
        <v>25</v>
      </c>
      <c r="AL448" s="38" t="s">
        <v>945</v>
      </c>
    </row>
    <row r="449" spans="1:38">
      <c r="A449" s="1">
        <v>447</v>
      </c>
      <c r="B449" s="1" t="s">
        <v>946</v>
      </c>
      <c r="C449" s="38" t="s">
        <v>120</v>
      </c>
      <c r="D449" s="38" t="s">
        <v>139</v>
      </c>
      <c r="E449" s="38" t="s">
        <v>70</v>
      </c>
      <c r="F449" s="38" t="s">
        <v>4646</v>
      </c>
      <c r="G449" s="38">
        <v>2000</v>
      </c>
      <c r="H449" s="38">
        <v>21</v>
      </c>
      <c r="I449" s="38">
        <v>17</v>
      </c>
      <c r="J449" s="38">
        <v>1338</v>
      </c>
      <c r="K449" s="38">
        <v>14.9</v>
      </c>
      <c r="L449" s="38">
        <v>5</v>
      </c>
      <c r="M449" s="38">
        <v>2</v>
      </c>
      <c r="N449" s="38">
        <v>7</v>
      </c>
      <c r="O449" s="38">
        <v>5</v>
      </c>
      <c r="P449" s="38">
        <v>0</v>
      </c>
      <c r="Q449" s="38">
        <v>0</v>
      </c>
      <c r="R449" s="38">
        <v>0</v>
      </c>
      <c r="S449" s="38">
        <v>0</v>
      </c>
      <c r="T449" s="38">
        <v>3.3</v>
      </c>
      <c r="U449" s="38">
        <v>3.3</v>
      </c>
      <c r="V449" s="38">
        <v>2.5</v>
      </c>
      <c r="W449" s="38">
        <v>5.8</v>
      </c>
      <c r="X449" s="38">
        <v>63</v>
      </c>
      <c r="Y449" s="38">
        <v>60</v>
      </c>
      <c r="Z449" s="38">
        <v>136</v>
      </c>
      <c r="AA449" s="38">
        <v>0.34</v>
      </c>
      <c r="AB449" s="38">
        <v>0.13</v>
      </c>
      <c r="AC449" s="38">
        <v>0.47</v>
      </c>
      <c r="AD449" s="38">
        <v>0.34</v>
      </c>
      <c r="AE449" s="38">
        <v>0.47</v>
      </c>
      <c r="AF449" s="38">
        <v>0.22</v>
      </c>
      <c r="AG449" s="38">
        <v>0.17</v>
      </c>
      <c r="AH449" s="38">
        <v>0.39</v>
      </c>
      <c r="AI449" s="38">
        <v>0.22</v>
      </c>
      <c r="AJ449" s="38">
        <v>0.39</v>
      </c>
      <c r="AK449" s="38" t="s">
        <v>25</v>
      </c>
      <c r="AL449" s="38" t="s">
        <v>947</v>
      </c>
    </row>
    <row r="450" spans="1:38">
      <c r="A450" s="1">
        <v>448</v>
      </c>
      <c r="B450" s="1" t="s">
        <v>948</v>
      </c>
      <c r="C450" s="38" t="s">
        <v>127</v>
      </c>
      <c r="D450" s="38" t="s">
        <v>117</v>
      </c>
      <c r="E450" s="38" t="s">
        <v>85</v>
      </c>
      <c r="F450" s="38" t="s">
        <v>4930</v>
      </c>
      <c r="G450" s="38">
        <v>1994</v>
      </c>
      <c r="H450" s="38">
        <v>2</v>
      </c>
      <c r="I450" s="38">
        <v>0</v>
      </c>
      <c r="J450" s="38">
        <v>11</v>
      </c>
      <c r="K450" s="38">
        <v>0.1</v>
      </c>
      <c r="L450" s="38">
        <v>0</v>
      </c>
      <c r="M450" s="38">
        <v>0</v>
      </c>
      <c r="N450" s="38">
        <v>0</v>
      </c>
      <c r="O450" s="38">
        <v>0</v>
      </c>
      <c r="P450" s="38">
        <v>0</v>
      </c>
      <c r="Q450" s="38">
        <v>0</v>
      </c>
      <c r="R450" s="38">
        <v>0</v>
      </c>
      <c r="S450" s="38">
        <v>0</v>
      </c>
      <c r="T450" s="38">
        <v>0</v>
      </c>
      <c r="U450" s="38">
        <v>0</v>
      </c>
      <c r="V450" s="38">
        <v>0</v>
      </c>
      <c r="W450" s="38">
        <v>0</v>
      </c>
      <c r="X450" s="38">
        <v>0</v>
      </c>
      <c r="Y450" s="38">
        <v>1</v>
      </c>
      <c r="Z450" s="38">
        <v>0</v>
      </c>
      <c r="AA450" s="38">
        <v>0</v>
      </c>
      <c r="AB450" s="38">
        <v>0</v>
      </c>
      <c r="AC450" s="38">
        <v>0</v>
      </c>
      <c r="AD450" s="38">
        <v>0</v>
      </c>
      <c r="AE450" s="38">
        <v>0</v>
      </c>
      <c r="AF450" s="38">
        <v>0</v>
      </c>
      <c r="AG450" s="38">
        <v>0</v>
      </c>
      <c r="AH450" s="38">
        <v>0</v>
      </c>
      <c r="AI450" s="38">
        <v>0</v>
      </c>
      <c r="AJ450" s="38">
        <v>0</v>
      </c>
      <c r="AK450" s="38" t="s">
        <v>25</v>
      </c>
      <c r="AL450" s="38" t="s">
        <v>949</v>
      </c>
    </row>
    <row r="451" spans="1:38">
      <c r="A451" s="1">
        <v>449</v>
      </c>
      <c r="B451" s="1" t="s">
        <v>950</v>
      </c>
      <c r="C451" s="38" t="s">
        <v>142</v>
      </c>
      <c r="D451" s="38" t="s">
        <v>139</v>
      </c>
      <c r="E451" s="38" t="s">
        <v>97</v>
      </c>
      <c r="F451" s="38" t="s">
        <v>4931</v>
      </c>
      <c r="G451" s="38">
        <v>1992</v>
      </c>
      <c r="H451" s="38">
        <v>12</v>
      </c>
      <c r="I451" s="38">
        <v>8</v>
      </c>
      <c r="J451" s="38">
        <v>696</v>
      </c>
      <c r="K451" s="38">
        <v>7.7</v>
      </c>
      <c r="L451" s="38">
        <v>1</v>
      </c>
      <c r="M451" s="38">
        <v>0</v>
      </c>
      <c r="N451" s="38">
        <v>1</v>
      </c>
      <c r="O451" s="38">
        <v>1</v>
      </c>
      <c r="P451" s="38">
        <v>0</v>
      </c>
      <c r="Q451" s="38">
        <v>0</v>
      </c>
      <c r="R451" s="38">
        <v>3</v>
      </c>
      <c r="S451" s="38">
        <v>0</v>
      </c>
      <c r="T451" s="38">
        <v>2.9</v>
      </c>
      <c r="U451" s="38">
        <v>2.9</v>
      </c>
      <c r="V451" s="38">
        <v>0.8</v>
      </c>
      <c r="W451" s="38">
        <v>3.7</v>
      </c>
      <c r="X451" s="38">
        <v>14</v>
      </c>
      <c r="Y451" s="38">
        <v>36</v>
      </c>
      <c r="Z451" s="38">
        <v>46</v>
      </c>
      <c r="AA451" s="38">
        <v>0.13</v>
      </c>
      <c r="AB451" s="38">
        <v>0</v>
      </c>
      <c r="AC451" s="38">
        <v>0.13</v>
      </c>
      <c r="AD451" s="38">
        <v>0.13</v>
      </c>
      <c r="AE451" s="38">
        <v>0.13</v>
      </c>
      <c r="AF451" s="38">
        <v>0.38</v>
      </c>
      <c r="AG451" s="38">
        <v>0.1</v>
      </c>
      <c r="AH451" s="38">
        <v>0.48</v>
      </c>
      <c r="AI451" s="38">
        <v>0.38</v>
      </c>
      <c r="AJ451" s="38">
        <v>0.48</v>
      </c>
      <c r="AK451" s="38" t="s">
        <v>25</v>
      </c>
      <c r="AL451" s="38" t="s">
        <v>951</v>
      </c>
    </row>
    <row r="452" spans="1:38">
      <c r="A452" s="1">
        <v>450</v>
      </c>
      <c r="B452" s="1" t="s">
        <v>952</v>
      </c>
      <c r="C452" s="38" t="s">
        <v>268</v>
      </c>
      <c r="D452" s="38" t="s">
        <v>117</v>
      </c>
      <c r="E452" s="38" t="s">
        <v>74</v>
      </c>
      <c r="F452" s="38" t="s">
        <v>4932</v>
      </c>
      <c r="G452" s="38">
        <v>2002</v>
      </c>
      <c r="H452" s="38">
        <v>9</v>
      </c>
      <c r="I452" s="38">
        <v>1</v>
      </c>
      <c r="J452" s="38">
        <v>176</v>
      </c>
      <c r="K452" s="38">
        <v>2</v>
      </c>
      <c r="L452" s="38">
        <v>0</v>
      </c>
      <c r="M452" s="38">
        <v>1</v>
      </c>
      <c r="N452" s="38">
        <v>1</v>
      </c>
      <c r="O452" s="38">
        <v>0</v>
      </c>
      <c r="P452" s="38">
        <v>0</v>
      </c>
      <c r="Q452" s="38">
        <v>0</v>
      </c>
      <c r="R452" s="38">
        <v>1</v>
      </c>
      <c r="S452" s="38">
        <v>0</v>
      </c>
      <c r="T452" s="38">
        <v>0.3</v>
      </c>
      <c r="U452" s="38">
        <v>0.3</v>
      </c>
      <c r="V452" s="38">
        <v>0.2</v>
      </c>
      <c r="W452" s="38">
        <v>0.5</v>
      </c>
      <c r="X452" s="38">
        <v>5</v>
      </c>
      <c r="Y452" s="38">
        <v>11</v>
      </c>
      <c r="Z452" s="38">
        <v>20</v>
      </c>
      <c r="AA452" s="38">
        <v>0</v>
      </c>
      <c r="AB452" s="38">
        <v>0.51</v>
      </c>
      <c r="AC452" s="38">
        <v>0.51</v>
      </c>
      <c r="AD452" s="38">
        <v>0</v>
      </c>
      <c r="AE452" s="38">
        <v>0.51</v>
      </c>
      <c r="AF452" s="38">
        <v>0.17</v>
      </c>
      <c r="AG452" s="38">
        <v>0.11</v>
      </c>
      <c r="AH452" s="38">
        <v>0.28000000000000003</v>
      </c>
      <c r="AI452" s="38">
        <v>0.17</v>
      </c>
      <c r="AJ452" s="38">
        <v>0.28000000000000003</v>
      </c>
      <c r="AK452" s="38" t="s">
        <v>25</v>
      </c>
      <c r="AL452" s="38" t="s">
        <v>953</v>
      </c>
    </row>
    <row r="453" spans="1:38">
      <c r="A453" s="1">
        <v>451</v>
      </c>
      <c r="B453" s="1" t="s">
        <v>954</v>
      </c>
      <c r="C453" s="38" t="s">
        <v>498</v>
      </c>
      <c r="D453" s="38" t="s">
        <v>114</v>
      </c>
      <c r="E453" s="38" t="s">
        <v>95</v>
      </c>
      <c r="F453" s="38" t="s">
        <v>4933</v>
      </c>
      <c r="G453" s="38">
        <v>1999</v>
      </c>
      <c r="H453" s="38">
        <v>16</v>
      </c>
      <c r="I453" s="38">
        <v>11</v>
      </c>
      <c r="J453" s="38">
        <v>926</v>
      </c>
      <c r="K453" s="38">
        <v>10.3</v>
      </c>
      <c r="L453" s="38">
        <v>3</v>
      </c>
      <c r="M453" s="38">
        <v>0</v>
      </c>
      <c r="N453" s="38">
        <v>3</v>
      </c>
      <c r="O453" s="38">
        <v>3</v>
      </c>
      <c r="P453" s="38">
        <v>0</v>
      </c>
      <c r="Q453" s="38">
        <v>0</v>
      </c>
      <c r="R453" s="38">
        <v>3</v>
      </c>
      <c r="S453" s="38">
        <v>0</v>
      </c>
      <c r="T453" s="38">
        <v>2.5</v>
      </c>
      <c r="U453" s="38">
        <v>2.5</v>
      </c>
      <c r="V453" s="38">
        <v>0.7</v>
      </c>
      <c r="W453" s="38">
        <v>3.1</v>
      </c>
      <c r="X453" s="38">
        <v>13</v>
      </c>
      <c r="Y453" s="38">
        <v>17</v>
      </c>
      <c r="Z453" s="38">
        <v>48</v>
      </c>
      <c r="AA453" s="38">
        <v>0.28999999999999998</v>
      </c>
      <c r="AB453" s="38">
        <v>0</v>
      </c>
      <c r="AC453" s="38">
        <v>0.28999999999999998</v>
      </c>
      <c r="AD453" s="38">
        <v>0.28999999999999998</v>
      </c>
      <c r="AE453" s="38">
        <v>0.28999999999999998</v>
      </c>
      <c r="AF453" s="38">
        <v>0.24</v>
      </c>
      <c r="AG453" s="38">
        <v>7.0000000000000007E-2</v>
      </c>
      <c r="AH453" s="38">
        <v>0.31</v>
      </c>
      <c r="AI453" s="38">
        <v>0.24</v>
      </c>
      <c r="AJ453" s="38">
        <v>0.31</v>
      </c>
      <c r="AK453" s="38" t="s">
        <v>25</v>
      </c>
      <c r="AL453" s="38" t="s">
        <v>955</v>
      </c>
    </row>
    <row r="454" spans="1:38">
      <c r="A454" s="1">
        <v>452</v>
      </c>
      <c r="B454" s="1" t="s">
        <v>956</v>
      </c>
      <c r="C454" s="38" t="s">
        <v>149</v>
      </c>
      <c r="D454" s="38" t="s">
        <v>110</v>
      </c>
      <c r="E454" s="38" t="s">
        <v>89</v>
      </c>
      <c r="F454" s="38" t="s">
        <v>4934</v>
      </c>
      <c r="G454" s="38">
        <v>1994</v>
      </c>
      <c r="H454" s="38">
        <v>6</v>
      </c>
      <c r="I454" s="38">
        <v>2</v>
      </c>
      <c r="J454" s="38">
        <v>181</v>
      </c>
      <c r="K454" s="38">
        <v>2</v>
      </c>
      <c r="L454" s="38">
        <v>0</v>
      </c>
      <c r="M454" s="38">
        <v>0</v>
      </c>
      <c r="N454" s="38">
        <v>0</v>
      </c>
      <c r="O454" s="38">
        <v>0</v>
      </c>
      <c r="P454" s="38">
        <v>0</v>
      </c>
      <c r="Q454" s="38">
        <v>0</v>
      </c>
      <c r="R454" s="38">
        <v>1</v>
      </c>
      <c r="S454" s="38">
        <v>0</v>
      </c>
      <c r="T454" s="38">
        <v>0.3</v>
      </c>
      <c r="U454" s="38">
        <v>0.3</v>
      </c>
      <c r="V454" s="38">
        <v>0</v>
      </c>
      <c r="W454" s="38">
        <v>0.3</v>
      </c>
      <c r="X454" s="38">
        <v>9</v>
      </c>
      <c r="Y454" s="38">
        <v>12</v>
      </c>
      <c r="Z454" s="38">
        <v>4</v>
      </c>
      <c r="AA454" s="38">
        <v>0</v>
      </c>
      <c r="AB454" s="38">
        <v>0</v>
      </c>
      <c r="AC454" s="38">
        <v>0</v>
      </c>
      <c r="AD454" s="38">
        <v>0</v>
      </c>
      <c r="AE454" s="38">
        <v>0</v>
      </c>
      <c r="AF454" s="38">
        <v>0.13</v>
      </c>
      <c r="AG454" s="38">
        <v>0.02</v>
      </c>
      <c r="AH454" s="38">
        <v>0.14000000000000001</v>
      </c>
      <c r="AI454" s="38">
        <v>0.13</v>
      </c>
      <c r="AJ454" s="38">
        <v>0.14000000000000001</v>
      </c>
      <c r="AK454" s="38" t="s">
        <v>25</v>
      </c>
      <c r="AL454" s="38" t="s">
        <v>957</v>
      </c>
    </row>
    <row r="455" spans="1:38">
      <c r="A455" s="1">
        <v>453</v>
      </c>
      <c r="B455" s="1" t="s">
        <v>958</v>
      </c>
      <c r="C455" s="38" t="s">
        <v>229</v>
      </c>
      <c r="D455" s="38" t="s">
        <v>114</v>
      </c>
      <c r="E455" s="38" t="s">
        <v>79</v>
      </c>
      <c r="F455" s="38" t="s">
        <v>4935</v>
      </c>
      <c r="G455" s="38">
        <v>2001</v>
      </c>
      <c r="H455" s="38">
        <v>14</v>
      </c>
      <c r="I455" s="38">
        <v>5</v>
      </c>
      <c r="J455" s="38">
        <v>530</v>
      </c>
      <c r="K455" s="38">
        <v>5.9</v>
      </c>
      <c r="L455" s="38">
        <v>0</v>
      </c>
      <c r="M455" s="38">
        <v>1</v>
      </c>
      <c r="N455" s="38">
        <v>1</v>
      </c>
      <c r="O455" s="38">
        <v>0</v>
      </c>
      <c r="P455" s="38">
        <v>0</v>
      </c>
      <c r="Q455" s="38">
        <v>0</v>
      </c>
      <c r="R455" s="38">
        <v>2</v>
      </c>
      <c r="S455" s="38">
        <v>0</v>
      </c>
      <c r="T455" s="38">
        <v>2</v>
      </c>
      <c r="U455" s="38">
        <v>2</v>
      </c>
      <c r="V455" s="38">
        <v>0.7</v>
      </c>
      <c r="W455" s="38">
        <v>2.6</v>
      </c>
      <c r="X455" s="38">
        <v>17</v>
      </c>
      <c r="Y455" s="38">
        <v>11</v>
      </c>
      <c r="Z455" s="38">
        <v>40</v>
      </c>
      <c r="AA455" s="38">
        <v>0</v>
      </c>
      <c r="AB455" s="38">
        <v>0.17</v>
      </c>
      <c r="AC455" s="38">
        <v>0.17</v>
      </c>
      <c r="AD455" s="38">
        <v>0</v>
      </c>
      <c r="AE455" s="38">
        <v>0.17</v>
      </c>
      <c r="AF455" s="38">
        <v>0.33</v>
      </c>
      <c r="AG455" s="38">
        <v>0.12</v>
      </c>
      <c r="AH455" s="38">
        <v>0.45</v>
      </c>
      <c r="AI455" s="38">
        <v>0.33</v>
      </c>
      <c r="AJ455" s="38">
        <v>0.45</v>
      </c>
      <c r="AK455" s="38" t="s">
        <v>25</v>
      </c>
      <c r="AL455" s="38" t="s">
        <v>959</v>
      </c>
    </row>
    <row r="456" spans="1:38">
      <c r="A456" s="1">
        <v>454</v>
      </c>
      <c r="B456" s="1" t="s">
        <v>960</v>
      </c>
      <c r="C456" s="38" t="s">
        <v>133</v>
      </c>
      <c r="D456" s="38" t="s">
        <v>121</v>
      </c>
      <c r="E456" s="38" t="s">
        <v>68</v>
      </c>
      <c r="F456" s="38" t="s">
        <v>4767</v>
      </c>
      <c r="G456" s="38">
        <v>1991</v>
      </c>
      <c r="H456" s="38">
        <v>31</v>
      </c>
      <c r="I456" s="38">
        <v>31</v>
      </c>
      <c r="J456" s="38">
        <v>2756</v>
      </c>
      <c r="K456" s="38">
        <v>30.6</v>
      </c>
      <c r="L456" s="38">
        <v>1</v>
      </c>
      <c r="M456" s="38">
        <v>3</v>
      </c>
      <c r="N456" s="38">
        <v>4</v>
      </c>
      <c r="O456" s="38">
        <v>1</v>
      </c>
      <c r="P456" s="38">
        <v>0</v>
      </c>
      <c r="Q456" s="38">
        <v>0</v>
      </c>
      <c r="R456" s="38">
        <v>5</v>
      </c>
      <c r="S456" s="38">
        <v>0</v>
      </c>
      <c r="T456" s="38">
        <v>3.8</v>
      </c>
      <c r="U456" s="38">
        <v>3.8</v>
      </c>
      <c r="V456" s="38">
        <v>3.2</v>
      </c>
      <c r="W456" s="38">
        <v>7</v>
      </c>
      <c r="X456" s="38">
        <v>25</v>
      </c>
      <c r="Y456" s="38">
        <v>123</v>
      </c>
      <c r="Z456" s="38">
        <v>23</v>
      </c>
      <c r="AA456" s="38">
        <v>0.03</v>
      </c>
      <c r="AB456" s="38">
        <v>0.1</v>
      </c>
      <c r="AC456" s="38">
        <v>0.13</v>
      </c>
      <c r="AD456" s="38">
        <v>0.03</v>
      </c>
      <c r="AE456" s="38">
        <v>0.13</v>
      </c>
      <c r="AF456" s="38">
        <v>0.12</v>
      </c>
      <c r="AG456" s="38">
        <v>0.1</v>
      </c>
      <c r="AH456" s="38">
        <v>0.23</v>
      </c>
      <c r="AI456" s="38">
        <v>0.12</v>
      </c>
      <c r="AJ456" s="38">
        <v>0.23</v>
      </c>
      <c r="AK456" s="38" t="s">
        <v>25</v>
      </c>
      <c r="AL456" s="38" t="s">
        <v>961</v>
      </c>
    </row>
    <row r="457" spans="1:38">
      <c r="A457" s="1">
        <v>455</v>
      </c>
      <c r="B457" s="1" t="s">
        <v>962</v>
      </c>
      <c r="C457" s="38" t="s">
        <v>160</v>
      </c>
      <c r="D457" s="38" t="s">
        <v>110</v>
      </c>
      <c r="E457" s="38" t="s">
        <v>87</v>
      </c>
      <c r="F457" s="38" t="s">
        <v>4936</v>
      </c>
      <c r="G457" s="38">
        <v>1992</v>
      </c>
      <c r="H457" s="38">
        <v>33</v>
      </c>
      <c r="I457" s="38">
        <v>29</v>
      </c>
      <c r="J457" s="38">
        <v>2458</v>
      </c>
      <c r="K457" s="38">
        <v>27.3</v>
      </c>
      <c r="L457" s="38">
        <v>3</v>
      </c>
      <c r="M457" s="38">
        <v>1</v>
      </c>
      <c r="N457" s="38">
        <v>4</v>
      </c>
      <c r="O457" s="38">
        <v>3</v>
      </c>
      <c r="P457" s="38">
        <v>0</v>
      </c>
      <c r="Q457" s="38">
        <v>0</v>
      </c>
      <c r="R457" s="38">
        <v>6</v>
      </c>
      <c r="S457" s="38">
        <v>0</v>
      </c>
      <c r="T457" s="38">
        <v>3.2</v>
      </c>
      <c r="U457" s="38">
        <v>3.2</v>
      </c>
      <c r="V457" s="38">
        <v>1.4</v>
      </c>
      <c r="W457" s="38">
        <v>4.5999999999999996</v>
      </c>
      <c r="X457" s="38">
        <v>32</v>
      </c>
      <c r="Y457" s="38">
        <v>98</v>
      </c>
      <c r="Z457" s="38">
        <v>65</v>
      </c>
      <c r="AA457" s="38">
        <v>0.11</v>
      </c>
      <c r="AB457" s="38">
        <v>0.04</v>
      </c>
      <c r="AC457" s="38">
        <v>0.15</v>
      </c>
      <c r="AD457" s="38">
        <v>0.11</v>
      </c>
      <c r="AE457" s="38">
        <v>0.15</v>
      </c>
      <c r="AF457" s="38">
        <v>0.12</v>
      </c>
      <c r="AG457" s="38">
        <v>0.05</v>
      </c>
      <c r="AH457" s="2">
        <v>0.17</v>
      </c>
      <c r="AI457" s="38">
        <v>0.12</v>
      </c>
      <c r="AJ457" s="38">
        <v>0.17</v>
      </c>
      <c r="AK457" s="38" t="s">
        <v>25</v>
      </c>
      <c r="AL457" s="38" t="s">
        <v>963</v>
      </c>
    </row>
    <row r="458" spans="1:38">
      <c r="A458" s="1">
        <v>456</v>
      </c>
      <c r="B458" s="1" t="s">
        <v>964</v>
      </c>
      <c r="C458" s="38" t="s">
        <v>266</v>
      </c>
      <c r="D458" s="38" t="s">
        <v>121</v>
      </c>
      <c r="E458" s="38" t="s">
        <v>97</v>
      </c>
      <c r="F458" s="38" t="s">
        <v>4937</v>
      </c>
      <c r="G458" s="38">
        <v>1993</v>
      </c>
      <c r="H458" s="38">
        <v>32</v>
      </c>
      <c r="I458" s="38">
        <v>27</v>
      </c>
      <c r="J458" s="38">
        <v>2272</v>
      </c>
      <c r="K458" s="38">
        <v>25.2</v>
      </c>
      <c r="L458" s="38">
        <v>0</v>
      </c>
      <c r="M458" s="38">
        <v>1</v>
      </c>
      <c r="N458" s="38">
        <v>1</v>
      </c>
      <c r="O458" s="38">
        <v>0</v>
      </c>
      <c r="P458" s="38">
        <v>0</v>
      </c>
      <c r="Q458" s="38">
        <v>0</v>
      </c>
      <c r="R458" s="38">
        <v>9</v>
      </c>
      <c r="S458" s="38">
        <v>1</v>
      </c>
      <c r="T458" s="38">
        <v>0.3</v>
      </c>
      <c r="U458" s="38">
        <v>0.3</v>
      </c>
      <c r="V458" s="38">
        <v>0.7</v>
      </c>
      <c r="W458" s="38">
        <v>1</v>
      </c>
      <c r="X458" s="38">
        <v>41</v>
      </c>
      <c r="Y458" s="38">
        <v>96</v>
      </c>
      <c r="Z458" s="38">
        <v>136</v>
      </c>
      <c r="AA458" s="38">
        <v>0</v>
      </c>
      <c r="AB458" s="38">
        <v>0.04</v>
      </c>
      <c r="AC458" s="38">
        <v>0.04</v>
      </c>
      <c r="AD458" s="38">
        <v>0</v>
      </c>
      <c r="AE458" s="38">
        <v>0.04</v>
      </c>
      <c r="AF458" s="38">
        <v>0.01</v>
      </c>
      <c r="AG458" s="38">
        <v>0.03</v>
      </c>
      <c r="AH458" s="38">
        <v>0.04</v>
      </c>
      <c r="AI458" s="38">
        <v>0.01</v>
      </c>
      <c r="AJ458" s="38">
        <v>0.04</v>
      </c>
      <c r="AK458" s="38" t="s">
        <v>25</v>
      </c>
      <c r="AL458" s="38" t="s">
        <v>965</v>
      </c>
    </row>
    <row r="459" spans="1:38">
      <c r="A459" s="1">
        <v>457</v>
      </c>
      <c r="B459" s="1" t="s">
        <v>4008</v>
      </c>
      <c r="C459" s="38" t="s">
        <v>160</v>
      </c>
      <c r="D459" s="38" t="s">
        <v>139</v>
      </c>
      <c r="E459" s="38" t="s">
        <v>99</v>
      </c>
      <c r="F459" s="38" t="s">
        <v>4938</v>
      </c>
      <c r="G459" s="38">
        <v>2000</v>
      </c>
      <c r="H459" s="38">
        <v>10</v>
      </c>
      <c r="I459" s="38">
        <v>2</v>
      </c>
      <c r="J459" s="38">
        <v>251</v>
      </c>
      <c r="K459" s="38">
        <v>2.8</v>
      </c>
      <c r="L459" s="38">
        <v>1</v>
      </c>
      <c r="M459" s="38">
        <v>0</v>
      </c>
      <c r="N459" s="38">
        <v>1</v>
      </c>
      <c r="O459" s="38">
        <v>1</v>
      </c>
      <c r="P459" s="38">
        <v>0</v>
      </c>
      <c r="Q459" s="38">
        <v>0</v>
      </c>
      <c r="R459" s="38">
        <v>0</v>
      </c>
      <c r="S459" s="38">
        <v>0</v>
      </c>
      <c r="T459" s="38">
        <v>0.3</v>
      </c>
      <c r="U459" s="38">
        <v>0.3</v>
      </c>
      <c r="V459" s="38">
        <v>0</v>
      </c>
      <c r="W459" s="38">
        <v>0.3</v>
      </c>
      <c r="X459" s="38">
        <v>5</v>
      </c>
      <c r="Y459" s="38">
        <v>5</v>
      </c>
      <c r="Z459" s="38">
        <v>11</v>
      </c>
      <c r="AA459" s="38">
        <v>0.36</v>
      </c>
      <c r="AB459" s="38">
        <v>0</v>
      </c>
      <c r="AC459" s="38">
        <v>0.36</v>
      </c>
      <c r="AD459" s="38">
        <v>0.36</v>
      </c>
      <c r="AE459" s="38">
        <v>0.36</v>
      </c>
      <c r="AF459" s="38">
        <v>0.09</v>
      </c>
      <c r="AG459" s="38">
        <v>0.02</v>
      </c>
      <c r="AH459" s="38">
        <v>0.11</v>
      </c>
      <c r="AI459" s="38">
        <v>0.09</v>
      </c>
      <c r="AJ459" s="38">
        <v>0.11</v>
      </c>
      <c r="AK459" s="38" t="s">
        <v>25</v>
      </c>
      <c r="AL459" s="38" t="s">
        <v>4009</v>
      </c>
    </row>
    <row r="460" spans="1:38">
      <c r="A460" s="1">
        <v>458</v>
      </c>
      <c r="B460" s="1" t="s">
        <v>966</v>
      </c>
      <c r="C460" s="38" t="s">
        <v>145</v>
      </c>
      <c r="D460" s="38" t="s">
        <v>121</v>
      </c>
      <c r="E460" s="38" t="s">
        <v>99</v>
      </c>
      <c r="F460" s="38" t="s">
        <v>4909</v>
      </c>
      <c r="G460" s="38">
        <v>1997</v>
      </c>
      <c r="H460" s="38">
        <v>28</v>
      </c>
      <c r="I460" s="38">
        <v>26</v>
      </c>
      <c r="J460" s="38">
        <v>2221</v>
      </c>
      <c r="K460" s="38">
        <v>24.7</v>
      </c>
      <c r="L460" s="38">
        <v>2</v>
      </c>
      <c r="M460" s="38">
        <v>0</v>
      </c>
      <c r="N460" s="38">
        <v>2</v>
      </c>
      <c r="O460" s="38">
        <v>2</v>
      </c>
      <c r="P460" s="38">
        <v>0</v>
      </c>
      <c r="Q460" s="38">
        <v>0</v>
      </c>
      <c r="R460" s="38">
        <v>5</v>
      </c>
      <c r="S460" s="38">
        <v>0</v>
      </c>
      <c r="T460" s="38">
        <v>1.5</v>
      </c>
      <c r="U460" s="38">
        <v>1.5</v>
      </c>
      <c r="V460" s="38">
        <v>0.5</v>
      </c>
      <c r="W460" s="38">
        <v>2</v>
      </c>
      <c r="X460" s="38">
        <v>8</v>
      </c>
      <c r="Y460" s="38">
        <v>47</v>
      </c>
      <c r="Z460" s="38">
        <v>3</v>
      </c>
      <c r="AA460" s="38">
        <v>0.08</v>
      </c>
      <c r="AB460" s="38">
        <v>0</v>
      </c>
      <c r="AC460" s="38">
        <v>0.08</v>
      </c>
      <c r="AD460" s="38">
        <v>0.08</v>
      </c>
      <c r="AE460" s="38">
        <v>0.08</v>
      </c>
      <c r="AF460" s="38">
        <v>0.06</v>
      </c>
      <c r="AG460" s="38">
        <v>0.02</v>
      </c>
      <c r="AH460" s="38">
        <v>0.08</v>
      </c>
      <c r="AI460" s="38">
        <v>0.06</v>
      </c>
      <c r="AJ460" s="38">
        <v>0.08</v>
      </c>
      <c r="AK460" s="38" t="s">
        <v>25</v>
      </c>
      <c r="AL460" s="38" t="s">
        <v>967</v>
      </c>
    </row>
    <row r="461" spans="1:38">
      <c r="A461" s="1">
        <v>459</v>
      </c>
      <c r="B461" s="1" t="s">
        <v>968</v>
      </c>
      <c r="C461" s="38" t="s">
        <v>120</v>
      </c>
      <c r="D461" s="38" t="s">
        <v>121</v>
      </c>
      <c r="E461" s="38" t="s">
        <v>72</v>
      </c>
      <c r="F461" s="38" t="s">
        <v>4939</v>
      </c>
      <c r="G461" s="38">
        <v>2000</v>
      </c>
      <c r="H461" s="38">
        <v>17</v>
      </c>
      <c r="I461" s="38">
        <v>9</v>
      </c>
      <c r="J461" s="38">
        <v>813</v>
      </c>
      <c r="K461" s="38">
        <v>9</v>
      </c>
      <c r="L461" s="38">
        <v>2</v>
      </c>
      <c r="M461" s="38">
        <v>0</v>
      </c>
      <c r="N461" s="38">
        <v>2</v>
      </c>
      <c r="O461" s="38">
        <v>2</v>
      </c>
      <c r="P461" s="38">
        <v>0</v>
      </c>
      <c r="Q461" s="38">
        <v>0</v>
      </c>
      <c r="R461" s="38">
        <v>4</v>
      </c>
      <c r="S461" s="38">
        <v>0</v>
      </c>
      <c r="T461" s="38">
        <v>1.6</v>
      </c>
      <c r="U461" s="38">
        <v>1.6</v>
      </c>
      <c r="V461" s="38">
        <v>1.1000000000000001</v>
      </c>
      <c r="W461" s="38">
        <v>2.7</v>
      </c>
      <c r="X461" s="38">
        <v>24</v>
      </c>
      <c r="Y461" s="38">
        <v>22</v>
      </c>
      <c r="Z461" s="38">
        <v>64</v>
      </c>
      <c r="AA461" s="38">
        <v>0.22</v>
      </c>
      <c r="AB461" s="38">
        <v>0</v>
      </c>
      <c r="AC461" s="38">
        <v>0.22</v>
      </c>
      <c r="AD461" s="38">
        <v>0.22</v>
      </c>
      <c r="AE461" s="38">
        <v>0.22</v>
      </c>
      <c r="AF461" s="38">
        <v>0.18</v>
      </c>
      <c r="AG461" s="38">
        <v>0.12</v>
      </c>
      <c r="AH461" s="38">
        <v>0.3</v>
      </c>
      <c r="AI461" s="38">
        <v>0.18</v>
      </c>
      <c r="AJ461" s="38">
        <v>0.3</v>
      </c>
      <c r="AK461" s="38" t="s">
        <v>25</v>
      </c>
      <c r="AL461" s="38" t="s">
        <v>969</v>
      </c>
    </row>
    <row r="462" spans="1:38">
      <c r="A462" s="1">
        <v>460</v>
      </c>
      <c r="B462" s="1" t="s">
        <v>970</v>
      </c>
      <c r="C462" s="38" t="s">
        <v>120</v>
      </c>
      <c r="D462" s="38" t="s">
        <v>121</v>
      </c>
      <c r="E462" s="38" t="s">
        <v>70</v>
      </c>
      <c r="F462" s="38" t="s">
        <v>4940</v>
      </c>
      <c r="G462" s="38">
        <v>1995</v>
      </c>
      <c r="H462" s="38">
        <v>27</v>
      </c>
      <c r="I462" s="38">
        <v>26</v>
      </c>
      <c r="J462" s="38">
        <v>2237</v>
      </c>
      <c r="K462" s="38">
        <v>24.9</v>
      </c>
      <c r="L462" s="38">
        <v>1</v>
      </c>
      <c r="M462" s="38">
        <v>2</v>
      </c>
      <c r="N462" s="38">
        <v>3</v>
      </c>
      <c r="O462" s="38">
        <v>1</v>
      </c>
      <c r="P462" s="38">
        <v>0</v>
      </c>
      <c r="Q462" s="38">
        <v>0</v>
      </c>
      <c r="R462" s="38">
        <v>7</v>
      </c>
      <c r="S462" s="38">
        <v>0</v>
      </c>
      <c r="T462" s="38">
        <v>0.9</v>
      </c>
      <c r="U462" s="38">
        <v>0.9</v>
      </c>
      <c r="V462" s="38">
        <v>3.2</v>
      </c>
      <c r="W462" s="38">
        <v>4.0999999999999996</v>
      </c>
      <c r="X462" s="38">
        <v>52</v>
      </c>
      <c r="Y462" s="38">
        <v>119</v>
      </c>
      <c r="Z462" s="38">
        <v>66</v>
      </c>
      <c r="AA462" s="38">
        <v>0.04</v>
      </c>
      <c r="AB462" s="38">
        <v>0.08</v>
      </c>
      <c r="AC462" s="38">
        <v>0.12</v>
      </c>
      <c r="AD462" s="38">
        <v>0.04</v>
      </c>
      <c r="AE462" s="38">
        <v>0.12</v>
      </c>
      <c r="AF462" s="38">
        <v>0.04</v>
      </c>
      <c r="AG462" s="38">
        <v>0.13</v>
      </c>
      <c r="AH462" s="38">
        <v>0.16</v>
      </c>
      <c r="AI462" s="38">
        <v>0.04</v>
      </c>
      <c r="AJ462" s="38">
        <v>0.16</v>
      </c>
      <c r="AK462" s="38" t="s">
        <v>25</v>
      </c>
      <c r="AL462" s="38" t="s">
        <v>971</v>
      </c>
    </row>
    <row r="463" spans="1:38">
      <c r="A463" s="1">
        <v>461</v>
      </c>
      <c r="B463" s="1" t="s">
        <v>972</v>
      </c>
      <c r="C463" s="38" t="s">
        <v>120</v>
      </c>
      <c r="D463" s="38" t="s">
        <v>117</v>
      </c>
      <c r="E463" s="38" t="s">
        <v>68</v>
      </c>
      <c r="F463" s="38" t="s">
        <v>4941</v>
      </c>
      <c r="G463" s="38">
        <v>1992</v>
      </c>
      <c r="H463" s="38">
        <v>3</v>
      </c>
      <c r="I463" s="38">
        <v>0</v>
      </c>
      <c r="J463" s="38">
        <v>37</v>
      </c>
      <c r="K463" s="38">
        <v>0.4</v>
      </c>
      <c r="L463" s="38">
        <v>0</v>
      </c>
      <c r="M463" s="38">
        <v>0</v>
      </c>
      <c r="N463" s="38">
        <v>0</v>
      </c>
      <c r="O463" s="38">
        <v>0</v>
      </c>
      <c r="P463" s="38">
        <v>0</v>
      </c>
      <c r="Q463" s="38">
        <v>0</v>
      </c>
      <c r="R463" s="38">
        <v>0</v>
      </c>
      <c r="S463" s="38">
        <v>0</v>
      </c>
      <c r="T463" s="38">
        <v>0</v>
      </c>
      <c r="U463" s="38">
        <v>0</v>
      </c>
      <c r="V463" s="38">
        <v>0</v>
      </c>
      <c r="W463" s="38">
        <v>0</v>
      </c>
      <c r="X463" s="38">
        <v>0</v>
      </c>
      <c r="Y463" s="38">
        <v>3</v>
      </c>
      <c r="Z463" s="38">
        <v>0</v>
      </c>
      <c r="AA463" s="38">
        <v>0</v>
      </c>
      <c r="AB463" s="38">
        <v>0</v>
      </c>
      <c r="AC463" s="38">
        <v>0</v>
      </c>
      <c r="AD463" s="38">
        <v>0</v>
      </c>
      <c r="AE463" s="38">
        <v>0</v>
      </c>
      <c r="AF463" s="38">
        <v>0</v>
      </c>
      <c r="AG463" s="38">
        <v>0</v>
      </c>
      <c r="AH463" s="38">
        <v>0</v>
      </c>
      <c r="AI463" s="38">
        <v>0</v>
      </c>
      <c r="AJ463" s="38">
        <v>0</v>
      </c>
      <c r="AK463" s="38" t="s">
        <v>25</v>
      </c>
      <c r="AL463" s="38" t="s">
        <v>973</v>
      </c>
    </row>
    <row r="464" spans="1:38">
      <c r="A464" s="1">
        <v>462</v>
      </c>
      <c r="B464" s="1" t="s">
        <v>972</v>
      </c>
      <c r="C464" s="38" t="s">
        <v>120</v>
      </c>
      <c r="D464" s="38" t="s">
        <v>117</v>
      </c>
      <c r="E464" s="38" t="s">
        <v>89</v>
      </c>
      <c r="F464" s="38" t="s">
        <v>4941</v>
      </c>
      <c r="G464" s="38">
        <v>1992</v>
      </c>
      <c r="H464" s="38">
        <v>8</v>
      </c>
      <c r="I464" s="38">
        <v>6</v>
      </c>
      <c r="J464" s="38">
        <v>540</v>
      </c>
      <c r="K464" s="38">
        <v>6</v>
      </c>
      <c r="L464" s="38">
        <v>0</v>
      </c>
      <c r="M464" s="38">
        <v>0</v>
      </c>
      <c r="N464" s="38">
        <v>0</v>
      </c>
      <c r="O464" s="38">
        <v>0</v>
      </c>
      <c r="P464" s="38">
        <v>0</v>
      </c>
      <c r="Q464" s="38">
        <v>0</v>
      </c>
      <c r="R464" s="38">
        <v>2</v>
      </c>
      <c r="S464" s="38">
        <v>0</v>
      </c>
      <c r="T464" s="38">
        <v>0.2</v>
      </c>
      <c r="U464" s="38">
        <v>0.2</v>
      </c>
      <c r="V464" s="38">
        <v>0.3</v>
      </c>
      <c r="W464" s="38">
        <v>0.5</v>
      </c>
      <c r="X464" s="38">
        <v>1</v>
      </c>
      <c r="Y464" s="38">
        <v>34</v>
      </c>
      <c r="Z464" s="38">
        <v>0</v>
      </c>
      <c r="AA464" s="38">
        <v>0</v>
      </c>
      <c r="AB464" s="38">
        <v>0</v>
      </c>
      <c r="AC464" s="38">
        <v>0</v>
      </c>
      <c r="AD464" s="38">
        <v>0</v>
      </c>
      <c r="AE464" s="38">
        <v>0</v>
      </c>
      <c r="AF464" s="38">
        <v>0.03</v>
      </c>
      <c r="AG464" s="38">
        <v>0.05</v>
      </c>
      <c r="AH464" s="2">
        <v>0.08</v>
      </c>
      <c r="AI464" s="38">
        <v>0.03</v>
      </c>
      <c r="AJ464" s="38">
        <v>0.08</v>
      </c>
      <c r="AK464" s="38" t="s">
        <v>25</v>
      </c>
      <c r="AL464" s="38" t="s">
        <v>973</v>
      </c>
    </row>
    <row r="465" spans="1:38">
      <c r="A465" s="1">
        <v>463</v>
      </c>
      <c r="B465" s="1" t="s">
        <v>974</v>
      </c>
      <c r="C465" s="38" t="s">
        <v>266</v>
      </c>
      <c r="D465" s="38" t="s">
        <v>110</v>
      </c>
      <c r="E465" s="38" t="s">
        <v>66</v>
      </c>
      <c r="F465" s="38" t="s">
        <v>4461</v>
      </c>
      <c r="G465" s="38">
        <v>1994</v>
      </c>
      <c r="H465" s="38">
        <v>31</v>
      </c>
      <c r="I465" s="38">
        <v>23</v>
      </c>
      <c r="J465" s="38">
        <v>2105</v>
      </c>
      <c r="K465" s="38">
        <v>23.4</v>
      </c>
      <c r="L465" s="38">
        <v>4</v>
      </c>
      <c r="M465" s="38">
        <v>5</v>
      </c>
      <c r="N465" s="38">
        <v>9</v>
      </c>
      <c r="O465" s="38">
        <v>4</v>
      </c>
      <c r="P465" s="38">
        <v>0</v>
      </c>
      <c r="Q465" s="38">
        <v>0</v>
      </c>
      <c r="R465" s="38">
        <v>4</v>
      </c>
      <c r="S465" s="38">
        <v>0</v>
      </c>
      <c r="T465" s="38">
        <v>2.2000000000000002</v>
      </c>
      <c r="U465" s="38">
        <v>2.2000000000000002</v>
      </c>
      <c r="V465" s="38">
        <v>3.1</v>
      </c>
      <c r="W465" s="38">
        <v>5.2</v>
      </c>
      <c r="X465" s="38">
        <v>89</v>
      </c>
      <c r="Y465" s="38">
        <v>125</v>
      </c>
      <c r="Z465" s="38">
        <v>181</v>
      </c>
      <c r="AA465" s="38">
        <v>0.17</v>
      </c>
      <c r="AB465" s="38">
        <v>0.21</v>
      </c>
      <c r="AC465" s="38">
        <v>0.38</v>
      </c>
      <c r="AD465" s="38">
        <v>0.17</v>
      </c>
      <c r="AE465" s="38">
        <v>0.38</v>
      </c>
      <c r="AF465" s="38">
        <v>0.09</v>
      </c>
      <c r="AG465" s="38">
        <v>0.13</v>
      </c>
      <c r="AH465" s="2">
        <v>0.22</v>
      </c>
      <c r="AI465" s="38">
        <v>0.09</v>
      </c>
      <c r="AJ465" s="38">
        <v>0.22</v>
      </c>
      <c r="AK465" s="38" t="s">
        <v>25</v>
      </c>
      <c r="AL465" s="38" t="s">
        <v>975</v>
      </c>
    </row>
    <row r="466" spans="1:38">
      <c r="A466" s="1">
        <v>464</v>
      </c>
      <c r="B466" s="1" t="s">
        <v>976</v>
      </c>
      <c r="C466" s="38" t="s">
        <v>149</v>
      </c>
      <c r="D466" s="38" t="s">
        <v>121</v>
      </c>
      <c r="E466" s="38" t="s">
        <v>83</v>
      </c>
      <c r="F466" s="38" t="s">
        <v>4942</v>
      </c>
      <c r="G466" s="38">
        <v>1984</v>
      </c>
      <c r="H466" s="38">
        <v>23</v>
      </c>
      <c r="I466" s="38">
        <v>22</v>
      </c>
      <c r="J466" s="38">
        <v>1992</v>
      </c>
      <c r="K466" s="38">
        <v>22.1</v>
      </c>
      <c r="L466" s="38">
        <v>0</v>
      </c>
      <c r="M466" s="38">
        <v>2</v>
      </c>
      <c r="N466" s="38">
        <v>2</v>
      </c>
      <c r="O466" s="38">
        <v>0</v>
      </c>
      <c r="P466" s="38">
        <v>0</v>
      </c>
      <c r="Q466" s="38">
        <v>0</v>
      </c>
      <c r="R466" s="38">
        <v>1</v>
      </c>
      <c r="S466" s="38">
        <v>0</v>
      </c>
      <c r="T466" s="38">
        <v>1.3</v>
      </c>
      <c r="U466" s="38">
        <v>1.3</v>
      </c>
      <c r="V466" s="38">
        <v>0.4</v>
      </c>
      <c r="W466" s="38">
        <v>1.7</v>
      </c>
      <c r="X466" s="38">
        <v>4</v>
      </c>
      <c r="Y466" s="38">
        <v>89</v>
      </c>
      <c r="Z466" s="38">
        <v>1</v>
      </c>
      <c r="AA466" s="38">
        <v>0</v>
      </c>
      <c r="AB466" s="38">
        <v>0.09</v>
      </c>
      <c r="AC466" s="38">
        <v>0.09</v>
      </c>
      <c r="AD466" s="38">
        <v>0</v>
      </c>
      <c r="AE466" s="38">
        <v>0.09</v>
      </c>
      <c r="AF466" s="38">
        <v>0.06</v>
      </c>
      <c r="AG466" s="38">
        <v>0.02</v>
      </c>
      <c r="AH466" s="2">
        <v>0.08</v>
      </c>
      <c r="AI466" s="38">
        <v>0.06</v>
      </c>
      <c r="AJ466" s="38">
        <v>0.08</v>
      </c>
      <c r="AK466" s="38" t="s">
        <v>25</v>
      </c>
      <c r="AL466" s="38" t="s">
        <v>977</v>
      </c>
    </row>
    <row r="467" spans="1:38">
      <c r="A467" s="1">
        <v>465</v>
      </c>
      <c r="B467" s="1" t="s">
        <v>978</v>
      </c>
      <c r="C467" s="38" t="s">
        <v>120</v>
      </c>
      <c r="D467" s="38" t="s">
        <v>114</v>
      </c>
      <c r="E467" s="38" t="s">
        <v>101</v>
      </c>
      <c r="F467" s="38" t="s">
        <v>4854</v>
      </c>
      <c r="G467" s="38">
        <v>2001</v>
      </c>
      <c r="H467" s="38">
        <v>10</v>
      </c>
      <c r="I467" s="38">
        <v>2</v>
      </c>
      <c r="J467" s="38">
        <v>224</v>
      </c>
      <c r="K467" s="38">
        <v>2.5</v>
      </c>
      <c r="L467" s="38">
        <v>1</v>
      </c>
      <c r="M467" s="38">
        <v>0</v>
      </c>
      <c r="N467" s="38">
        <v>1</v>
      </c>
      <c r="O467" s="38">
        <v>1</v>
      </c>
      <c r="P467" s="38">
        <v>0</v>
      </c>
      <c r="Q467" s="38">
        <v>0</v>
      </c>
      <c r="R467" s="38">
        <v>0</v>
      </c>
      <c r="S467" s="38">
        <v>0</v>
      </c>
      <c r="T467" s="38">
        <v>0.9</v>
      </c>
      <c r="U467" s="38">
        <v>0.9</v>
      </c>
      <c r="V467" s="38">
        <v>0.1</v>
      </c>
      <c r="W467" s="38">
        <v>0.9</v>
      </c>
      <c r="X467" s="38">
        <v>2</v>
      </c>
      <c r="Y467" s="38">
        <v>4</v>
      </c>
      <c r="Z467" s="38">
        <v>19</v>
      </c>
      <c r="AA467" s="38">
        <v>0.4</v>
      </c>
      <c r="AB467" s="38">
        <v>0</v>
      </c>
      <c r="AC467" s="38">
        <v>0.4</v>
      </c>
      <c r="AD467" s="38">
        <v>0.4</v>
      </c>
      <c r="AE467" s="38">
        <v>0.4</v>
      </c>
      <c r="AF467" s="38">
        <v>0.34</v>
      </c>
      <c r="AG467" s="38">
        <v>0.03</v>
      </c>
      <c r="AH467" s="38">
        <v>0.37</v>
      </c>
      <c r="AI467" s="38">
        <v>0.34</v>
      </c>
      <c r="AJ467" s="38">
        <v>0.37</v>
      </c>
      <c r="AK467" s="38" t="s">
        <v>25</v>
      </c>
      <c r="AL467" s="38" t="s">
        <v>979</v>
      </c>
    </row>
    <row r="468" spans="1:38">
      <c r="A468" s="1">
        <v>466</v>
      </c>
      <c r="B468" s="1" t="s">
        <v>980</v>
      </c>
      <c r="C468" s="38" t="s">
        <v>383</v>
      </c>
      <c r="D468" s="38" t="s">
        <v>114</v>
      </c>
      <c r="E468" s="38" t="s">
        <v>93</v>
      </c>
      <c r="F468" s="38" t="s">
        <v>4943</v>
      </c>
      <c r="G468" s="38">
        <v>1999</v>
      </c>
      <c r="H468" s="38">
        <v>19</v>
      </c>
      <c r="I468" s="38">
        <v>13</v>
      </c>
      <c r="J468" s="38">
        <v>867</v>
      </c>
      <c r="K468" s="38">
        <v>9.6</v>
      </c>
      <c r="L468" s="38">
        <v>5</v>
      </c>
      <c r="M468" s="38">
        <v>0</v>
      </c>
      <c r="N468" s="38">
        <v>5</v>
      </c>
      <c r="O468" s="38">
        <v>5</v>
      </c>
      <c r="P468" s="38">
        <v>0</v>
      </c>
      <c r="Q468" s="38">
        <v>0</v>
      </c>
      <c r="R468" s="38">
        <v>3</v>
      </c>
      <c r="S468" s="38">
        <v>1</v>
      </c>
      <c r="T468" s="38">
        <v>3.7</v>
      </c>
      <c r="U468" s="38">
        <v>3.7</v>
      </c>
      <c r="V468" s="38">
        <v>0.4</v>
      </c>
      <c r="W468" s="38">
        <v>4.2</v>
      </c>
      <c r="X468" s="38">
        <v>30</v>
      </c>
      <c r="Y468" s="38">
        <v>39</v>
      </c>
      <c r="Z468" s="38">
        <v>84</v>
      </c>
      <c r="AA468" s="38">
        <v>0.52</v>
      </c>
      <c r="AB468" s="38">
        <v>0</v>
      </c>
      <c r="AC468" s="38">
        <v>0.52</v>
      </c>
      <c r="AD468" s="38">
        <v>0.52</v>
      </c>
      <c r="AE468" s="38">
        <v>0.52</v>
      </c>
      <c r="AF468" s="38">
        <v>0.39</v>
      </c>
      <c r="AG468" s="38">
        <v>0.04</v>
      </c>
      <c r="AH468" s="38">
        <v>0.43</v>
      </c>
      <c r="AI468" s="38">
        <v>0.39</v>
      </c>
      <c r="AJ468" s="38">
        <v>0.43</v>
      </c>
      <c r="AK468" s="38" t="s">
        <v>25</v>
      </c>
      <c r="AL468" s="38" t="s">
        <v>981</v>
      </c>
    </row>
    <row r="469" spans="1:38">
      <c r="A469" s="1">
        <v>467</v>
      </c>
      <c r="B469" s="1" t="s">
        <v>982</v>
      </c>
      <c r="C469" s="38" t="s">
        <v>120</v>
      </c>
      <c r="D469" s="38" t="s">
        <v>117</v>
      </c>
      <c r="E469" s="38" t="s">
        <v>72</v>
      </c>
      <c r="F469" s="38" t="s">
        <v>4944</v>
      </c>
      <c r="G469" s="38">
        <v>2000</v>
      </c>
      <c r="H469" s="38">
        <v>19</v>
      </c>
      <c r="I469" s="38">
        <v>14</v>
      </c>
      <c r="J469" s="38">
        <v>1162</v>
      </c>
      <c r="K469" s="38">
        <v>12.9</v>
      </c>
      <c r="L469" s="38">
        <v>1</v>
      </c>
      <c r="M469" s="38">
        <v>0</v>
      </c>
      <c r="N469" s="38">
        <v>1</v>
      </c>
      <c r="O469" s="38">
        <v>1</v>
      </c>
      <c r="P469" s="38">
        <v>0</v>
      </c>
      <c r="Q469" s="38">
        <v>0</v>
      </c>
      <c r="R469" s="38">
        <v>6</v>
      </c>
      <c r="S469" s="38">
        <v>0</v>
      </c>
      <c r="T469" s="38">
        <v>0.3</v>
      </c>
      <c r="U469" s="38">
        <v>0.3</v>
      </c>
      <c r="V469" s="38">
        <v>0.6</v>
      </c>
      <c r="W469" s="38">
        <v>0.8</v>
      </c>
      <c r="X469" s="38">
        <v>12</v>
      </c>
      <c r="Y469" s="38">
        <v>46</v>
      </c>
      <c r="Z469" s="38">
        <v>23</v>
      </c>
      <c r="AA469" s="38">
        <v>0.08</v>
      </c>
      <c r="AB469" s="38">
        <v>0</v>
      </c>
      <c r="AC469" s="38">
        <v>0.08</v>
      </c>
      <c r="AD469" s="38">
        <v>0.08</v>
      </c>
      <c r="AE469" s="38">
        <v>0.08</v>
      </c>
      <c r="AF469" s="38">
        <v>0.02</v>
      </c>
      <c r="AG469" s="38">
        <v>0.04</v>
      </c>
      <c r="AH469" s="38">
        <v>7.0000000000000007E-2</v>
      </c>
      <c r="AI469" s="38">
        <v>0.02</v>
      </c>
      <c r="AJ469" s="38">
        <v>7.0000000000000007E-2</v>
      </c>
      <c r="AK469" s="38" t="s">
        <v>25</v>
      </c>
      <c r="AL469" s="38" t="s">
        <v>983</v>
      </c>
    </row>
    <row r="470" spans="1:38">
      <c r="A470" s="1">
        <v>468</v>
      </c>
      <c r="B470" s="1" t="s">
        <v>984</v>
      </c>
      <c r="C470" s="38" t="s">
        <v>120</v>
      </c>
      <c r="D470" s="38" t="s">
        <v>121</v>
      </c>
      <c r="E470" s="38" t="s">
        <v>99</v>
      </c>
      <c r="F470" s="38" t="s">
        <v>4945</v>
      </c>
      <c r="G470" s="38">
        <v>1991</v>
      </c>
      <c r="H470" s="38">
        <v>33</v>
      </c>
      <c r="I470" s="38">
        <v>31</v>
      </c>
      <c r="J470" s="38">
        <v>2675</v>
      </c>
      <c r="K470" s="38">
        <v>29.7</v>
      </c>
      <c r="L470" s="38">
        <v>0</v>
      </c>
      <c r="M470" s="38">
        <v>1</v>
      </c>
      <c r="N470" s="38">
        <v>1</v>
      </c>
      <c r="O470" s="38">
        <v>0</v>
      </c>
      <c r="P470" s="38">
        <v>0</v>
      </c>
      <c r="Q470" s="38">
        <v>0</v>
      </c>
      <c r="R470" s="38">
        <v>10</v>
      </c>
      <c r="S470" s="38">
        <v>0</v>
      </c>
      <c r="T470" s="38">
        <v>0.5</v>
      </c>
      <c r="U470" s="38">
        <v>0.5</v>
      </c>
      <c r="V470" s="38">
        <v>0.9</v>
      </c>
      <c r="W470" s="38">
        <v>1.4</v>
      </c>
      <c r="X470" s="38">
        <v>22</v>
      </c>
      <c r="Y470" s="38">
        <v>78</v>
      </c>
      <c r="Z470" s="38">
        <v>37</v>
      </c>
      <c r="AA470" s="38">
        <v>0</v>
      </c>
      <c r="AB470" s="38">
        <v>0.03</v>
      </c>
      <c r="AC470" s="38">
        <v>0.03</v>
      </c>
      <c r="AD470" s="38">
        <v>0</v>
      </c>
      <c r="AE470" s="38">
        <v>0.03</v>
      </c>
      <c r="AF470" s="38">
        <v>0.02</v>
      </c>
      <c r="AG470" s="38">
        <v>0.03</v>
      </c>
      <c r="AH470" s="38">
        <v>0.05</v>
      </c>
      <c r="AI470" s="38">
        <v>0.02</v>
      </c>
      <c r="AJ470" s="38">
        <v>0.05</v>
      </c>
      <c r="AK470" s="38" t="s">
        <v>25</v>
      </c>
      <c r="AL470" s="38" t="s">
        <v>985</v>
      </c>
    </row>
    <row r="471" spans="1:38">
      <c r="A471" s="1">
        <v>469</v>
      </c>
      <c r="B471" s="1" t="s">
        <v>986</v>
      </c>
      <c r="C471" s="38" t="s">
        <v>120</v>
      </c>
      <c r="D471" s="38" t="s">
        <v>110</v>
      </c>
      <c r="E471" s="38" t="s">
        <v>64</v>
      </c>
      <c r="F471" s="38" t="s">
        <v>4452</v>
      </c>
      <c r="G471" s="38">
        <v>2000</v>
      </c>
      <c r="H471" s="38">
        <v>10</v>
      </c>
      <c r="I471" s="38">
        <v>0</v>
      </c>
      <c r="J471" s="38">
        <v>142</v>
      </c>
      <c r="K471" s="38">
        <v>1.6</v>
      </c>
      <c r="L471" s="38">
        <v>0</v>
      </c>
      <c r="M471" s="38">
        <v>1</v>
      </c>
      <c r="N471" s="38">
        <v>1</v>
      </c>
      <c r="O471" s="38">
        <v>0</v>
      </c>
      <c r="P471" s="38">
        <v>0</v>
      </c>
      <c r="Q471" s="38">
        <v>0</v>
      </c>
      <c r="R471" s="38">
        <v>0</v>
      </c>
      <c r="S471" s="38">
        <v>0</v>
      </c>
      <c r="T471" s="38">
        <v>0.3</v>
      </c>
      <c r="U471" s="38">
        <v>0.3</v>
      </c>
      <c r="V471" s="38">
        <v>0.6</v>
      </c>
      <c r="W471" s="38">
        <v>0.9</v>
      </c>
      <c r="X471" s="38">
        <v>2</v>
      </c>
      <c r="Y471" s="38">
        <v>5</v>
      </c>
      <c r="Z471" s="38">
        <v>11</v>
      </c>
      <c r="AA471" s="38">
        <v>0</v>
      </c>
      <c r="AB471" s="38">
        <v>0.63</v>
      </c>
      <c r="AC471" s="38">
        <v>0.63</v>
      </c>
      <c r="AD471" s="38">
        <v>0</v>
      </c>
      <c r="AE471" s="38">
        <v>0.63</v>
      </c>
      <c r="AF471" s="38">
        <v>0.17</v>
      </c>
      <c r="AG471" s="38">
        <v>0.38</v>
      </c>
      <c r="AH471" s="2">
        <v>0.55000000000000004</v>
      </c>
      <c r="AI471" s="38">
        <v>0.17</v>
      </c>
      <c r="AJ471" s="38">
        <v>0.55000000000000004</v>
      </c>
      <c r="AK471" s="38" t="s">
        <v>25</v>
      </c>
      <c r="AL471" s="38">
        <v>17695062</v>
      </c>
    </row>
    <row r="472" spans="1:38">
      <c r="A472" s="1">
        <v>470</v>
      </c>
      <c r="B472" s="1" t="s">
        <v>987</v>
      </c>
      <c r="C472" s="38" t="s">
        <v>266</v>
      </c>
      <c r="D472" s="38" t="s">
        <v>121</v>
      </c>
      <c r="E472" s="38" t="s">
        <v>64</v>
      </c>
      <c r="F472" s="38" t="s">
        <v>4946</v>
      </c>
      <c r="G472" s="38">
        <v>1991</v>
      </c>
      <c r="H472" s="38">
        <v>2</v>
      </c>
      <c r="I472" s="38">
        <v>0</v>
      </c>
      <c r="J472" s="38">
        <v>29</v>
      </c>
      <c r="K472" s="38">
        <v>0.3</v>
      </c>
      <c r="L472" s="38">
        <v>0</v>
      </c>
      <c r="M472" s="38">
        <v>0</v>
      </c>
      <c r="N472" s="38">
        <v>0</v>
      </c>
      <c r="O472" s="38">
        <v>0</v>
      </c>
      <c r="P472" s="38">
        <v>0</v>
      </c>
      <c r="Q472" s="38">
        <v>0</v>
      </c>
      <c r="R472" s="38">
        <v>0</v>
      </c>
      <c r="S472" s="38">
        <v>0</v>
      </c>
      <c r="T472" s="38">
        <v>0</v>
      </c>
      <c r="U472" s="38">
        <v>0</v>
      </c>
      <c r="V472" s="38">
        <v>0</v>
      </c>
      <c r="W472" s="38">
        <v>0</v>
      </c>
      <c r="X472" s="38">
        <v>1</v>
      </c>
      <c r="Y472" s="38">
        <v>3</v>
      </c>
      <c r="Z472" s="38">
        <v>0</v>
      </c>
      <c r="AA472" s="38">
        <v>0</v>
      </c>
      <c r="AB472" s="38">
        <v>0</v>
      </c>
      <c r="AC472" s="38">
        <v>0</v>
      </c>
      <c r="AD472" s="38">
        <v>0</v>
      </c>
      <c r="AE472" s="38">
        <v>0</v>
      </c>
      <c r="AF472" s="38">
        <v>0</v>
      </c>
      <c r="AG472" s="38">
        <v>0</v>
      </c>
      <c r="AH472" s="2">
        <v>0</v>
      </c>
      <c r="AI472" s="38">
        <v>0</v>
      </c>
      <c r="AJ472" s="38">
        <v>0</v>
      </c>
      <c r="AK472" s="38" t="s">
        <v>25</v>
      </c>
      <c r="AL472" s="38" t="s">
        <v>988</v>
      </c>
    </row>
    <row r="473" spans="1:38">
      <c r="A473" s="1">
        <v>471</v>
      </c>
      <c r="B473" s="1" t="s">
        <v>987</v>
      </c>
      <c r="C473" s="38" t="s">
        <v>266</v>
      </c>
      <c r="D473" s="38" t="s">
        <v>121</v>
      </c>
      <c r="E473" s="38" t="s">
        <v>76</v>
      </c>
      <c r="F473" s="38" t="s">
        <v>4946</v>
      </c>
      <c r="G473" s="38">
        <v>1991</v>
      </c>
      <c r="H473" s="38">
        <v>6</v>
      </c>
      <c r="I473" s="38">
        <v>2</v>
      </c>
      <c r="J473" s="38">
        <v>198</v>
      </c>
      <c r="K473" s="38">
        <v>2.2000000000000002</v>
      </c>
      <c r="L473" s="38">
        <v>0</v>
      </c>
      <c r="M473" s="38">
        <v>0</v>
      </c>
      <c r="N473" s="38">
        <v>0</v>
      </c>
      <c r="O473" s="38">
        <v>0</v>
      </c>
      <c r="P473" s="38">
        <v>0</v>
      </c>
      <c r="Q473" s="38">
        <v>0</v>
      </c>
      <c r="R473" s="38">
        <v>0</v>
      </c>
      <c r="S473" s="38">
        <v>0</v>
      </c>
      <c r="T473" s="38">
        <v>0.1</v>
      </c>
      <c r="U473" s="38">
        <v>0.1</v>
      </c>
      <c r="V473" s="38">
        <v>0.3</v>
      </c>
      <c r="W473" s="38">
        <v>0.4</v>
      </c>
      <c r="X473" s="38">
        <v>4</v>
      </c>
      <c r="Y473" s="38">
        <v>12</v>
      </c>
      <c r="Z473" s="38">
        <v>12</v>
      </c>
      <c r="AA473" s="38">
        <v>0</v>
      </c>
      <c r="AB473" s="38">
        <v>0</v>
      </c>
      <c r="AC473" s="38">
        <v>0</v>
      </c>
      <c r="AD473" s="38">
        <v>0</v>
      </c>
      <c r="AE473" s="38">
        <v>0</v>
      </c>
      <c r="AF473" s="38">
        <v>0.03</v>
      </c>
      <c r="AG473" s="38">
        <v>0.13</v>
      </c>
      <c r="AH473" s="38">
        <v>0.16</v>
      </c>
      <c r="AI473" s="38">
        <v>0.03</v>
      </c>
      <c r="AJ473" s="38">
        <v>0.16</v>
      </c>
      <c r="AK473" s="38" t="s">
        <v>25</v>
      </c>
      <c r="AL473" s="38" t="s">
        <v>988</v>
      </c>
    </row>
    <row r="474" spans="1:38">
      <c r="A474" s="1">
        <v>472</v>
      </c>
      <c r="B474" s="38" t="s">
        <v>989</v>
      </c>
      <c r="C474" s="38" t="s">
        <v>120</v>
      </c>
      <c r="D474" s="38" t="s">
        <v>139</v>
      </c>
      <c r="E474" s="38" t="s">
        <v>99</v>
      </c>
      <c r="F474" s="38" t="s">
        <v>4947</v>
      </c>
      <c r="G474" s="38">
        <v>1997</v>
      </c>
      <c r="H474" s="38">
        <v>29</v>
      </c>
      <c r="I474" s="38">
        <v>28</v>
      </c>
      <c r="J474" s="38">
        <v>2501</v>
      </c>
      <c r="K474" s="38">
        <v>27.8</v>
      </c>
      <c r="L474" s="38">
        <v>6</v>
      </c>
      <c r="M474" s="38">
        <v>7</v>
      </c>
      <c r="N474" s="38">
        <v>13</v>
      </c>
      <c r="O474" s="38">
        <v>6</v>
      </c>
      <c r="P474" s="38">
        <v>0</v>
      </c>
      <c r="Q474" s="38">
        <v>0</v>
      </c>
      <c r="R474" s="38">
        <v>1</v>
      </c>
      <c r="S474" s="38">
        <v>0</v>
      </c>
      <c r="T474" s="38">
        <v>8.6999999999999993</v>
      </c>
      <c r="U474" s="38">
        <v>8.6999999999999993</v>
      </c>
      <c r="V474" s="38">
        <v>3.8</v>
      </c>
      <c r="W474" s="38">
        <v>12.6</v>
      </c>
      <c r="X474" s="38">
        <v>61</v>
      </c>
      <c r="Y474" s="38">
        <v>39</v>
      </c>
      <c r="Z474" s="38">
        <v>146</v>
      </c>
      <c r="AA474" s="38">
        <v>0.22</v>
      </c>
      <c r="AB474" s="38">
        <v>0.25</v>
      </c>
      <c r="AC474" s="38">
        <v>0.47</v>
      </c>
      <c r="AD474" s="38">
        <v>0.22</v>
      </c>
      <c r="AE474" s="38">
        <v>0.47</v>
      </c>
      <c r="AF474" s="38">
        <v>0.31</v>
      </c>
      <c r="AG474" s="38">
        <v>0.14000000000000001</v>
      </c>
      <c r="AH474" s="38">
        <v>0.45</v>
      </c>
      <c r="AI474" s="38">
        <v>0.31</v>
      </c>
      <c r="AJ474" s="38">
        <v>0.45</v>
      </c>
      <c r="AK474" s="38" t="s">
        <v>25</v>
      </c>
      <c r="AL474" s="38" t="s">
        <v>990</v>
      </c>
    </row>
    <row r="475" spans="1:38">
      <c r="A475" s="1">
        <v>473</v>
      </c>
      <c r="B475" s="38" t="s">
        <v>991</v>
      </c>
      <c r="C475" s="38" t="s">
        <v>992</v>
      </c>
      <c r="D475" s="38" t="s">
        <v>114</v>
      </c>
      <c r="E475" s="38" t="s">
        <v>76</v>
      </c>
      <c r="F475" s="38" t="s">
        <v>4948</v>
      </c>
      <c r="G475" s="38">
        <v>1999</v>
      </c>
      <c r="H475" s="38">
        <v>15</v>
      </c>
      <c r="I475" s="38">
        <v>4</v>
      </c>
      <c r="J475" s="38">
        <v>514</v>
      </c>
      <c r="K475" s="38">
        <v>5.7</v>
      </c>
      <c r="L475" s="38">
        <v>4</v>
      </c>
      <c r="M475" s="38">
        <v>0</v>
      </c>
      <c r="N475" s="38">
        <v>4</v>
      </c>
      <c r="O475" s="38">
        <v>4</v>
      </c>
      <c r="P475" s="38">
        <v>0</v>
      </c>
      <c r="Q475" s="38">
        <v>0</v>
      </c>
      <c r="R475" s="38">
        <v>0</v>
      </c>
      <c r="S475" s="38">
        <v>0</v>
      </c>
      <c r="T475" s="38">
        <v>1.1000000000000001</v>
      </c>
      <c r="U475" s="38">
        <v>1.1000000000000001</v>
      </c>
      <c r="V475" s="38">
        <v>0.3</v>
      </c>
      <c r="W475" s="38">
        <v>1.4</v>
      </c>
      <c r="X475" s="38">
        <v>11</v>
      </c>
      <c r="Y475" s="38">
        <v>23</v>
      </c>
      <c r="Z475" s="38">
        <v>49</v>
      </c>
      <c r="AA475" s="38">
        <v>0.7</v>
      </c>
      <c r="AB475" s="38">
        <v>0</v>
      </c>
      <c r="AC475" s="38">
        <v>0.7</v>
      </c>
      <c r="AD475" s="38">
        <v>0.7</v>
      </c>
      <c r="AE475" s="38">
        <v>0.7</v>
      </c>
      <c r="AF475" s="38">
        <v>0.19</v>
      </c>
      <c r="AG475" s="38">
        <v>0.05</v>
      </c>
      <c r="AH475" s="38">
        <v>0.24</v>
      </c>
      <c r="AI475" s="38">
        <v>0.19</v>
      </c>
      <c r="AJ475" s="38">
        <v>0.24</v>
      </c>
      <c r="AK475" s="38" t="s">
        <v>25</v>
      </c>
      <c r="AL475" s="38" t="s">
        <v>993</v>
      </c>
    </row>
    <row r="476" spans="1:38">
      <c r="A476" s="1">
        <v>474</v>
      </c>
      <c r="B476" s="38" t="s">
        <v>994</v>
      </c>
      <c r="C476" s="38" t="s">
        <v>337</v>
      </c>
      <c r="D476" s="38" t="s">
        <v>117</v>
      </c>
      <c r="E476" s="38" t="s">
        <v>95</v>
      </c>
      <c r="F476" s="38" t="s">
        <v>4949</v>
      </c>
      <c r="G476" s="38">
        <v>1995</v>
      </c>
      <c r="H476" s="38">
        <v>33</v>
      </c>
      <c r="I476" s="38">
        <v>29</v>
      </c>
      <c r="J476" s="38">
        <v>2578</v>
      </c>
      <c r="K476" s="38">
        <v>28.6</v>
      </c>
      <c r="L476" s="38">
        <v>2</v>
      </c>
      <c r="M476" s="38">
        <v>3</v>
      </c>
      <c r="N476" s="38">
        <v>5</v>
      </c>
      <c r="O476" s="38">
        <v>2</v>
      </c>
      <c r="P476" s="38">
        <v>0</v>
      </c>
      <c r="Q476" s="38">
        <v>0</v>
      </c>
      <c r="R476" s="38">
        <v>3</v>
      </c>
      <c r="S476" s="38">
        <v>0</v>
      </c>
      <c r="T476" s="38">
        <v>3.6</v>
      </c>
      <c r="U476" s="38">
        <v>3.6</v>
      </c>
      <c r="V476" s="38">
        <v>1.9</v>
      </c>
      <c r="W476" s="38">
        <v>5.5</v>
      </c>
      <c r="X476" s="38">
        <v>11</v>
      </c>
      <c r="Y476" s="38">
        <v>84</v>
      </c>
      <c r="Z476" s="38">
        <v>44</v>
      </c>
      <c r="AA476" s="38">
        <v>7.0000000000000007E-2</v>
      </c>
      <c r="AB476" s="38">
        <v>0.1</v>
      </c>
      <c r="AC476" s="38">
        <v>0.17</v>
      </c>
      <c r="AD476" s="38">
        <v>7.0000000000000007E-2</v>
      </c>
      <c r="AE476" s="38">
        <v>0.17</v>
      </c>
      <c r="AF476" s="38">
        <v>0.12</v>
      </c>
      <c r="AG476" s="38">
        <v>7.0000000000000007E-2</v>
      </c>
      <c r="AH476" s="38">
        <v>0.19</v>
      </c>
      <c r="AI476" s="38">
        <v>0.12</v>
      </c>
      <c r="AJ476" s="38">
        <v>0.19</v>
      </c>
      <c r="AK476" s="38" t="s">
        <v>25</v>
      </c>
      <c r="AL476" s="38" t="s">
        <v>995</v>
      </c>
    </row>
    <row r="477" spans="1:38">
      <c r="A477" s="1">
        <v>475</v>
      </c>
      <c r="B477" s="38" t="s">
        <v>996</v>
      </c>
      <c r="C477" s="38" t="s">
        <v>127</v>
      </c>
      <c r="D477" s="38" t="s">
        <v>117</v>
      </c>
      <c r="E477" s="38" t="s">
        <v>91</v>
      </c>
      <c r="F477" s="38" t="s">
        <v>4950</v>
      </c>
      <c r="G477" s="38">
        <v>1999</v>
      </c>
      <c r="H477" s="38">
        <v>22</v>
      </c>
      <c r="I477" s="38">
        <v>16</v>
      </c>
      <c r="J477" s="38">
        <v>1284</v>
      </c>
      <c r="K477" s="38">
        <v>14.3</v>
      </c>
      <c r="L477" s="38">
        <v>0</v>
      </c>
      <c r="M477" s="38">
        <v>0</v>
      </c>
      <c r="N477" s="38">
        <v>0</v>
      </c>
      <c r="O477" s="38">
        <v>0</v>
      </c>
      <c r="P477" s="38">
        <v>0</v>
      </c>
      <c r="Q477" s="38">
        <v>0</v>
      </c>
      <c r="R477" s="38">
        <v>8</v>
      </c>
      <c r="S477" s="38">
        <v>0</v>
      </c>
      <c r="T477" s="38">
        <v>0</v>
      </c>
      <c r="U477" s="38">
        <v>0</v>
      </c>
      <c r="V477" s="38">
        <v>0.3</v>
      </c>
      <c r="W477" s="38">
        <v>0.3</v>
      </c>
      <c r="X477" s="38">
        <v>16</v>
      </c>
      <c r="Y477" s="38">
        <v>64</v>
      </c>
      <c r="Z477" s="38">
        <v>17</v>
      </c>
      <c r="AA477" s="38">
        <v>0</v>
      </c>
      <c r="AB477" s="38">
        <v>0</v>
      </c>
      <c r="AC477" s="38">
        <v>0</v>
      </c>
      <c r="AD477" s="38">
        <v>0</v>
      </c>
      <c r="AE477" s="38">
        <v>0</v>
      </c>
      <c r="AF477" s="38">
        <v>0</v>
      </c>
      <c r="AG477" s="38">
        <v>0.02</v>
      </c>
      <c r="AH477" s="38">
        <v>0.02</v>
      </c>
      <c r="AI477" s="38">
        <v>0</v>
      </c>
      <c r="AJ477" s="38">
        <v>0.02</v>
      </c>
      <c r="AK477" s="38" t="s">
        <v>25</v>
      </c>
      <c r="AL477" s="38" t="s">
        <v>997</v>
      </c>
    </row>
    <row r="478" spans="1:38">
      <c r="A478" s="1">
        <v>476</v>
      </c>
      <c r="B478" s="38" t="s">
        <v>4010</v>
      </c>
      <c r="C478" s="38" t="s">
        <v>466</v>
      </c>
      <c r="D478" s="38" t="s">
        <v>121</v>
      </c>
      <c r="E478" s="38" t="s">
        <v>91</v>
      </c>
      <c r="F478" s="38" t="s">
        <v>4951</v>
      </c>
      <c r="G478" s="38">
        <v>1998</v>
      </c>
      <c r="H478" s="38">
        <v>10</v>
      </c>
      <c r="I478" s="38">
        <v>10</v>
      </c>
      <c r="J478" s="38">
        <v>900</v>
      </c>
      <c r="K478" s="38">
        <v>10</v>
      </c>
      <c r="L478" s="38">
        <v>0</v>
      </c>
      <c r="M478" s="38">
        <v>1</v>
      </c>
      <c r="N478" s="38">
        <v>1</v>
      </c>
      <c r="O478" s="38">
        <v>0</v>
      </c>
      <c r="P478" s="38">
        <v>0</v>
      </c>
      <c r="Q478" s="38">
        <v>0</v>
      </c>
      <c r="R478" s="38">
        <v>2</v>
      </c>
      <c r="S478" s="38">
        <v>0</v>
      </c>
      <c r="T478" s="38">
        <v>1.4</v>
      </c>
      <c r="U478" s="38">
        <v>1.4</v>
      </c>
      <c r="V478" s="38">
        <v>0.2</v>
      </c>
      <c r="W478" s="38">
        <v>1.6</v>
      </c>
      <c r="X478" s="38">
        <v>6</v>
      </c>
      <c r="Y478" s="38">
        <v>28</v>
      </c>
      <c r="Z478" s="38">
        <v>4</v>
      </c>
      <c r="AA478" s="38">
        <v>0</v>
      </c>
      <c r="AB478" s="38">
        <v>0.1</v>
      </c>
      <c r="AC478" s="38">
        <v>0.1</v>
      </c>
      <c r="AD478" s="38">
        <v>0</v>
      </c>
      <c r="AE478" s="38">
        <v>0.1</v>
      </c>
      <c r="AF478" s="38">
        <v>0.14000000000000001</v>
      </c>
      <c r="AG478" s="38">
        <v>0.02</v>
      </c>
      <c r="AH478" s="38">
        <v>0.16</v>
      </c>
      <c r="AI478" s="38">
        <v>0.14000000000000001</v>
      </c>
      <c r="AJ478" s="38">
        <v>0.16</v>
      </c>
      <c r="AK478" s="38" t="s">
        <v>25</v>
      </c>
      <c r="AL478" s="38" t="s">
        <v>4011</v>
      </c>
    </row>
    <row r="479" spans="1:38">
      <c r="A479" s="1">
        <v>477</v>
      </c>
      <c r="B479" s="38" t="s">
        <v>998</v>
      </c>
      <c r="C479" s="38" t="s">
        <v>374</v>
      </c>
      <c r="D479" s="38" t="s">
        <v>121</v>
      </c>
      <c r="E479" s="38" t="s">
        <v>91</v>
      </c>
      <c r="F479" s="38" t="s">
        <v>4952</v>
      </c>
      <c r="G479" s="38">
        <v>1996</v>
      </c>
      <c r="H479" s="38">
        <v>6</v>
      </c>
      <c r="I479" s="38">
        <v>5</v>
      </c>
      <c r="J479" s="38">
        <v>439</v>
      </c>
      <c r="K479" s="38">
        <v>4.9000000000000004</v>
      </c>
      <c r="L479" s="38">
        <v>1</v>
      </c>
      <c r="M479" s="38">
        <v>0</v>
      </c>
      <c r="N479" s="38">
        <v>1</v>
      </c>
      <c r="O479" s="38">
        <v>1</v>
      </c>
      <c r="P479" s="38">
        <v>0</v>
      </c>
      <c r="Q479" s="38">
        <v>0</v>
      </c>
      <c r="R479" s="38">
        <v>2</v>
      </c>
      <c r="S479" s="38">
        <v>0</v>
      </c>
      <c r="T479" s="38">
        <v>0.4</v>
      </c>
      <c r="U479" s="38">
        <v>0.4</v>
      </c>
      <c r="V479" s="38">
        <v>0.1</v>
      </c>
      <c r="W479" s="38">
        <v>0.5</v>
      </c>
      <c r="X479" s="38">
        <v>3</v>
      </c>
      <c r="Y479" s="38">
        <v>10</v>
      </c>
      <c r="Z479" s="38">
        <v>0</v>
      </c>
      <c r="AA479" s="38">
        <v>0.21</v>
      </c>
      <c r="AB479" s="38">
        <v>0</v>
      </c>
      <c r="AC479" s="38">
        <v>0.21</v>
      </c>
      <c r="AD479" s="38">
        <v>0.21</v>
      </c>
      <c r="AE479" s="38">
        <v>0.21</v>
      </c>
      <c r="AF479" s="38">
        <v>0.09</v>
      </c>
      <c r="AG479" s="38">
        <v>0.01</v>
      </c>
      <c r="AH479" s="2">
        <v>0.1</v>
      </c>
      <c r="AI479" s="38">
        <v>0.09</v>
      </c>
      <c r="AJ479" s="38">
        <v>0.1</v>
      </c>
      <c r="AK479" s="38" t="s">
        <v>25</v>
      </c>
      <c r="AL479" s="38" t="s">
        <v>999</v>
      </c>
    </row>
    <row r="480" spans="1:38">
      <c r="A480" s="1">
        <v>478</v>
      </c>
      <c r="B480" s="38" t="s">
        <v>1000</v>
      </c>
      <c r="C480" s="38" t="s">
        <v>120</v>
      </c>
      <c r="D480" s="38" t="s">
        <v>284</v>
      </c>
      <c r="E480" s="38" t="s">
        <v>72</v>
      </c>
      <c r="F480" s="38" t="s">
        <v>4953</v>
      </c>
      <c r="G480" s="38">
        <v>2000</v>
      </c>
      <c r="H480" s="38">
        <v>4</v>
      </c>
      <c r="I480" s="38">
        <v>0</v>
      </c>
      <c r="J480" s="38">
        <v>7</v>
      </c>
      <c r="K480" s="38">
        <v>0.1</v>
      </c>
      <c r="L480" s="38">
        <v>0</v>
      </c>
      <c r="M480" s="38">
        <v>0</v>
      </c>
      <c r="N480" s="38">
        <v>0</v>
      </c>
      <c r="O480" s="38">
        <v>0</v>
      </c>
      <c r="P480" s="38">
        <v>0</v>
      </c>
      <c r="Q480" s="38">
        <v>0</v>
      </c>
      <c r="R480" s="38">
        <v>0</v>
      </c>
      <c r="S480" s="38">
        <v>0</v>
      </c>
      <c r="T480" s="38">
        <v>0.1</v>
      </c>
      <c r="U480" s="38">
        <v>0.1</v>
      </c>
      <c r="V480" s="38">
        <v>0</v>
      </c>
      <c r="W480" s="38">
        <v>0.1</v>
      </c>
      <c r="X480" s="38">
        <v>2</v>
      </c>
      <c r="Y480" s="38">
        <v>0</v>
      </c>
      <c r="Z480" s="38">
        <v>2</v>
      </c>
      <c r="AA480" s="38">
        <v>0</v>
      </c>
      <c r="AB480" s="38">
        <v>0</v>
      </c>
      <c r="AC480" s="38">
        <v>0</v>
      </c>
      <c r="AD480" s="38">
        <v>0</v>
      </c>
      <c r="AE480" s="38">
        <v>0</v>
      </c>
      <c r="AF480" s="38">
        <v>0.83</v>
      </c>
      <c r="AG480" s="38">
        <v>0</v>
      </c>
      <c r="AH480" s="2">
        <v>0.83</v>
      </c>
      <c r="AI480" s="38">
        <v>0.83</v>
      </c>
      <c r="AJ480" s="38">
        <v>0.83</v>
      </c>
      <c r="AK480" s="38" t="s">
        <v>25</v>
      </c>
      <c r="AL480" s="38" t="s">
        <v>1001</v>
      </c>
    </row>
    <row r="481" spans="1:38">
      <c r="A481" s="1">
        <v>479</v>
      </c>
      <c r="B481" s="38" t="s">
        <v>1002</v>
      </c>
      <c r="C481" s="38" t="s">
        <v>120</v>
      </c>
      <c r="D481" s="38" t="s">
        <v>121</v>
      </c>
      <c r="E481" s="38" t="s">
        <v>99</v>
      </c>
      <c r="F481" s="38" t="s">
        <v>4435</v>
      </c>
      <c r="G481" s="38">
        <v>1996</v>
      </c>
      <c r="H481" s="38">
        <v>10</v>
      </c>
      <c r="I481" s="38">
        <v>3</v>
      </c>
      <c r="J481" s="38">
        <v>299</v>
      </c>
      <c r="K481" s="38">
        <v>3.3</v>
      </c>
      <c r="L481" s="38">
        <v>0</v>
      </c>
      <c r="M481" s="38">
        <v>0</v>
      </c>
      <c r="N481" s="38">
        <v>0</v>
      </c>
      <c r="O481" s="38">
        <v>0</v>
      </c>
      <c r="P481" s="38">
        <v>0</v>
      </c>
      <c r="Q481" s="38">
        <v>0</v>
      </c>
      <c r="R481" s="38">
        <v>2</v>
      </c>
      <c r="S481" s="38">
        <v>0</v>
      </c>
      <c r="T481" s="38">
        <v>0.1</v>
      </c>
      <c r="U481" s="38">
        <v>0.1</v>
      </c>
      <c r="V481" s="38">
        <v>0</v>
      </c>
      <c r="W481" s="38">
        <v>0.1</v>
      </c>
      <c r="X481" s="38">
        <v>9</v>
      </c>
      <c r="Y481" s="38">
        <v>2</v>
      </c>
      <c r="Z481" s="38">
        <v>15</v>
      </c>
      <c r="AA481" s="38">
        <v>0</v>
      </c>
      <c r="AB481" s="38">
        <v>0</v>
      </c>
      <c r="AC481" s="38">
        <v>0</v>
      </c>
      <c r="AD481" s="38">
        <v>0</v>
      </c>
      <c r="AE481" s="38">
        <v>0</v>
      </c>
      <c r="AF481" s="38">
        <v>0.03</v>
      </c>
      <c r="AG481" s="38">
        <v>0</v>
      </c>
      <c r="AH481" s="38">
        <v>0.03</v>
      </c>
      <c r="AI481" s="38">
        <v>0.03</v>
      </c>
      <c r="AJ481" s="38">
        <v>0.03</v>
      </c>
      <c r="AK481" s="38" t="s">
        <v>25</v>
      </c>
      <c r="AL481" s="38" t="s">
        <v>1003</v>
      </c>
    </row>
    <row r="482" spans="1:38">
      <c r="A482" s="1">
        <v>480</v>
      </c>
      <c r="B482" s="38" t="s">
        <v>1004</v>
      </c>
      <c r="C482" s="38" t="s">
        <v>120</v>
      </c>
      <c r="D482" s="38" t="s">
        <v>117</v>
      </c>
      <c r="E482" s="38" t="s">
        <v>99</v>
      </c>
      <c r="F482" s="38" t="s">
        <v>4954</v>
      </c>
      <c r="G482" s="38">
        <v>1989</v>
      </c>
      <c r="H482" s="38">
        <v>4</v>
      </c>
      <c r="I482" s="38">
        <v>0</v>
      </c>
      <c r="J482" s="38">
        <v>61</v>
      </c>
      <c r="K482" s="38">
        <v>0.7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0</v>
      </c>
      <c r="S482" s="38">
        <v>0</v>
      </c>
      <c r="T482" s="38">
        <v>0</v>
      </c>
      <c r="U482" s="38">
        <v>0</v>
      </c>
      <c r="V482" s="38">
        <v>0.1</v>
      </c>
      <c r="W482" s="38">
        <v>0.2</v>
      </c>
      <c r="X482" s="38">
        <v>0</v>
      </c>
      <c r="Y482" s="38">
        <v>4</v>
      </c>
      <c r="Z482" s="38">
        <v>5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0.05</v>
      </c>
      <c r="AG482" s="38">
        <v>0.19</v>
      </c>
      <c r="AH482" s="38">
        <v>0.25</v>
      </c>
      <c r="AI482" s="38">
        <v>0.05</v>
      </c>
      <c r="AJ482" s="38">
        <v>0.25</v>
      </c>
      <c r="AK482" s="38" t="s">
        <v>25</v>
      </c>
      <c r="AL482" s="38" t="s">
        <v>1005</v>
      </c>
    </row>
    <row r="483" spans="1:38">
      <c r="A483" s="1">
        <v>481</v>
      </c>
      <c r="B483" s="38" t="s">
        <v>1006</v>
      </c>
      <c r="C483" s="38" t="s">
        <v>120</v>
      </c>
      <c r="D483" s="38" t="s">
        <v>114</v>
      </c>
      <c r="E483" s="38" t="s">
        <v>76</v>
      </c>
      <c r="F483" s="38" t="s">
        <v>4955</v>
      </c>
      <c r="G483" s="38">
        <v>2002</v>
      </c>
      <c r="H483" s="38">
        <v>3</v>
      </c>
      <c r="I483" s="38">
        <v>1</v>
      </c>
      <c r="J483" s="38">
        <v>87</v>
      </c>
      <c r="K483" s="38">
        <v>1</v>
      </c>
      <c r="L483" s="38">
        <v>0</v>
      </c>
      <c r="M483" s="38">
        <v>0</v>
      </c>
      <c r="N483" s="38">
        <v>0</v>
      </c>
      <c r="O483" s="38">
        <v>0</v>
      </c>
      <c r="P483" s="38">
        <v>0</v>
      </c>
      <c r="Q483" s="38">
        <v>0</v>
      </c>
      <c r="R483" s="38">
        <v>0</v>
      </c>
      <c r="S483" s="38">
        <v>0</v>
      </c>
      <c r="T483" s="38">
        <v>0.3</v>
      </c>
      <c r="U483" s="38">
        <v>0.3</v>
      </c>
      <c r="V483" s="38">
        <v>0.1</v>
      </c>
      <c r="W483" s="38">
        <v>0.3</v>
      </c>
      <c r="X483" s="38">
        <v>2</v>
      </c>
      <c r="Y483" s="38">
        <v>0</v>
      </c>
      <c r="Z483" s="38">
        <v>4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>
        <v>0.26</v>
      </c>
      <c r="AG483" s="38">
        <v>0.09</v>
      </c>
      <c r="AH483" s="38">
        <v>0.35</v>
      </c>
      <c r="AI483" s="38">
        <v>0.26</v>
      </c>
      <c r="AJ483" s="38">
        <v>0.35</v>
      </c>
      <c r="AK483" s="38" t="s">
        <v>25</v>
      </c>
      <c r="AL483" s="38" t="s">
        <v>1007</v>
      </c>
    </row>
    <row r="484" spans="1:38">
      <c r="A484" s="1">
        <v>482</v>
      </c>
      <c r="B484" s="38" t="s">
        <v>1342</v>
      </c>
      <c r="C484" s="38" t="s">
        <v>120</v>
      </c>
      <c r="D484" s="38" t="s">
        <v>150</v>
      </c>
      <c r="E484" s="38" t="s">
        <v>74</v>
      </c>
      <c r="F484" s="38" t="s">
        <v>4956</v>
      </c>
      <c r="G484" s="38">
        <v>1990</v>
      </c>
      <c r="H484" s="38">
        <v>9</v>
      </c>
      <c r="I484" s="38">
        <v>9</v>
      </c>
      <c r="J484" s="38">
        <v>810</v>
      </c>
      <c r="K484" s="38">
        <v>9</v>
      </c>
      <c r="L484" s="38">
        <v>0</v>
      </c>
      <c r="M484" s="38">
        <v>1</v>
      </c>
      <c r="N484" s="38">
        <v>1</v>
      </c>
      <c r="O484" s="38">
        <v>0</v>
      </c>
      <c r="P484" s="38">
        <v>0</v>
      </c>
      <c r="Q484" s="38">
        <v>0</v>
      </c>
      <c r="R484" s="38">
        <v>1</v>
      </c>
      <c r="S484" s="38">
        <v>0</v>
      </c>
      <c r="T484" s="38">
        <v>0</v>
      </c>
      <c r="U484" s="38">
        <v>0</v>
      </c>
      <c r="V484" s="38">
        <v>0.1</v>
      </c>
      <c r="W484" s="38">
        <v>0.1</v>
      </c>
      <c r="X484" s="38">
        <v>0</v>
      </c>
      <c r="Y484" s="38">
        <v>0</v>
      </c>
      <c r="Z484" s="38">
        <v>0</v>
      </c>
      <c r="AA484" s="38">
        <v>0</v>
      </c>
      <c r="AB484" s="38">
        <v>0.11</v>
      </c>
      <c r="AC484" s="38">
        <v>0.11</v>
      </c>
      <c r="AD484" s="38">
        <v>0</v>
      </c>
      <c r="AE484" s="38">
        <v>0.11</v>
      </c>
      <c r="AF484" s="38">
        <v>0</v>
      </c>
      <c r="AG484" s="38">
        <v>0.01</v>
      </c>
      <c r="AH484" s="38">
        <v>0.01</v>
      </c>
      <c r="AI484" s="38">
        <v>0</v>
      </c>
      <c r="AJ484" s="38">
        <v>0.01</v>
      </c>
      <c r="AK484" s="38" t="s">
        <v>25</v>
      </c>
      <c r="AL484" s="38" t="s">
        <v>1343</v>
      </c>
    </row>
    <row r="485" spans="1:38">
      <c r="A485" s="1">
        <v>483</v>
      </c>
      <c r="B485" s="38" t="s">
        <v>1008</v>
      </c>
      <c r="C485" s="38" t="s">
        <v>120</v>
      </c>
      <c r="D485" s="38" t="s">
        <v>121</v>
      </c>
      <c r="E485" s="38" t="s">
        <v>103</v>
      </c>
      <c r="F485" s="38" t="s">
        <v>4957</v>
      </c>
      <c r="G485" s="38">
        <v>1994</v>
      </c>
      <c r="H485" s="38">
        <v>2</v>
      </c>
      <c r="I485" s="38">
        <v>0</v>
      </c>
      <c r="J485" s="38">
        <v>46</v>
      </c>
      <c r="K485" s="38">
        <v>0.5</v>
      </c>
      <c r="L485" s="38">
        <v>0</v>
      </c>
      <c r="M485" s="38">
        <v>0</v>
      </c>
      <c r="N485" s="38">
        <v>0</v>
      </c>
      <c r="O485" s="38">
        <v>0</v>
      </c>
      <c r="P485" s="38">
        <v>0</v>
      </c>
      <c r="Q485" s="38">
        <v>0</v>
      </c>
      <c r="R485" s="38">
        <v>0</v>
      </c>
      <c r="S485" s="38">
        <v>0</v>
      </c>
      <c r="T485" s="38">
        <v>0</v>
      </c>
      <c r="U485" s="38">
        <v>0</v>
      </c>
      <c r="V485" s="38">
        <v>0</v>
      </c>
      <c r="W485" s="38">
        <v>0</v>
      </c>
      <c r="X485" s="38">
        <v>3</v>
      </c>
      <c r="Y485" s="38">
        <v>3</v>
      </c>
      <c r="Z485" s="38">
        <v>0</v>
      </c>
      <c r="AA485" s="38">
        <v>0</v>
      </c>
      <c r="AB485" s="38">
        <v>0</v>
      </c>
      <c r="AC485" s="38">
        <v>0</v>
      </c>
      <c r="AD485" s="38">
        <v>0</v>
      </c>
      <c r="AE485" s="38">
        <v>0</v>
      </c>
      <c r="AF485" s="38">
        <v>0</v>
      </c>
      <c r="AG485" s="38">
        <v>0</v>
      </c>
      <c r="AH485" s="38">
        <v>0</v>
      </c>
      <c r="AI485" s="38">
        <v>0</v>
      </c>
      <c r="AJ485" s="38">
        <v>0</v>
      </c>
      <c r="AK485" s="38" t="s">
        <v>25</v>
      </c>
      <c r="AL485" s="38" t="s">
        <v>1009</v>
      </c>
    </row>
    <row r="486" spans="1:38">
      <c r="A486" s="1">
        <v>484</v>
      </c>
      <c r="B486" s="38" t="s">
        <v>1008</v>
      </c>
      <c r="C486" s="38" t="s">
        <v>120</v>
      </c>
      <c r="D486" s="38" t="s">
        <v>121</v>
      </c>
      <c r="E486" s="38" t="s">
        <v>99</v>
      </c>
      <c r="F486" s="38" t="s">
        <v>4957</v>
      </c>
      <c r="G486" s="38">
        <v>1994</v>
      </c>
      <c r="H486" s="38">
        <v>15</v>
      </c>
      <c r="I486" s="38">
        <v>13</v>
      </c>
      <c r="J486" s="38">
        <v>1173</v>
      </c>
      <c r="K486" s="38">
        <v>13</v>
      </c>
      <c r="L486" s="38">
        <v>0</v>
      </c>
      <c r="M486" s="38">
        <v>0</v>
      </c>
      <c r="N486" s="38">
        <v>0</v>
      </c>
      <c r="O486" s="38">
        <v>0</v>
      </c>
      <c r="P486" s="38">
        <v>0</v>
      </c>
      <c r="Q486" s="38">
        <v>0</v>
      </c>
      <c r="R486" s="38">
        <v>3</v>
      </c>
      <c r="S486" s="38">
        <v>0</v>
      </c>
      <c r="T486" s="38">
        <v>0.4</v>
      </c>
      <c r="U486" s="38">
        <v>0.4</v>
      </c>
      <c r="V486" s="38">
        <v>0.2</v>
      </c>
      <c r="W486" s="38">
        <v>0.6</v>
      </c>
      <c r="X486" s="38">
        <v>7</v>
      </c>
      <c r="Y486" s="38">
        <v>34</v>
      </c>
      <c r="Z486" s="38">
        <v>3</v>
      </c>
      <c r="AA486" s="38">
        <v>0</v>
      </c>
      <c r="AB486" s="38">
        <v>0</v>
      </c>
      <c r="AC486" s="38">
        <v>0</v>
      </c>
      <c r="AD486" s="38">
        <v>0</v>
      </c>
      <c r="AE486" s="38">
        <v>0</v>
      </c>
      <c r="AF486" s="38">
        <v>0.03</v>
      </c>
      <c r="AG486" s="38">
        <v>0.02</v>
      </c>
      <c r="AH486" s="38">
        <v>0.05</v>
      </c>
      <c r="AI486" s="38">
        <v>0.03</v>
      </c>
      <c r="AJ486" s="38">
        <v>0.05</v>
      </c>
      <c r="AK486" s="38" t="s">
        <v>25</v>
      </c>
      <c r="AL486" s="38" t="s">
        <v>1009</v>
      </c>
    </row>
    <row r="487" spans="1:38">
      <c r="A487" s="1">
        <v>485</v>
      </c>
      <c r="B487" s="38" t="s">
        <v>1010</v>
      </c>
      <c r="C487" s="38" t="s">
        <v>120</v>
      </c>
      <c r="D487" s="38" t="s">
        <v>139</v>
      </c>
      <c r="E487" s="38" t="s">
        <v>83</v>
      </c>
      <c r="F487" s="38" t="s">
        <v>4958</v>
      </c>
      <c r="G487" s="38">
        <v>1994</v>
      </c>
      <c r="H487" s="38">
        <v>24</v>
      </c>
      <c r="I487" s="38">
        <v>20</v>
      </c>
      <c r="J487" s="38">
        <v>1615</v>
      </c>
      <c r="K487" s="38">
        <v>17.899999999999999</v>
      </c>
      <c r="L487" s="38">
        <v>4</v>
      </c>
      <c r="M487" s="38">
        <v>2</v>
      </c>
      <c r="N487" s="38">
        <v>6</v>
      </c>
      <c r="O487" s="38">
        <v>4</v>
      </c>
      <c r="P487" s="38">
        <v>0</v>
      </c>
      <c r="Q487" s="38">
        <v>0</v>
      </c>
      <c r="R487" s="38">
        <v>4</v>
      </c>
      <c r="S487" s="38">
        <v>0</v>
      </c>
      <c r="T487" s="38">
        <v>4.5999999999999996</v>
      </c>
      <c r="U487" s="38">
        <v>4.5999999999999996</v>
      </c>
      <c r="V487" s="38">
        <v>4.0999999999999996</v>
      </c>
      <c r="W487" s="38">
        <v>8.6</v>
      </c>
      <c r="X487" s="38">
        <v>66</v>
      </c>
      <c r="Y487" s="38">
        <v>51</v>
      </c>
      <c r="Z487" s="38">
        <v>157</v>
      </c>
      <c r="AA487" s="38">
        <v>0.22</v>
      </c>
      <c r="AB487" s="38">
        <v>0.11</v>
      </c>
      <c r="AC487" s="38">
        <v>0.33</v>
      </c>
      <c r="AD487" s="38">
        <v>0.22</v>
      </c>
      <c r="AE487" s="38">
        <v>0.33</v>
      </c>
      <c r="AF487" s="38">
        <v>0.25</v>
      </c>
      <c r="AG487" s="38">
        <v>0.23</v>
      </c>
      <c r="AH487" s="38">
        <v>0.48</v>
      </c>
      <c r="AI487" s="38">
        <v>0.25</v>
      </c>
      <c r="AJ487" s="38">
        <v>0.48</v>
      </c>
      <c r="AK487" s="38" t="s">
        <v>25</v>
      </c>
      <c r="AL487" s="38" t="s">
        <v>1011</v>
      </c>
    </row>
    <row r="488" spans="1:38">
      <c r="A488" s="1">
        <v>486</v>
      </c>
      <c r="B488" s="38" t="s">
        <v>1012</v>
      </c>
      <c r="C488" s="38" t="s">
        <v>120</v>
      </c>
      <c r="D488" s="38" t="s">
        <v>218</v>
      </c>
      <c r="E488" s="38" t="s">
        <v>66</v>
      </c>
      <c r="F488" s="38" t="s">
        <v>4873</v>
      </c>
      <c r="G488" s="38">
        <v>1994</v>
      </c>
      <c r="H488" s="38">
        <v>21</v>
      </c>
      <c r="I488" s="38">
        <v>20</v>
      </c>
      <c r="J488" s="38">
        <v>1729</v>
      </c>
      <c r="K488" s="38">
        <v>19.2</v>
      </c>
      <c r="L488" s="38">
        <v>2</v>
      </c>
      <c r="M488" s="38">
        <v>2</v>
      </c>
      <c r="N488" s="38">
        <v>4</v>
      </c>
      <c r="O488" s="38">
        <v>2</v>
      </c>
      <c r="P488" s="38">
        <v>0</v>
      </c>
      <c r="Q488" s="38">
        <v>0</v>
      </c>
      <c r="R488" s="38">
        <v>2</v>
      </c>
      <c r="S488" s="38">
        <v>0</v>
      </c>
      <c r="T488" s="38">
        <v>1</v>
      </c>
      <c r="U488" s="38">
        <v>1</v>
      </c>
      <c r="V488" s="38">
        <v>1.3</v>
      </c>
      <c r="W488" s="38">
        <v>2.4</v>
      </c>
      <c r="X488" s="38">
        <v>27</v>
      </c>
      <c r="Y488" s="38">
        <v>99</v>
      </c>
      <c r="Z488" s="38">
        <v>34</v>
      </c>
      <c r="AA488" s="38">
        <v>0.1</v>
      </c>
      <c r="AB488" s="38">
        <v>0.1</v>
      </c>
      <c r="AC488" s="38">
        <v>0.21</v>
      </c>
      <c r="AD488" s="38">
        <v>0.1</v>
      </c>
      <c r="AE488" s="38">
        <v>0.21</v>
      </c>
      <c r="AF488" s="38">
        <v>0.05</v>
      </c>
      <c r="AG488" s="38">
        <v>7.0000000000000007E-2</v>
      </c>
      <c r="AH488" s="2">
        <v>0.12</v>
      </c>
      <c r="AI488" s="38">
        <v>0.05</v>
      </c>
      <c r="AJ488" s="38">
        <v>0.12</v>
      </c>
      <c r="AK488" s="38" t="s">
        <v>25</v>
      </c>
      <c r="AL488" s="38" t="s">
        <v>1013</v>
      </c>
    </row>
    <row r="489" spans="1:38">
      <c r="A489" s="1">
        <v>487</v>
      </c>
      <c r="B489" s="38" t="s">
        <v>1014</v>
      </c>
      <c r="C489" s="38" t="s">
        <v>136</v>
      </c>
      <c r="D489" s="38" t="s">
        <v>121</v>
      </c>
      <c r="E489" s="38" t="s">
        <v>93</v>
      </c>
      <c r="F489" s="38" t="s">
        <v>4959</v>
      </c>
      <c r="G489" s="38">
        <v>1999</v>
      </c>
      <c r="H489" s="38">
        <v>25</v>
      </c>
      <c r="I489" s="38">
        <v>24</v>
      </c>
      <c r="J489" s="38">
        <v>2047</v>
      </c>
      <c r="K489" s="38">
        <v>22.7</v>
      </c>
      <c r="L489" s="38">
        <v>2</v>
      </c>
      <c r="M489" s="38">
        <v>1</v>
      </c>
      <c r="N489" s="38">
        <v>3</v>
      </c>
      <c r="O489" s="38">
        <v>2</v>
      </c>
      <c r="P489" s="38">
        <v>0</v>
      </c>
      <c r="Q489" s="38">
        <v>0</v>
      </c>
      <c r="R489" s="38">
        <v>4</v>
      </c>
      <c r="S489" s="38">
        <v>0</v>
      </c>
      <c r="T489" s="38">
        <v>1.3</v>
      </c>
      <c r="U489" s="38">
        <v>1.3</v>
      </c>
      <c r="V489" s="38">
        <v>2.2999999999999998</v>
      </c>
      <c r="W489" s="38">
        <v>3.6</v>
      </c>
      <c r="X489" s="38">
        <v>22</v>
      </c>
      <c r="Y489" s="38">
        <v>114</v>
      </c>
      <c r="Z489" s="38">
        <v>45</v>
      </c>
      <c r="AA489" s="38">
        <v>0.09</v>
      </c>
      <c r="AB489" s="38">
        <v>0.04</v>
      </c>
      <c r="AC489" s="38">
        <v>0.13</v>
      </c>
      <c r="AD489" s="38">
        <v>0.09</v>
      </c>
      <c r="AE489" s="38">
        <v>0.13</v>
      </c>
      <c r="AF489" s="38">
        <v>0.06</v>
      </c>
      <c r="AG489" s="38">
        <v>0.1</v>
      </c>
      <c r="AH489" s="38">
        <v>0.16</v>
      </c>
      <c r="AI489" s="38">
        <v>0.06</v>
      </c>
      <c r="AJ489" s="38">
        <v>0.16</v>
      </c>
      <c r="AK489" s="38" t="s">
        <v>25</v>
      </c>
      <c r="AL489" s="38" t="s">
        <v>1015</v>
      </c>
    </row>
    <row r="490" spans="1:38">
      <c r="A490" s="1">
        <v>488</v>
      </c>
      <c r="B490" s="38" t="s">
        <v>4012</v>
      </c>
      <c r="C490" s="38" t="s">
        <v>160</v>
      </c>
      <c r="D490" s="38" t="s">
        <v>139</v>
      </c>
      <c r="E490" s="38" t="s">
        <v>103</v>
      </c>
      <c r="F490" s="38" t="s">
        <v>4960</v>
      </c>
      <c r="G490" s="38">
        <v>2002</v>
      </c>
      <c r="H490" s="38">
        <v>14</v>
      </c>
      <c r="I490" s="38">
        <v>9</v>
      </c>
      <c r="J490" s="38">
        <v>802</v>
      </c>
      <c r="K490" s="38">
        <v>8.9</v>
      </c>
      <c r="L490" s="38">
        <v>0</v>
      </c>
      <c r="M490" s="38">
        <v>1</v>
      </c>
      <c r="N490" s="38">
        <v>1</v>
      </c>
      <c r="O490" s="38">
        <v>0</v>
      </c>
      <c r="P490" s="38">
        <v>0</v>
      </c>
      <c r="Q490" s="38">
        <v>0</v>
      </c>
      <c r="R490" s="38">
        <v>1</v>
      </c>
      <c r="S490" s="38">
        <v>0</v>
      </c>
      <c r="T490" s="38">
        <v>1</v>
      </c>
      <c r="U490" s="38">
        <v>1</v>
      </c>
      <c r="V490" s="38">
        <v>1.2</v>
      </c>
      <c r="W490" s="38">
        <v>2.2000000000000002</v>
      </c>
      <c r="X490" s="38">
        <v>27</v>
      </c>
      <c r="Y490" s="38">
        <v>33</v>
      </c>
      <c r="Z490" s="38">
        <v>72</v>
      </c>
      <c r="AA490" s="38">
        <v>0</v>
      </c>
      <c r="AB490" s="38">
        <v>0.11</v>
      </c>
      <c r="AC490" s="38">
        <v>0.11</v>
      </c>
      <c r="AD490" s="38">
        <v>0</v>
      </c>
      <c r="AE490" s="38">
        <v>0.11</v>
      </c>
      <c r="AF490" s="38">
        <v>0.11</v>
      </c>
      <c r="AG490" s="38">
        <v>0.13</v>
      </c>
      <c r="AH490" s="38">
        <v>0.24</v>
      </c>
      <c r="AI490" s="38">
        <v>0.11</v>
      </c>
      <c r="AJ490" s="38">
        <v>0.24</v>
      </c>
      <c r="AK490" s="38" t="s">
        <v>25</v>
      </c>
      <c r="AL490" s="38" t="s">
        <v>4013</v>
      </c>
    </row>
    <row r="491" spans="1:38">
      <c r="A491" s="1">
        <v>489</v>
      </c>
      <c r="B491" s="38" t="s">
        <v>1016</v>
      </c>
      <c r="C491" s="38" t="s">
        <v>136</v>
      </c>
      <c r="D491" s="38" t="s">
        <v>114</v>
      </c>
      <c r="E491" s="38" t="s">
        <v>93</v>
      </c>
      <c r="F491" s="38" t="s">
        <v>4961</v>
      </c>
      <c r="G491" s="38">
        <v>2001</v>
      </c>
      <c r="H491" s="38">
        <v>26</v>
      </c>
      <c r="I491" s="38">
        <v>12</v>
      </c>
      <c r="J491" s="38">
        <v>1372</v>
      </c>
      <c r="K491" s="38">
        <v>15.2</v>
      </c>
      <c r="L491" s="38">
        <v>4</v>
      </c>
      <c r="M491" s="38">
        <v>2</v>
      </c>
      <c r="N491" s="38">
        <v>6</v>
      </c>
      <c r="O491" s="38">
        <v>4</v>
      </c>
      <c r="P491" s="38">
        <v>0</v>
      </c>
      <c r="Q491" s="38">
        <v>0</v>
      </c>
      <c r="R491" s="38">
        <v>3</v>
      </c>
      <c r="S491" s="38">
        <v>0</v>
      </c>
      <c r="T491" s="38">
        <v>2.6</v>
      </c>
      <c r="U491" s="38">
        <v>2.6</v>
      </c>
      <c r="V491" s="38">
        <v>1.6</v>
      </c>
      <c r="W491" s="38">
        <v>4.2</v>
      </c>
      <c r="X491" s="38">
        <v>49</v>
      </c>
      <c r="Y491" s="38">
        <v>45</v>
      </c>
      <c r="Z491" s="38">
        <v>86</v>
      </c>
      <c r="AA491" s="38">
        <v>0.26</v>
      </c>
      <c r="AB491" s="38">
        <v>0.13</v>
      </c>
      <c r="AC491" s="38">
        <v>0.39</v>
      </c>
      <c r="AD491" s="38">
        <v>0.26</v>
      </c>
      <c r="AE491" s="38">
        <v>0.39</v>
      </c>
      <c r="AF491" s="38">
        <v>0.17</v>
      </c>
      <c r="AG491" s="38">
        <v>0.1</v>
      </c>
      <c r="AH491" s="38">
        <v>0.28000000000000003</v>
      </c>
      <c r="AI491" s="38">
        <v>0.17</v>
      </c>
      <c r="AJ491" s="38">
        <v>0.28000000000000003</v>
      </c>
      <c r="AK491" s="38" t="s">
        <v>25</v>
      </c>
      <c r="AL491" s="38" t="s">
        <v>1017</v>
      </c>
    </row>
    <row r="492" spans="1:38">
      <c r="A492" s="1">
        <v>490</v>
      </c>
      <c r="B492" s="38" t="s">
        <v>1018</v>
      </c>
      <c r="C492" s="38" t="s">
        <v>120</v>
      </c>
      <c r="D492" s="38" t="s">
        <v>114</v>
      </c>
      <c r="E492" s="38" t="s">
        <v>89</v>
      </c>
      <c r="F492" s="38" t="s">
        <v>4962</v>
      </c>
      <c r="G492" s="38">
        <v>1998</v>
      </c>
      <c r="H492" s="38">
        <v>18</v>
      </c>
      <c r="I492" s="38">
        <v>1</v>
      </c>
      <c r="J492" s="38">
        <v>311</v>
      </c>
      <c r="K492" s="38">
        <v>3.5</v>
      </c>
      <c r="L492" s="38">
        <v>1</v>
      </c>
      <c r="M492" s="38">
        <v>0</v>
      </c>
      <c r="N492" s="38">
        <v>1</v>
      </c>
      <c r="O492" s="38">
        <v>1</v>
      </c>
      <c r="P492" s="38">
        <v>0</v>
      </c>
      <c r="Q492" s="38">
        <v>0</v>
      </c>
      <c r="R492" s="38">
        <v>2</v>
      </c>
      <c r="S492" s="38">
        <v>0</v>
      </c>
      <c r="T492" s="38">
        <v>1.8</v>
      </c>
      <c r="U492" s="38">
        <v>1.8</v>
      </c>
      <c r="V492" s="38">
        <v>0.1</v>
      </c>
      <c r="W492" s="38">
        <v>1.8</v>
      </c>
      <c r="X492" s="38">
        <v>2</v>
      </c>
      <c r="Y492" s="38">
        <v>6</v>
      </c>
      <c r="Z492" s="38">
        <v>14</v>
      </c>
      <c r="AA492" s="38">
        <v>0.28999999999999998</v>
      </c>
      <c r="AB492" s="38">
        <v>0</v>
      </c>
      <c r="AC492" s="38">
        <v>0.28999999999999998</v>
      </c>
      <c r="AD492" s="38">
        <v>0.28999999999999998</v>
      </c>
      <c r="AE492" s="38">
        <v>0.28999999999999998</v>
      </c>
      <c r="AF492" s="38">
        <v>0.52</v>
      </c>
      <c r="AG492" s="38">
        <v>0.02</v>
      </c>
      <c r="AH492" s="38">
        <v>0.53</v>
      </c>
      <c r="AI492" s="38">
        <v>0.52</v>
      </c>
      <c r="AJ492" s="38">
        <v>0.53</v>
      </c>
      <c r="AK492" s="38" t="s">
        <v>25</v>
      </c>
      <c r="AL492" s="38" t="s">
        <v>1019</v>
      </c>
    </row>
    <row r="493" spans="1:38">
      <c r="A493" s="1">
        <v>491</v>
      </c>
      <c r="B493" s="38" t="s">
        <v>1020</v>
      </c>
      <c r="C493" s="38" t="s">
        <v>120</v>
      </c>
      <c r="D493" s="38" t="s">
        <v>121</v>
      </c>
      <c r="E493" s="38" t="s">
        <v>72</v>
      </c>
      <c r="F493" s="38" t="s">
        <v>4963</v>
      </c>
      <c r="G493" s="38">
        <v>1999</v>
      </c>
      <c r="H493" s="38">
        <v>4</v>
      </c>
      <c r="I493" s="38">
        <v>2</v>
      </c>
      <c r="J493" s="38">
        <v>146</v>
      </c>
      <c r="K493" s="38">
        <v>1.6</v>
      </c>
      <c r="L493" s="38">
        <v>0</v>
      </c>
      <c r="M493" s="38">
        <v>0</v>
      </c>
      <c r="N493" s="38">
        <v>0</v>
      </c>
      <c r="O493" s="38">
        <v>0</v>
      </c>
      <c r="P493" s="38">
        <v>0</v>
      </c>
      <c r="Q493" s="38">
        <v>0</v>
      </c>
      <c r="R493" s="38">
        <v>0</v>
      </c>
      <c r="S493" s="38">
        <v>0</v>
      </c>
      <c r="T493" s="38">
        <v>0</v>
      </c>
      <c r="U493" s="38">
        <v>0</v>
      </c>
      <c r="V493" s="38">
        <v>0</v>
      </c>
      <c r="W493" s="38">
        <v>0</v>
      </c>
      <c r="X493" s="38">
        <v>1</v>
      </c>
      <c r="Y493" s="38">
        <v>5</v>
      </c>
      <c r="Z493" s="38">
        <v>2</v>
      </c>
      <c r="AA493" s="38">
        <v>0</v>
      </c>
      <c r="AB493" s="38">
        <v>0</v>
      </c>
      <c r="AC493" s="38">
        <v>0</v>
      </c>
      <c r="AD493" s="38">
        <v>0</v>
      </c>
      <c r="AE493" s="38">
        <v>0</v>
      </c>
      <c r="AF493" s="38">
        <v>0</v>
      </c>
      <c r="AG493" s="38">
        <v>0</v>
      </c>
      <c r="AH493" s="38">
        <v>0</v>
      </c>
      <c r="AI493" s="38">
        <v>0</v>
      </c>
      <c r="AJ493" s="38">
        <v>0</v>
      </c>
      <c r="AK493" s="38" t="s">
        <v>25</v>
      </c>
      <c r="AL493" s="38" t="s">
        <v>1021</v>
      </c>
    </row>
    <row r="494" spans="1:38">
      <c r="A494" s="1">
        <v>492</v>
      </c>
      <c r="B494" s="38" t="s">
        <v>1022</v>
      </c>
      <c r="C494" s="38" t="s">
        <v>120</v>
      </c>
      <c r="D494" s="38" t="s">
        <v>121</v>
      </c>
      <c r="E494" s="38" t="s">
        <v>68</v>
      </c>
      <c r="F494" s="38" t="s">
        <v>4964</v>
      </c>
      <c r="G494" s="38">
        <v>1995</v>
      </c>
      <c r="H494" s="38">
        <v>14</v>
      </c>
      <c r="I494" s="38">
        <v>5</v>
      </c>
      <c r="J494" s="38">
        <v>526</v>
      </c>
      <c r="K494" s="38">
        <v>5.8</v>
      </c>
      <c r="L494" s="38">
        <v>0</v>
      </c>
      <c r="M494" s="38">
        <v>0</v>
      </c>
      <c r="N494" s="38">
        <v>0</v>
      </c>
      <c r="O494" s="38">
        <v>0</v>
      </c>
      <c r="P494" s="38">
        <v>0</v>
      </c>
      <c r="Q494" s="38">
        <v>0</v>
      </c>
      <c r="R494" s="38">
        <v>1</v>
      </c>
      <c r="S494" s="38">
        <v>0</v>
      </c>
      <c r="T494" s="38">
        <v>0</v>
      </c>
      <c r="U494" s="38">
        <v>0</v>
      </c>
      <c r="V494" s="38">
        <v>0.4</v>
      </c>
      <c r="W494" s="38">
        <v>0.4</v>
      </c>
      <c r="X494" s="38">
        <v>3</v>
      </c>
      <c r="Y494" s="38">
        <v>40</v>
      </c>
      <c r="Z494" s="38">
        <v>13</v>
      </c>
      <c r="AA494" s="38">
        <v>0</v>
      </c>
      <c r="AB494" s="38">
        <v>0</v>
      </c>
      <c r="AC494" s="38">
        <v>0</v>
      </c>
      <c r="AD494" s="38">
        <v>0</v>
      </c>
      <c r="AE494" s="38">
        <v>0</v>
      </c>
      <c r="AF494" s="38">
        <v>0</v>
      </c>
      <c r="AG494" s="38">
        <v>7.0000000000000007E-2</v>
      </c>
      <c r="AH494" s="38">
        <v>7.0000000000000007E-2</v>
      </c>
      <c r="AI494" s="38">
        <v>0</v>
      </c>
      <c r="AJ494" s="38">
        <v>7.0000000000000007E-2</v>
      </c>
      <c r="AK494" s="38" t="s">
        <v>25</v>
      </c>
      <c r="AL494" s="38" t="s">
        <v>1023</v>
      </c>
    </row>
    <row r="495" spans="1:38">
      <c r="A495" s="1">
        <v>493</v>
      </c>
      <c r="B495" s="38" t="s">
        <v>1024</v>
      </c>
      <c r="C495" s="38" t="s">
        <v>120</v>
      </c>
      <c r="D495" s="38" t="s">
        <v>121</v>
      </c>
      <c r="E495" s="38" t="s">
        <v>101</v>
      </c>
      <c r="F495" s="38" t="s">
        <v>4965</v>
      </c>
      <c r="G495" s="38">
        <v>1992</v>
      </c>
      <c r="H495" s="38">
        <v>34</v>
      </c>
      <c r="I495" s="38">
        <v>34</v>
      </c>
      <c r="J495" s="38">
        <v>3060</v>
      </c>
      <c r="K495" s="38">
        <v>34</v>
      </c>
      <c r="L495" s="38">
        <v>1</v>
      </c>
      <c r="M495" s="38">
        <v>1</v>
      </c>
      <c r="N495" s="38">
        <v>2</v>
      </c>
      <c r="O495" s="38">
        <v>1</v>
      </c>
      <c r="P495" s="38">
        <v>0</v>
      </c>
      <c r="Q495" s="38">
        <v>0</v>
      </c>
      <c r="R495" s="38">
        <v>6</v>
      </c>
      <c r="S495" s="38">
        <v>0</v>
      </c>
      <c r="T495" s="38">
        <v>2.5</v>
      </c>
      <c r="U495" s="38">
        <v>2.5</v>
      </c>
      <c r="V495" s="38">
        <v>2.2000000000000002</v>
      </c>
      <c r="W495" s="38">
        <v>4.7</v>
      </c>
      <c r="X495" s="38">
        <v>13</v>
      </c>
      <c r="Y495" s="38">
        <v>99</v>
      </c>
      <c r="Z495" s="38">
        <v>7</v>
      </c>
      <c r="AA495" s="38">
        <v>0.03</v>
      </c>
      <c r="AB495" s="38">
        <v>0.03</v>
      </c>
      <c r="AC495" s="38">
        <v>0.06</v>
      </c>
      <c r="AD495" s="38">
        <v>0.03</v>
      </c>
      <c r="AE495" s="38">
        <v>0.06</v>
      </c>
      <c r="AF495" s="38">
        <v>7.0000000000000007E-2</v>
      </c>
      <c r="AG495" s="38">
        <v>0.06</v>
      </c>
      <c r="AH495" s="38">
        <v>0.14000000000000001</v>
      </c>
      <c r="AI495" s="38">
        <v>7.0000000000000007E-2</v>
      </c>
      <c r="AJ495" s="38">
        <v>0.14000000000000001</v>
      </c>
      <c r="AK495" s="38" t="s">
        <v>25</v>
      </c>
      <c r="AL495" s="38" t="s">
        <v>1025</v>
      </c>
    </row>
    <row r="496" spans="1:38">
      <c r="A496" s="1">
        <v>494</v>
      </c>
      <c r="B496" s="38" t="s">
        <v>1026</v>
      </c>
      <c r="C496" s="38" t="s">
        <v>120</v>
      </c>
      <c r="D496" s="38" t="s">
        <v>110</v>
      </c>
      <c r="E496" s="38" t="s">
        <v>99</v>
      </c>
      <c r="F496" s="38" t="s">
        <v>4966</v>
      </c>
      <c r="G496" s="38">
        <v>1999</v>
      </c>
      <c r="H496" s="38">
        <v>23</v>
      </c>
      <c r="I496" s="38">
        <v>19</v>
      </c>
      <c r="J496" s="38">
        <v>1743</v>
      </c>
      <c r="K496" s="38">
        <v>19.399999999999999</v>
      </c>
      <c r="L496" s="38">
        <v>5</v>
      </c>
      <c r="M496" s="38">
        <v>4</v>
      </c>
      <c r="N496" s="38">
        <v>9</v>
      </c>
      <c r="O496" s="38">
        <v>5</v>
      </c>
      <c r="P496" s="38">
        <v>0</v>
      </c>
      <c r="Q496" s="38">
        <v>0</v>
      </c>
      <c r="R496" s="38">
        <v>1</v>
      </c>
      <c r="S496" s="38">
        <v>0</v>
      </c>
      <c r="T496" s="38">
        <v>3.1</v>
      </c>
      <c r="U496" s="38">
        <v>3.1</v>
      </c>
      <c r="V496" s="38">
        <v>2.9</v>
      </c>
      <c r="W496" s="38">
        <v>6</v>
      </c>
      <c r="X496" s="38">
        <v>67</v>
      </c>
      <c r="Y496" s="38">
        <v>56</v>
      </c>
      <c r="Z496" s="38">
        <v>137</v>
      </c>
      <c r="AA496" s="38">
        <v>0.26</v>
      </c>
      <c r="AB496" s="38">
        <v>0.21</v>
      </c>
      <c r="AC496" s="38">
        <v>0.46</v>
      </c>
      <c r="AD496" s="38">
        <v>0.26</v>
      </c>
      <c r="AE496" s="38">
        <v>0.46</v>
      </c>
      <c r="AF496" s="38">
        <v>0.16</v>
      </c>
      <c r="AG496" s="38">
        <v>0.15</v>
      </c>
      <c r="AH496" s="38">
        <v>0.31</v>
      </c>
      <c r="AI496" s="38">
        <v>0.16</v>
      </c>
      <c r="AJ496" s="38">
        <v>0.31</v>
      </c>
      <c r="AK496" s="38" t="s">
        <v>25</v>
      </c>
      <c r="AL496" s="38" t="s">
        <v>1027</v>
      </c>
    </row>
    <row r="497" spans="1:38">
      <c r="A497" s="1">
        <v>495</v>
      </c>
      <c r="B497" s="38" t="s">
        <v>3882</v>
      </c>
      <c r="C497" s="38" t="s">
        <v>149</v>
      </c>
      <c r="D497" s="38" t="s">
        <v>114</v>
      </c>
      <c r="E497" s="38" t="s">
        <v>91</v>
      </c>
      <c r="F497" s="38" t="s">
        <v>4782</v>
      </c>
      <c r="G497" s="38">
        <v>2000</v>
      </c>
      <c r="H497" s="38">
        <v>11</v>
      </c>
      <c r="I497" s="38">
        <v>9</v>
      </c>
      <c r="J497" s="38">
        <v>659</v>
      </c>
      <c r="K497" s="38">
        <v>7.3</v>
      </c>
      <c r="L497" s="38">
        <v>1</v>
      </c>
      <c r="M497" s="38">
        <v>0</v>
      </c>
      <c r="N497" s="38">
        <v>1</v>
      </c>
      <c r="O497" s="38">
        <v>1</v>
      </c>
      <c r="P497" s="38">
        <v>0</v>
      </c>
      <c r="Q497" s="38">
        <v>0</v>
      </c>
      <c r="R497" s="38">
        <v>0</v>
      </c>
      <c r="S497" s="38">
        <v>0</v>
      </c>
      <c r="T497" s="38">
        <v>1.7</v>
      </c>
      <c r="U497" s="38">
        <v>1.7</v>
      </c>
      <c r="V497" s="38">
        <v>0.4</v>
      </c>
      <c r="W497" s="38">
        <v>2.1</v>
      </c>
      <c r="X497" s="38">
        <v>19</v>
      </c>
      <c r="Y497" s="38">
        <v>23</v>
      </c>
      <c r="Z497" s="38">
        <v>52</v>
      </c>
      <c r="AA497" s="38">
        <v>0.14000000000000001</v>
      </c>
      <c r="AB497" s="38">
        <v>0</v>
      </c>
      <c r="AC497" s="38">
        <v>0.14000000000000001</v>
      </c>
      <c r="AD497" s="38">
        <v>0.14000000000000001</v>
      </c>
      <c r="AE497" s="38">
        <v>0.14000000000000001</v>
      </c>
      <c r="AF497" s="38">
        <v>0.23</v>
      </c>
      <c r="AG497" s="38">
        <v>0.06</v>
      </c>
      <c r="AH497" s="38">
        <v>0.28999999999999998</v>
      </c>
      <c r="AI497" s="38">
        <v>0.23</v>
      </c>
      <c r="AJ497" s="38">
        <v>0.28999999999999998</v>
      </c>
      <c r="AK497" s="38" t="s">
        <v>25</v>
      </c>
      <c r="AL497" s="38" t="s">
        <v>4014</v>
      </c>
    </row>
    <row r="498" spans="1:38">
      <c r="A498" s="1">
        <v>496</v>
      </c>
      <c r="B498" s="38" t="s">
        <v>1028</v>
      </c>
      <c r="C498" s="38" t="s">
        <v>136</v>
      </c>
      <c r="D498" s="38" t="s">
        <v>121</v>
      </c>
      <c r="E498" s="38" t="s">
        <v>76</v>
      </c>
      <c r="F498" s="38" t="s">
        <v>4967</v>
      </c>
      <c r="G498" s="38">
        <v>1995</v>
      </c>
      <c r="H498" s="38">
        <v>27</v>
      </c>
      <c r="I498" s="38">
        <v>25</v>
      </c>
      <c r="J498" s="38">
        <v>2209</v>
      </c>
      <c r="K498" s="38">
        <v>24.5</v>
      </c>
      <c r="L498" s="38">
        <v>0</v>
      </c>
      <c r="M498" s="38">
        <v>4</v>
      </c>
      <c r="N498" s="38">
        <v>4</v>
      </c>
      <c r="O498" s="38">
        <v>0</v>
      </c>
      <c r="P498" s="38">
        <v>0</v>
      </c>
      <c r="Q498" s="38">
        <v>0</v>
      </c>
      <c r="R498" s="38">
        <v>8</v>
      </c>
      <c r="S498" s="38">
        <v>0</v>
      </c>
      <c r="T498" s="38">
        <v>0.5</v>
      </c>
      <c r="U498" s="38">
        <v>0.5</v>
      </c>
      <c r="V498" s="38">
        <v>1.7</v>
      </c>
      <c r="W498" s="38">
        <v>2.2000000000000002</v>
      </c>
      <c r="X498" s="38">
        <v>62</v>
      </c>
      <c r="Y498" s="38">
        <v>87</v>
      </c>
      <c r="Z498" s="38">
        <v>57</v>
      </c>
      <c r="AA498" s="38">
        <v>0</v>
      </c>
      <c r="AB498" s="38">
        <v>0.16</v>
      </c>
      <c r="AC498" s="38">
        <v>0.16</v>
      </c>
      <c r="AD498" s="38">
        <v>0</v>
      </c>
      <c r="AE498" s="38">
        <v>0.16</v>
      </c>
      <c r="AF498" s="38">
        <v>0.02</v>
      </c>
      <c r="AG498" s="38">
        <v>7.0000000000000007E-2</v>
      </c>
      <c r="AH498" s="38">
        <v>0.09</v>
      </c>
      <c r="AI498" s="38">
        <v>0.02</v>
      </c>
      <c r="AJ498" s="38">
        <v>0.09</v>
      </c>
      <c r="AK498" s="38" t="s">
        <v>25</v>
      </c>
      <c r="AL498" s="38" t="s">
        <v>1029</v>
      </c>
    </row>
    <row r="499" spans="1:38">
      <c r="A499" s="1">
        <v>497</v>
      </c>
      <c r="B499" s="38" t="s">
        <v>1030</v>
      </c>
      <c r="C499" s="38" t="s">
        <v>120</v>
      </c>
      <c r="D499" s="38" t="s">
        <v>121</v>
      </c>
      <c r="E499" s="38" t="s">
        <v>91</v>
      </c>
      <c r="F499" s="38" t="s">
        <v>4968</v>
      </c>
      <c r="G499" s="38">
        <v>2001</v>
      </c>
      <c r="H499" s="38">
        <v>13</v>
      </c>
      <c r="I499" s="38">
        <v>9</v>
      </c>
      <c r="J499" s="38">
        <v>854</v>
      </c>
      <c r="K499" s="38">
        <v>9.5</v>
      </c>
      <c r="L499" s="38">
        <v>0</v>
      </c>
      <c r="M499" s="38">
        <v>0</v>
      </c>
      <c r="N499" s="38">
        <v>0</v>
      </c>
      <c r="O499" s="38">
        <v>0</v>
      </c>
      <c r="P499" s="38">
        <v>0</v>
      </c>
      <c r="Q499" s="38">
        <v>0</v>
      </c>
      <c r="R499" s="38">
        <v>2</v>
      </c>
      <c r="S499" s="38">
        <v>0</v>
      </c>
      <c r="T499" s="38">
        <v>0.1</v>
      </c>
      <c r="U499" s="38">
        <v>0.1</v>
      </c>
      <c r="V499" s="38">
        <v>0.7</v>
      </c>
      <c r="W499" s="38">
        <v>0.8</v>
      </c>
      <c r="X499" s="38">
        <v>8</v>
      </c>
      <c r="Y499" s="38">
        <v>40</v>
      </c>
      <c r="Z499" s="38">
        <v>8</v>
      </c>
      <c r="AA499" s="38">
        <v>0</v>
      </c>
      <c r="AB499" s="38">
        <v>0</v>
      </c>
      <c r="AC499" s="38">
        <v>0</v>
      </c>
      <c r="AD499" s="38">
        <v>0</v>
      </c>
      <c r="AE499" s="38">
        <v>0</v>
      </c>
      <c r="AF499" s="38">
        <v>0.01</v>
      </c>
      <c r="AG499" s="38">
        <v>7.0000000000000007E-2</v>
      </c>
      <c r="AH499" s="38">
        <v>0.08</v>
      </c>
      <c r="AI499" s="38">
        <v>0.01</v>
      </c>
      <c r="AJ499" s="38">
        <v>0.08</v>
      </c>
      <c r="AK499" s="38" t="s">
        <v>25</v>
      </c>
      <c r="AL499" s="38" t="s">
        <v>1031</v>
      </c>
    </row>
    <row r="500" spans="1:38">
      <c r="A500" s="1">
        <v>498</v>
      </c>
      <c r="B500" s="38" t="s">
        <v>1032</v>
      </c>
      <c r="C500" s="38" t="s">
        <v>295</v>
      </c>
      <c r="D500" s="38" t="s">
        <v>117</v>
      </c>
      <c r="E500" s="38" t="s">
        <v>91</v>
      </c>
      <c r="F500" s="38" t="s">
        <v>4969</v>
      </c>
      <c r="G500" s="38">
        <v>1997</v>
      </c>
      <c r="H500" s="38">
        <v>27</v>
      </c>
      <c r="I500" s="38">
        <v>23</v>
      </c>
      <c r="J500" s="38">
        <v>2015</v>
      </c>
      <c r="K500" s="38">
        <v>22.4</v>
      </c>
      <c r="L500" s="38">
        <v>3</v>
      </c>
      <c r="M500" s="38">
        <v>1</v>
      </c>
      <c r="N500" s="38">
        <v>4</v>
      </c>
      <c r="O500" s="38">
        <v>2</v>
      </c>
      <c r="P500" s="38">
        <v>1</v>
      </c>
      <c r="Q500" s="38">
        <v>2</v>
      </c>
      <c r="R500" s="38">
        <v>4</v>
      </c>
      <c r="S500" s="38">
        <v>0</v>
      </c>
      <c r="T500" s="38">
        <v>2.4</v>
      </c>
      <c r="U500" s="38">
        <v>0.8</v>
      </c>
      <c r="V500" s="38">
        <v>4.0999999999999996</v>
      </c>
      <c r="W500" s="38">
        <v>4.9000000000000004</v>
      </c>
      <c r="X500" s="38">
        <v>33</v>
      </c>
      <c r="Y500" s="38">
        <v>167</v>
      </c>
      <c r="Z500" s="38">
        <v>52</v>
      </c>
      <c r="AA500" s="38">
        <v>0.13</v>
      </c>
      <c r="AB500" s="38">
        <v>0.04</v>
      </c>
      <c r="AC500" s="38">
        <v>0.18</v>
      </c>
      <c r="AD500" s="38">
        <v>0.09</v>
      </c>
      <c r="AE500" s="38">
        <v>0.13</v>
      </c>
      <c r="AF500" s="38">
        <v>0.11</v>
      </c>
      <c r="AG500" s="38">
        <v>0.18</v>
      </c>
      <c r="AH500" s="38">
        <v>0.28999999999999998</v>
      </c>
      <c r="AI500" s="38">
        <v>0.04</v>
      </c>
      <c r="AJ500" s="38">
        <v>0.22</v>
      </c>
      <c r="AK500" s="38" t="s">
        <v>25</v>
      </c>
      <c r="AL500" s="38" t="s">
        <v>1033</v>
      </c>
    </row>
    <row r="501" spans="1:38">
      <c r="A501" s="1">
        <v>499</v>
      </c>
      <c r="B501" s="38" t="s">
        <v>1034</v>
      </c>
      <c r="C501" s="38" t="s">
        <v>113</v>
      </c>
      <c r="D501" s="38" t="s">
        <v>121</v>
      </c>
      <c r="E501" s="38" t="s">
        <v>64</v>
      </c>
      <c r="F501" s="38" t="s">
        <v>4970</v>
      </c>
      <c r="G501" s="38">
        <v>1997</v>
      </c>
      <c r="H501" s="38">
        <v>23</v>
      </c>
      <c r="I501" s="38">
        <v>5</v>
      </c>
      <c r="J501" s="38">
        <v>636</v>
      </c>
      <c r="K501" s="38">
        <v>7.1</v>
      </c>
      <c r="L501" s="38">
        <v>0</v>
      </c>
      <c r="M501" s="38">
        <v>1</v>
      </c>
      <c r="N501" s="38">
        <v>1</v>
      </c>
      <c r="O501" s="38">
        <v>0</v>
      </c>
      <c r="P501" s="38">
        <v>0</v>
      </c>
      <c r="Q501" s="38">
        <v>0</v>
      </c>
      <c r="R501" s="38">
        <v>0</v>
      </c>
      <c r="S501" s="38">
        <v>0</v>
      </c>
      <c r="T501" s="38">
        <v>0.3</v>
      </c>
      <c r="U501" s="38">
        <v>0.3</v>
      </c>
      <c r="V501" s="38">
        <v>0.3</v>
      </c>
      <c r="W501" s="38">
        <v>0.6</v>
      </c>
      <c r="X501" s="38">
        <v>23</v>
      </c>
      <c r="Y501" s="38">
        <v>30</v>
      </c>
      <c r="Z501" s="38">
        <v>26</v>
      </c>
      <c r="AA501" s="38">
        <v>0</v>
      </c>
      <c r="AB501" s="38">
        <v>0.14000000000000001</v>
      </c>
      <c r="AC501" s="38">
        <v>0.14000000000000001</v>
      </c>
      <c r="AD501" s="38">
        <v>0</v>
      </c>
      <c r="AE501" s="38">
        <v>0.14000000000000001</v>
      </c>
      <c r="AF501" s="38">
        <v>0.04</v>
      </c>
      <c r="AG501" s="38">
        <v>0.05</v>
      </c>
      <c r="AH501" s="38">
        <v>0.09</v>
      </c>
      <c r="AI501" s="38">
        <v>0.04</v>
      </c>
      <c r="AJ501" s="38">
        <v>0.09</v>
      </c>
      <c r="AK501" s="38" t="s">
        <v>25</v>
      </c>
      <c r="AL501" s="38" t="s">
        <v>1035</v>
      </c>
    </row>
    <row r="502" spans="1:38">
      <c r="A502" s="1">
        <v>500</v>
      </c>
      <c r="B502" s="38" t="s">
        <v>1036</v>
      </c>
      <c r="C502" s="38" t="s">
        <v>120</v>
      </c>
      <c r="D502" s="38" t="s">
        <v>121</v>
      </c>
      <c r="E502" s="38" t="s">
        <v>89</v>
      </c>
      <c r="F502" s="38" t="s">
        <v>4971</v>
      </c>
      <c r="G502" s="38">
        <v>1995</v>
      </c>
      <c r="H502" s="38">
        <v>16</v>
      </c>
      <c r="I502" s="38">
        <v>9</v>
      </c>
      <c r="J502" s="38">
        <v>884</v>
      </c>
      <c r="K502" s="38">
        <v>9.8000000000000007</v>
      </c>
      <c r="L502" s="38">
        <v>0</v>
      </c>
      <c r="M502" s="38">
        <v>0</v>
      </c>
      <c r="N502" s="38">
        <v>0</v>
      </c>
      <c r="O502" s="38">
        <v>0</v>
      </c>
      <c r="P502" s="38">
        <v>0</v>
      </c>
      <c r="Q502" s="38">
        <v>0</v>
      </c>
      <c r="R502" s="38">
        <v>2</v>
      </c>
      <c r="S502" s="38">
        <v>0</v>
      </c>
      <c r="T502" s="38">
        <v>0.3</v>
      </c>
      <c r="U502" s="38">
        <v>0.3</v>
      </c>
      <c r="V502" s="38">
        <v>0.8</v>
      </c>
      <c r="W502" s="38">
        <v>1</v>
      </c>
      <c r="X502" s="38">
        <v>8</v>
      </c>
      <c r="Y502" s="38">
        <v>26</v>
      </c>
      <c r="Z502" s="38">
        <v>41</v>
      </c>
      <c r="AA502" s="38">
        <v>0</v>
      </c>
      <c r="AB502" s="38">
        <v>0</v>
      </c>
      <c r="AC502" s="38">
        <v>0</v>
      </c>
      <c r="AD502" s="38">
        <v>0</v>
      </c>
      <c r="AE502" s="38">
        <v>0</v>
      </c>
      <c r="AF502" s="38">
        <v>0.03</v>
      </c>
      <c r="AG502" s="38">
        <v>0.08</v>
      </c>
      <c r="AH502" s="38">
        <v>0.11</v>
      </c>
      <c r="AI502" s="38">
        <v>0.03</v>
      </c>
      <c r="AJ502" s="38">
        <v>0.11</v>
      </c>
      <c r="AK502" s="38" t="s">
        <v>25</v>
      </c>
      <c r="AL502" s="38" t="s">
        <v>1037</v>
      </c>
    </row>
    <row r="503" spans="1:38">
      <c r="A503" s="1">
        <v>501</v>
      </c>
      <c r="B503" s="38" t="s">
        <v>1038</v>
      </c>
      <c r="C503" s="38" t="s">
        <v>770</v>
      </c>
      <c r="D503" s="38" t="s">
        <v>121</v>
      </c>
      <c r="E503" s="38" t="s">
        <v>64</v>
      </c>
      <c r="F503" s="38" t="s">
        <v>4972</v>
      </c>
      <c r="G503" s="38">
        <v>1998</v>
      </c>
      <c r="H503" s="38">
        <v>21</v>
      </c>
      <c r="I503" s="38">
        <v>6</v>
      </c>
      <c r="J503" s="38">
        <v>663</v>
      </c>
      <c r="K503" s="38">
        <v>7.4</v>
      </c>
      <c r="L503" s="38">
        <v>0</v>
      </c>
      <c r="M503" s="38">
        <v>1</v>
      </c>
      <c r="N503" s="38">
        <v>1</v>
      </c>
      <c r="O503" s="38">
        <v>0</v>
      </c>
      <c r="P503" s="38">
        <v>0</v>
      </c>
      <c r="Q503" s="38">
        <v>0</v>
      </c>
      <c r="R503" s="38">
        <v>2</v>
      </c>
      <c r="S503" s="38">
        <v>0</v>
      </c>
      <c r="T503" s="38">
        <v>0.2</v>
      </c>
      <c r="U503" s="38">
        <v>0.2</v>
      </c>
      <c r="V503" s="38">
        <v>0.6</v>
      </c>
      <c r="W503" s="38">
        <v>0.8</v>
      </c>
      <c r="X503" s="38">
        <v>14</v>
      </c>
      <c r="Y503" s="38">
        <v>51</v>
      </c>
      <c r="Z503" s="38">
        <v>28</v>
      </c>
      <c r="AA503" s="38">
        <v>0</v>
      </c>
      <c r="AB503" s="38">
        <v>0.14000000000000001</v>
      </c>
      <c r="AC503" s="38">
        <v>0.14000000000000001</v>
      </c>
      <c r="AD503" s="38">
        <v>0</v>
      </c>
      <c r="AE503" s="38">
        <v>0.14000000000000001</v>
      </c>
      <c r="AF503" s="38">
        <v>0.03</v>
      </c>
      <c r="AG503" s="38">
        <v>0.08</v>
      </c>
      <c r="AH503" s="38">
        <v>0.11</v>
      </c>
      <c r="AI503" s="38">
        <v>0.03</v>
      </c>
      <c r="AJ503" s="38">
        <v>0.11</v>
      </c>
      <c r="AK503" s="38" t="s">
        <v>25</v>
      </c>
      <c r="AL503" s="38" t="s">
        <v>1039</v>
      </c>
    </row>
    <row r="504" spans="1:38">
      <c r="A504" s="1">
        <v>502</v>
      </c>
      <c r="B504" s="38" t="s">
        <v>1040</v>
      </c>
      <c r="C504" s="38" t="s">
        <v>120</v>
      </c>
      <c r="D504" s="38" t="s">
        <v>121</v>
      </c>
      <c r="E504" s="38" t="s">
        <v>87</v>
      </c>
      <c r="F504" s="38" t="s">
        <v>4973</v>
      </c>
      <c r="G504" s="38">
        <v>1989</v>
      </c>
      <c r="H504" s="38">
        <v>6</v>
      </c>
      <c r="I504" s="38">
        <v>3</v>
      </c>
      <c r="J504" s="38">
        <v>338</v>
      </c>
      <c r="K504" s="38">
        <v>3.8</v>
      </c>
      <c r="L504" s="38">
        <v>1</v>
      </c>
      <c r="M504" s="38">
        <v>0</v>
      </c>
      <c r="N504" s="38">
        <v>1</v>
      </c>
      <c r="O504" s="38">
        <v>1</v>
      </c>
      <c r="P504" s="38">
        <v>0</v>
      </c>
      <c r="Q504" s="38">
        <v>0</v>
      </c>
      <c r="R504" s="38">
        <v>3</v>
      </c>
      <c r="S504" s="38">
        <v>1</v>
      </c>
      <c r="T504" s="38">
        <v>1</v>
      </c>
      <c r="U504" s="38">
        <v>1</v>
      </c>
      <c r="V504" s="38">
        <v>0</v>
      </c>
      <c r="W504" s="38">
        <v>1</v>
      </c>
      <c r="X504" s="38">
        <v>1</v>
      </c>
      <c r="Y504" s="38">
        <v>2</v>
      </c>
      <c r="Z504" s="38">
        <v>1</v>
      </c>
      <c r="AA504" s="38">
        <v>0.27</v>
      </c>
      <c r="AB504" s="38">
        <v>0</v>
      </c>
      <c r="AC504" s="38">
        <v>0.27</v>
      </c>
      <c r="AD504" s="38">
        <v>0.27</v>
      </c>
      <c r="AE504" s="38">
        <v>0.27</v>
      </c>
      <c r="AF504" s="38">
        <v>0.27</v>
      </c>
      <c r="AG504" s="38">
        <v>0</v>
      </c>
      <c r="AH504" s="38">
        <v>0.27</v>
      </c>
      <c r="AI504" s="38">
        <v>0.27</v>
      </c>
      <c r="AJ504" s="38">
        <v>0.27</v>
      </c>
      <c r="AK504" s="38" t="s">
        <v>25</v>
      </c>
      <c r="AL504" s="38" t="s">
        <v>1041</v>
      </c>
    </row>
    <row r="505" spans="1:38">
      <c r="A505" s="1">
        <v>503</v>
      </c>
      <c r="B505" s="38" t="s">
        <v>1042</v>
      </c>
      <c r="C505" s="38" t="s">
        <v>120</v>
      </c>
      <c r="D505" s="38" t="s">
        <v>114</v>
      </c>
      <c r="E505" s="38" t="s">
        <v>79</v>
      </c>
      <c r="F505" s="38" t="s">
        <v>4974</v>
      </c>
      <c r="G505" s="38">
        <v>1996</v>
      </c>
      <c r="H505" s="38">
        <v>32</v>
      </c>
      <c r="I505" s="38">
        <v>32</v>
      </c>
      <c r="J505" s="38">
        <v>2861</v>
      </c>
      <c r="K505" s="38">
        <v>31.8</v>
      </c>
      <c r="L505" s="38">
        <v>20</v>
      </c>
      <c r="M505" s="38">
        <v>4</v>
      </c>
      <c r="N505" s="38">
        <v>24</v>
      </c>
      <c r="O505" s="38">
        <v>14</v>
      </c>
      <c r="P505" s="38">
        <v>6</v>
      </c>
      <c r="Q505" s="38">
        <v>7</v>
      </c>
      <c r="R505" s="38">
        <v>9</v>
      </c>
      <c r="S505" s="38">
        <v>0</v>
      </c>
      <c r="T505" s="38">
        <v>18.7</v>
      </c>
      <c r="U505" s="38">
        <v>13.2</v>
      </c>
      <c r="V505" s="38">
        <v>5</v>
      </c>
      <c r="W505" s="38">
        <v>18.2</v>
      </c>
      <c r="X505" s="38">
        <v>13</v>
      </c>
      <c r="Y505" s="38">
        <v>76</v>
      </c>
      <c r="Z505" s="38">
        <v>162</v>
      </c>
      <c r="AA505" s="38">
        <v>0.63</v>
      </c>
      <c r="AB505" s="38">
        <v>0.13</v>
      </c>
      <c r="AC505" s="38">
        <v>0.75</v>
      </c>
      <c r="AD505" s="38">
        <v>0.44</v>
      </c>
      <c r="AE505" s="38">
        <v>0.56999999999999995</v>
      </c>
      <c r="AF505" s="38">
        <v>0.59</v>
      </c>
      <c r="AG505" s="38">
        <v>0.16</v>
      </c>
      <c r="AH505" s="38">
        <v>0.75</v>
      </c>
      <c r="AI505" s="38">
        <v>0.41</v>
      </c>
      <c r="AJ505" s="38">
        <v>0.56999999999999995</v>
      </c>
      <c r="AK505" s="38" t="s">
        <v>25</v>
      </c>
      <c r="AL505" s="2" t="s">
        <v>1043</v>
      </c>
    </row>
    <row r="506" spans="1:38">
      <c r="A506" s="1">
        <v>504</v>
      </c>
      <c r="B506" s="38" t="s">
        <v>1044</v>
      </c>
      <c r="C506" s="38" t="s">
        <v>142</v>
      </c>
      <c r="D506" s="38" t="s">
        <v>139</v>
      </c>
      <c r="E506" s="38" t="s">
        <v>97</v>
      </c>
      <c r="F506" s="38" t="s">
        <v>4975</v>
      </c>
      <c r="G506" s="38">
        <v>1996</v>
      </c>
      <c r="H506" s="38">
        <v>30</v>
      </c>
      <c r="I506" s="38">
        <v>10</v>
      </c>
      <c r="J506" s="38">
        <v>1295</v>
      </c>
      <c r="K506" s="38">
        <v>14.4</v>
      </c>
      <c r="L506" s="38">
        <v>2</v>
      </c>
      <c r="M506" s="38">
        <v>1</v>
      </c>
      <c r="N506" s="38">
        <v>3</v>
      </c>
      <c r="O506" s="38">
        <v>2</v>
      </c>
      <c r="P506" s="38">
        <v>0</v>
      </c>
      <c r="Q506" s="38">
        <v>0</v>
      </c>
      <c r="R506" s="38">
        <v>1</v>
      </c>
      <c r="S506" s="38">
        <v>0</v>
      </c>
      <c r="T506" s="38">
        <v>1.2</v>
      </c>
      <c r="U506" s="38">
        <v>1.2</v>
      </c>
      <c r="V506" s="38">
        <v>3.5</v>
      </c>
      <c r="W506" s="38">
        <v>4.7</v>
      </c>
      <c r="X506" s="38">
        <v>73</v>
      </c>
      <c r="Y506" s="38">
        <v>32</v>
      </c>
      <c r="Z506" s="38">
        <v>141</v>
      </c>
      <c r="AA506" s="38">
        <v>0.14000000000000001</v>
      </c>
      <c r="AB506" s="38">
        <v>7.0000000000000007E-2</v>
      </c>
      <c r="AC506" s="38">
        <v>0.21</v>
      </c>
      <c r="AD506" s="38">
        <v>0.14000000000000001</v>
      </c>
      <c r="AE506" s="38">
        <v>0.21</v>
      </c>
      <c r="AF506" s="38">
        <v>0.09</v>
      </c>
      <c r="AG506" s="38">
        <v>0.24</v>
      </c>
      <c r="AH506" s="38">
        <v>0.33</v>
      </c>
      <c r="AI506" s="38">
        <v>0.09</v>
      </c>
      <c r="AJ506" s="38">
        <v>0.33</v>
      </c>
      <c r="AK506" s="38" t="s">
        <v>25</v>
      </c>
      <c r="AL506" s="38" t="s">
        <v>1045</v>
      </c>
    </row>
    <row r="507" spans="1:38">
      <c r="A507" s="1">
        <v>505</v>
      </c>
      <c r="B507" s="38" t="s">
        <v>1803</v>
      </c>
      <c r="C507" s="38" t="s">
        <v>836</v>
      </c>
      <c r="D507" s="38" t="s">
        <v>114</v>
      </c>
      <c r="E507" s="38" t="s">
        <v>85</v>
      </c>
      <c r="F507" s="38" t="s">
        <v>4976</v>
      </c>
      <c r="G507" s="38">
        <v>1995</v>
      </c>
      <c r="H507" s="38">
        <v>7</v>
      </c>
      <c r="I507" s="38">
        <v>0</v>
      </c>
      <c r="J507" s="38">
        <v>188</v>
      </c>
      <c r="K507" s="38">
        <v>2.1</v>
      </c>
      <c r="L507" s="38">
        <v>2</v>
      </c>
      <c r="M507" s="38">
        <v>0</v>
      </c>
      <c r="N507" s="38">
        <v>2</v>
      </c>
      <c r="O507" s="38">
        <v>2</v>
      </c>
      <c r="P507" s="38">
        <v>0</v>
      </c>
      <c r="Q507" s="38">
        <v>0</v>
      </c>
      <c r="R507" s="38">
        <v>1</v>
      </c>
      <c r="S507" s="38">
        <v>0</v>
      </c>
      <c r="T507" s="38">
        <v>0.6</v>
      </c>
      <c r="U507" s="38">
        <v>0.6</v>
      </c>
      <c r="V507" s="38">
        <v>0.1</v>
      </c>
      <c r="W507" s="38">
        <v>0.7</v>
      </c>
      <c r="X507" s="38">
        <v>8</v>
      </c>
      <c r="Y507" s="38">
        <v>7</v>
      </c>
      <c r="Z507" s="38">
        <v>22</v>
      </c>
      <c r="AA507" s="38">
        <v>0.96</v>
      </c>
      <c r="AB507" s="38">
        <v>0</v>
      </c>
      <c r="AC507" s="38">
        <v>0.96</v>
      </c>
      <c r="AD507" s="38">
        <v>0.96</v>
      </c>
      <c r="AE507" s="38">
        <v>0.96</v>
      </c>
      <c r="AF507" s="38">
        <v>0.3</v>
      </c>
      <c r="AG507" s="38">
        <v>0.04</v>
      </c>
      <c r="AH507" s="38">
        <v>0.34</v>
      </c>
      <c r="AI507" s="38">
        <v>0.3</v>
      </c>
      <c r="AJ507" s="38">
        <v>0.34</v>
      </c>
      <c r="AK507" s="38" t="s">
        <v>25</v>
      </c>
      <c r="AL507" s="38" t="s">
        <v>4131</v>
      </c>
    </row>
    <row r="508" spans="1:38">
      <c r="A508" s="1">
        <v>506</v>
      </c>
      <c r="B508" s="38" t="s">
        <v>1046</v>
      </c>
      <c r="C508" s="38" t="s">
        <v>244</v>
      </c>
      <c r="D508" s="38" t="s">
        <v>117</v>
      </c>
      <c r="E508" s="38" t="s">
        <v>97</v>
      </c>
      <c r="F508" s="38" t="s">
        <v>4977</v>
      </c>
      <c r="G508" s="38">
        <v>2001</v>
      </c>
      <c r="H508" s="38">
        <v>8</v>
      </c>
      <c r="I508" s="38">
        <v>4</v>
      </c>
      <c r="J508" s="38">
        <v>384</v>
      </c>
      <c r="K508" s="38">
        <v>4.3</v>
      </c>
      <c r="L508" s="38">
        <v>0</v>
      </c>
      <c r="M508" s="38">
        <v>1</v>
      </c>
      <c r="N508" s="38">
        <v>1</v>
      </c>
      <c r="O508" s="38">
        <v>0</v>
      </c>
      <c r="P508" s="38">
        <v>0</v>
      </c>
      <c r="Q508" s="38">
        <v>0</v>
      </c>
      <c r="R508" s="38">
        <v>2</v>
      </c>
      <c r="S508" s="38">
        <v>0</v>
      </c>
      <c r="T508" s="38">
        <v>0.1</v>
      </c>
      <c r="U508" s="38">
        <v>0.1</v>
      </c>
      <c r="V508" s="38">
        <v>0.2</v>
      </c>
      <c r="W508" s="38">
        <v>0.2</v>
      </c>
      <c r="X508" s="38">
        <v>4</v>
      </c>
      <c r="Y508" s="38">
        <v>8</v>
      </c>
      <c r="Z508" s="38">
        <v>2</v>
      </c>
      <c r="AA508" s="38">
        <v>0</v>
      </c>
      <c r="AB508" s="38">
        <v>0.23</v>
      </c>
      <c r="AC508" s="38">
        <v>0.23</v>
      </c>
      <c r="AD508" s="38">
        <v>0</v>
      </c>
      <c r="AE508" s="38">
        <v>0.23</v>
      </c>
      <c r="AF508" s="38">
        <v>0.02</v>
      </c>
      <c r="AG508" s="38">
        <v>0.04</v>
      </c>
      <c r="AH508" s="38">
        <v>0.06</v>
      </c>
      <c r="AI508" s="38">
        <v>0.02</v>
      </c>
      <c r="AJ508" s="38">
        <v>0.06</v>
      </c>
      <c r="AK508" s="38" t="s">
        <v>25</v>
      </c>
      <c r="AL508" s="38" t="s">
        <v>1047</v>
      </c>
    </row>
    <row r="509" spans="1:38">
      <c r="A509" s="1">
        <v>507</v>
      </c>
      <c r="B509" s="38" t="s">
        <v>100</v>
      </c>
      <c r="C509" s="38" t="s">
        <v>215</v>
      </c>
      <c r="D509" s="38" t="s">
        <v>150</v>
      </c>
      <c r="E509" s="38" t="s">
        <v>99</v>
      </c>
      <c r="F509" s="38" t="s">
        <v>4978</v>
      </c>
      <c r="G509" s="38">
        <v>1999</v>
      </c>
      <c r="H509" s="38">
        <v>11</v>
      </c>
      <c r="I509" s="38">
        <v>10</v>
      </c>
      <c r="J509" s="38">
        <v>945</v>
      </c>
      <c r="K509" s="38">
        <v>10.5</v>
      </c>
      <c r="L509" s="38">
        <v>0</v>
      </c>
      <c r="M509" s="38">
        <v>0</v>
      </c>
      <c r="N509" s="38">
        <v>0</v>
      </c>
      <c r="O509" s="38">
        <v>0</v>
      </c>
      <c r="P509" s="38">
        <v>0</v>
      </c>
      <c r="Q509" s="38">
        <v>0</v>
      </c>
      <c r="R509" s="38">
        <v>0</v>
      </c>
      <c r="S509" s="38">
        <v>0</v>
      </c>
      <c r="T509" s="38">
        <v>0</v>
      </c>
      <c r="U509" s="38">
        <v>0</v>
      </c>
      <c r="V509" s="38">
        <v>0</v>
      </c>
      <c r="W509" s="38">
        <v>0</v>
      </c>
      <c r="X509" s="38">
        <v>0</v>
      </c>
      <c r="Y509" s="38">
        <v>0</v>
      </c>
      <c r="Z509" s="38">
        <v>0</v>
      </c>
      <c r="AA509" s="38">
        <v>0</v>
      </c>
      <c r="AB509" s="38">
        <v>0</v>
      </c>
      <c r="AC509" s="38">
        <v>0</v>
      </c>
      <c r="AD509" s="38">
        <v>0</v>
      </c>
      <c r="AE509" s="38">
        <v>0</v>
      </c>
      <c r="AF509" s="38">
        <v>0</v>
      </c>
      <c r="AG509" s="38">
        <v>0</v>
      </c>
      <c r="AH509" s="38">
        <v>0</v>
      </c>
      <c r="AI509" s="38">
        <v>0</v>
      </c>
      <c r="AJ509" s="38">
        <v>0</v>
      </c>
      <c r="AK509" s="38" t="s">
        <v>25</v>
      </c>
      <c r="AL509" s="38" t="s">
        <v>1048</v>
      </c>
    </row>
    <row r="510" spans="1:38">
      <c r="A510" s="1">
        <v>508</v>
      </c>
      <c r="B510" s="38" t="s">
        <v>1049</v>
      </c>
      <c r="C510" s="38" t="s">
        <v>120</v>
      </c>
      <c r="D510" s="38" t="s">
        <v>121</v>
      </c>
      <c r="E510" s="38" t="s">
        <v>68</v>
      </c>
      <c r="F510" s="38" t="s">
        <v>4979</v>
      </c>
      <c r="G510" s="38">
        <v>1990</v>
      </c>
      <c r="H510" s="38">
        <v>33</v>
      </c>
      <c r="I510" s="38">
        <v>33</v>
      </c>
      <c r="J510" s="38">
        <v>2892</v>
      </c>
      <c r="K510" s="38">
        <v>32.1</v>
      </c>
      <c r="L510" s="38">
        <v>1</v>
      </c>
      <c r="M510" s="38">
        <v>6</v>
      </c>
      <c r="N510" s="38">
        <v>7</v>
      </c>
      <c r="O510" s="38">
        <v>1</v>
      </c>
      <c r="P510" s="38">
        <v>0</v>
      </c>
      <c r="Q510" s="38">
        <v>0</v>
      </c>
      <c r="R510" s="38">
        <v>5</v>
      </c>
      <c r="S510" s="38">
        <v>0</v>
      </c>
      <c r="T510" s="38">
        <v>0.7</v>
      </c>
      <c r="U510" s="38">
        <v>0.7</v>
      </c>
      <c r="V510" s="38">
        <v>10.7</v>
      </c>
      <c r="W510" s="38">
        <v>11.4</v>
      </c>
      <c r="X510" s="38">
        <v>32</v>
      </c>
      <c r="Y510" s="38">
        <v>219</v>
      </c>
      <c r="Z510" s="38">
        <v>128</v>
      </c>
      <c r="AA510" s="38">
        <v>0.03</v>
      </c>
      <c r="AB510" s="38">
        <v>0.19</v>
      </c>
      <c r="AC510" s="38">
        <v>0.22</v>
      </c>
      <c r="AD510" s="38">
        <v>0.03</v>
      </c>
      <c r="AE510" s="38">
        <v>0.22</v>
      </c>
      <c r="AF510" s="38">
        <v>0.02</v>
      </c>
      <c r="AG510" s="38">
        <v>0.33</v>
      </c>
      <c r="AH510" s="38">
        <v>0.36</v>
      </c>
      <c r="AI510" s="38">
        <v>0.02</v>
      </c>
      <c r="AJ510" s="38">
        <v>0.36</v>
      </c>
      <c r="AK510" s="38" t="s">
        <v>25</v>
      </c>
      <c r="AL510" s="38">
        <v>21512407</v>
      </c>
    </row>
    <row r="511" spans="1:38">
      <c r="A511" s="1">
        <v>509</v>
      </c>
      <c r="B511" s="38" t="s">
        <v>1050</v>
      </c>
      <c r="C511" s="38" t="s">
        <v>295</v>
      </c>
      <c r="D511" s="38" t="s">
        <v>114</v>
      </c>
      <c r="E511" s="38" t="s">
        <v>64</v>
      </c>
      <c r="F511" s="38" t="s">
        <v>4980</v>
      </c>
      <c r="G511" s="38">
        <v>1994</v>
      </c>
      <c r="H511" s="38">
        <v>16</v>
      </c>
      <c r="I511" s="38">
        <v>8</v>
      </c>
      <c r="J511" s="38">
        <v>701</v>
      </c>
      <c r="K511" s="38">
        <v>7.8</v>
      </c>
      <c r="L511" s="38">
        <v>1</v>
      </c>
      <c r="M511" s="38">
        <v>8</v>
      </c>
      <c r="N511" s="38">
        <v>9</v>
      </c>
      <c r="O511" s="38">
        <v>1</v>
      </c>
      <c r="P511" s="38">
        <v>0</v>
      </c>
      <c r="Q511" s="38">
        <v>0</v>
      </c>
      <c r="R511" s="38">
        <v>0</v>
      </c>
      <c r="S511" s="38">
        <v>0</v>
      </c>
      <c r="T511" s="38">
        <v>1.4</v>
      </c>
      <c r="U511" s="38">
        <v>1.4</v>
      </c>
      <c r="V511" s="38">
        <v>4</v>
      </c>
      <c r="W511" s="38">
        <v>5.5</v>
      </c>
      <c r="X511" s="38">
        <v>31</v>
      </c>
      <c r="Y511" s="38">
        <v>48</v>
      </c>
      <c r="Z511" s="38">
        <v>88</v>
      </c>
      <c r="AA511" s="38">
        <v>0.13</v>
      </c>
      <c r="AB511" s="38">
        <v>1.03</v>
      </c>
      <c r="AC511" s="38">
        <v>1.1599999999999999</v>
      </c>
      <c r="AD511" s="38">
        <v>0.13</v>
      </c>
      <c r="AE511" s="38">
        <v>1.1599999999999999</v>
      </c>
      <c r="AF511" s="38">
        <v>0.18</v>
      </c>
      <c r="AG511" s="38">
        <v>0.52</v>
      </c>
      <c r="AH511" s="38">
        <v>0.7</v>
      </c>
      <c r="AI511" s="38">
        <v>0.18</v>
      </c>
      <c r="AJ511" s="38">
        <v>0.7</v>
      </c>
      <c r="AK511" s="38" t="s">
        <v>25</v>
      </c>
      <c r="AL511" s="38" t="s">
        <v>1051</v>
      </c>
    </row>
    <row r="512" spans="1:38">
      <c r="A512" s="1">
        <v>510</v>
      </c>
      <c r="B512" s="38" t="s">
        <v>1050</v>
      </c>
      <c r="C512" s="38" t="s">
        <v>295</v>
      </c>
      <c r="D512" s="38" t="s">
        <v>139</v>
      </c>
      <c r="E512" s="38" t="s">
        <v>74</v>
      </c>
      <c r="F512" s="38" t="s">
        <v>4980</v>
      </c>
      <c r="G512" s="38">
        <v>1994</v>
      </c>
      <c r="H512" s="38">
        <v>16</v>
      </c>
      <c r="I512" s="38">
        <v>16</v>
      </c>
      <c r="J512" s="38">
        <v>1315</v>
      </c>
      <c r="K512" s="38">
        <v>14.6</v>
      </c>
      <c r="L512" s="38">
        <v>7</v>
      </c>
      <c r="M512" s="38">
        <v>2</v>
      </c>
      <c r="N512" s="38">
        <v>9</v>
      </c>
      <c r="O512" s="38">
        <v>7</v>
      </c>
      <c r="P512" s="38">
        <v>0</v>
      </c>
      <c r="Q512" s="38">
        <v>0</v>
      </c>
      <c r="R512" s="38">
        <v>1</v>
      </c>
      <c r="S512" s="38">
        <v>0</v>
      </c>
      <c r="T512" s="38">
        <v>4.4000000000000004</v>
      </c>
      <c r="U512" s="38">
        <v>4.4000000000000004</v>
      </c>
      <c r="V512" s="38">
        <v>2.1</v>
      </c>
      <c r="W512" s="38">
        <v>6.5</v>
      </c>
      <c r="X512" s="38">
        <v>40</v>
      </c>
      <c r="Y512" s="38">
        <v>67</v>
      </c>
      <c r="Z512" s="38">
        <v>118</v>
      </c>
      <c r="AA512" s="38">
        <v>0.48</v>
      </c>
      <c r="AB512" s="38">
        <v>0.14000000000000001</v>
      </c>
      <c r="AC512" s="38">
        <v>0.62</v>
      </c>
      <c r="AD512" s="38">
        <v>0.48</v>
      </c>
      <c r="AE512" s="38">
        <v>0.62</v>
      </c>
      <c r="AF512" s="38">
        <v>0.3</v>
      </c>
      <c r="AG512" s="38">
        <v>0.14000000000000001</v>
      </c>
      <c r="AH512" s="38">
        <v>0.45</v>
      </c>
      <c r="AI512" s="38">
        <v>0.3</v>
      </c>
      <c r="AJ512" s="38">
        <v>0.45</v>
      </c>
      <c r="AK512" s="38" t="s">
        <v>25</v>
      </c>
      <c r="AL512" s="38" t="s">
        <v>1051</v>
      </c>
    </row>
    <row r="513" spans="1:38">
      <c r="A513" s="1">
        <v>511</v>
      </c>
      <c r="B513" s="38" t="s">
        <v>1052</v>
      </c>
      <c r="C513" s="38" t="s">
        <v>1053</v>
      </c>
      <c r="D513" s="38" t="s">
        <v>121</v>
      </c>
      <c r="E513" s="38" t="s">
        <v>81</v>
      </c>
      <c r="F513" s="38" t="s">
        <v>4981</v>
      </c>
      <c r="G513" s="38">
        <v>1996</v>
      </c>
      <c r="H513" s="38">
        <v>17</v>
      </c>
      <c r="I513" s="38">
        <v>8</v>
      </c>
      <c r="J513" s="38">
        <v>687</v>
      </c>
      <c r="K513" s="38">
        <v>7.6</v>
      </c>
      <c r="L513" s="38">
        <v>0</v>
      </c>
      <c r="M513" s="38">
        <v>4</v>
      </c>
      <c r="N513" s="38">
        <v>4</v>
      </c>
      <c r="O513" s="38">
        <v>0</v>
      </c>
      <c r="P513" s="38">
        <v>0</v>
      </c>
      <c r="Q513" s="38">
        <v>0</v>
      </c>
      <c r="R513" s="38">
        <v>2</v>
      </c>
      <c r="S513" s="38">
        <v>0</v>
      </c>
      <c r="T513" s="38">
        <v>0.6</v>
      </c>
      <c r="U513" s="38">
        <v>0.6</v>
      </c>
      <c r="V513" s="38">
        <v>1.5</v>
      </c>
      <c r="W513" s="38">
        <v>2.2000000000000002</v>
      </c>
      <c r="X513" s="38">
        <v>19</v>
      </c>
      <c r="Y513" s="38">
        <v>23</v>
      </c>
      <c r="Z513" s="38">
        <v>71</v>
      </c>
      <c r="AA513" s="38">
        <v>0</v>
      </c>
      <c r="AB513" s="38">
        <v>0.52</v>
      </c>
      <c r="AC513" s="38">
        <v>0.52</v>
      </c>
      <c r="AD513" s="38">
        <v>0</v>
      </c>
      <c r="AE513" s="38">
        <v>0.52</v>
      </c>
      <c r="AF513" s="38">
        <v>0.08</v>
      </c>
      <c r="AG513" s="38">
        <v>0.2</v>
      </c>
      <c r="AH513" s="38">
        <v>0.28000000000000003</v>
      </c>
      <c r="AI513" s="38">
        <v>0.08</v>
      </c>
      <c r="AJ513" s="38">
        <v>0.28000000000000003</v>
      </c>
      <c r="AK513" s="38" t="s">
        <v>25</v>
      </c>
      <c r="AL513" s="2" t="s">
        <v>1054</v>
      </c>
    </row>
    <row r="514" spans="1:38">
      <c r="A514" s="1">
        <v>512</v>
      </c>
      <c r="B514" s="38" t="s">
        <v>1055</v>
      </c>
      <c r="C514" s="38" t="s">
        <v>229</v>
      </c>
      <c r="D514" s="38" t="s">
        <v>139</v>
      </c>
      <c r="E514" s="38" t="s">
        <v>74</v>
      </c>
      <c r="F514" s="38" t="s">
        <v>4982</v>
      </c>
      <c r="G514" s="38">
        <v>1996</v>
      </c>
      <c r="H514" s="38">
        <v>16</v>
      </c>
      <c r="I514" s="38">
        <v>3</v>
      </c>
      <c r="J514" s="38">
        <v>369</v>
      </c>
      <c r="K514" s="38">
        <v>4.0999999999999996</v>
      </c>
      <c r="L514" s="38">
        <v>2</v>
      </c>
      <c r="M514" s="38">
        <v>0</v>
      </c>
      <c r="N514" s="38">
        <v>2</v>
      </c>
      <c r="O514" s="38">
        <v>2</v>
      </c>
      <c r="P514" s="38">
        <v>0</v>
      </c>
      <c r="Q514" s="38">
        <v>0</v>
      </c>
      <c r="R514" s="38">
        <v>0</v>
      </c>
      <c r="S514" s="38">
        <v>0</v>
      </c>
      <c r="T514" s="38">
        <v>3.1</v>
      </c>
      <c r="U514" s="38">
        <v>3.1</v>
      </c>
      <c r="V514" s="38">
        <v>0.8</v>
      </c>
      <c r="W514" s="38">
        <v>3.9</v>
      </c>
      <c r="X514" s="38">
        <v>5</v>
      </c>
      <c r="Y514" s="38">
        <v>6</v>
      </c>
      <c r="Z514" s="38">
        <v>29</v>
      </c>
      <c r="AA514" s="38">
        <v>0.49</v>
      </c>
      <c r="AB514" s="38">
        <v>0</v>
      </c>
      <c r="AC514" s="38">
        <v>0.49</v>
      </c>
      <c r="AD514" s="38">
        <v>0.49</v>
      </c>
      <c r="AE514" s="38">
        <v>0.49</v>
      </c>
      <c r="AF514" s="38">
        <v>0.76</v>
      </c>
      <c r="AG514" s="38">
        <v>0.19</v>
      </c>
      <c r="AH514" s="38">
        <v>0.95</v>
      </c>
      <c r="AI514" s="38">
        <v>0.76</v>
      </c>
      <c r="AJ514" s="38">
        <v>0.95</v>
      </c>
      <c r="AK514" s="38" t="s">
        <v>25</v>
      </c>
      <c r="AL514" s="38" t="s">
        <v>1056</v>
      </c>
    </row>
    <row r="515" spans="1:38">
      <c r="A515" s="1">
        <v>513</v>
      </c>
      <c r="B515" s="38" t="s">
        <v>1057</v>
      </c>
      <c r="C515" s="38" t="s">
        <v>1058</v>
      </c>
      <c r="D515" s="38" t="s">
        <v>121</v>
      </c>
      <c r="E515" s="38" t="s">
        <v>103</v>
      </c>
      <c r="F515" s="38" t="s">
        <v>4983</v>
      </c>
      <c r="G515" s="38">
        <v>1999</v>
      </c>
      <c r="H515" s="38">
        <v>1</v>
      </c>
      <c r="I515" s="38">
        <v>1</v>
      </c>
      <c r="J515" s="38">
        <v>45</v>
      </c>
      <c r="K515" s="38">
        <v>0.5</v>
      </c>
      <c r="L515" s="38">
        <v>0</v>
      </c>
      <c r="M515" s="38">
        <v>0</v>
      </c>
      <c r="N515" s="38">
        <v>0</v>
      </c>
      <c r="O515" s="38">
        <v>0</v>
      </c>
      <c r="P515" s="38">
        <v>0</v>
      </c>
      <c r="Q515" s="38">
        <v>0</v>
      </c>
      <c r="R515" s="38">
        <v>0</v>
      </c>
      <c r="S515" s="38">
        <v>0</v>
      </c>
      <c r="T515" s="38">
        <v>0</v>
      </c>
      <c r="U515" s="38">
        <v>0</v>
      </c>
      <c r="V515" s="38">
        <v>0</v>
      </c>
      <c r="W515" s="38">
        <v>0</v>
      </c>
      <c r="X515" s="38">
        <v>0</v>
      </c>
      <c r="Y515" s="38">
        <v>0</v>
      </c>
      <c r="Z515" s="38">
        <v>0</v>
      </c>
      <c r="AA515" s="38">
        <v>0</v>
      </c>
      <c r="AB515" s="38">
        <v>0</v>
      </c>
      <c r="AC515" s="38">
        <v>0</v>
      </c>
      <c r="AD515" s="38">
        <v>0</v>
      </c>
      <c r="AE515" s="38">
        <v>0</v>
      </c>
      <c r="AF515" s="38">
        <v>0</v>
      </c>
      <c r="AG515" s="38">
        <v>0</v>
      </c>
      <c r="AH515" s="38">
        <v>0</v>
      </c>
      <c r="AI515" s="38">
        <v>0</v>
      </c>
      <c r="AJ515" s="38">
        <v>0</v>
      </c>
      <c r="AK515" s="38" t="s">
        <v>25</v>
      </c>
      <c r="AL515" s="2" t="s">
        <v>1059</v>
      </c>
    </row>
    <row r="516" spans="1:38">
      <c r="A516" s="1">
        <v>514</v>
      </c>
      <c r="B516" s="38" t="s">
        <v>1060</v>
      </c>
      <c r="C516" s="38" t="s">
        <v>136</v>
      </c>
      <c r="D516" s="38" t="s">
        <v>121</v>
      </c>
      <c r="E516" s="38" t="s">
        <v>81</v>
      </c>
      <c r="F516" s="38" t="s">
        <v>4984</v>
      </c>
      <c r="G516" s="38">
        <v>1991</v>
      </c>
      <c r="H516" s="38">
        <v>29</v>
      </c>
      <c r="I516" s="38">
        <v>29</v>
      </c>
      <c r="J516" s="38">
        <v>2565</v>
      </c>
      <c r="K516" s="38">
        <v>28.5</v>
      </c>
      <c r="L516" s="38">
        <v>3</v>
      </c>
      <c r="M516" s="38">
        <v>0</v>
      </c>
      <c r="N516" s="38">
        <v>3</v>
      </c>
      <c r="O516" s="38">
        <v>3</v>
      </c>
      <c r="P516" s="38">
        <v>0</v>
      </c>
      <c r="Q516" s="38">
        <v>0</v>
      </c>
      <c r="R516" s="38">
        <v>2</v>
      </c>
      <c r="S516" s="38">
        <v>0</v>
      </c>
      <c r="T516" s="38">
        <v>2.6</v>
      </c>
      <c r="U516" s="38">
        <v>2.6</v>
      </c>
      <c r="V516" s="38">
        <v>0.3</v>
      </c>
      <c r="W516" s="38">
        <v>2.8</v>
      </c>
      <c r="X516" s="38">
        <v>10</v>
      </c>
      <c r="Y516" s="38">
        <v>120</v>
      </c>
      <c r="Z516" s="38">
        <v>6</v>
      </c>
      <c r="AA516" s="38">
        <v>0.11</v>
      </c>
      <c r="AB516" s="38">
        <v>0</v>
      </c>
      <c r="AC516" s="38">
        <v>0.11</v>
      </c>
      <c r="AD516" s="38">
        <v>0.11</v>
      </c>
      <c r="AE516" s="38">
        <v>0.11</v>
      </c>
      <c r="AF516" s="38">
        <v>0.09</v>
      </c>
      <c r="AG516" s="38">
        <v>0.01</v>
      </c>
      <c r="AH516" s="38">
        <v>0.1</v>
      </c>
      <c r="AI516" s="38">
        <v>0.09</v>
      </c>
      <c r="AJ516" s="38">
        <v>0.1</v>
      </c>
      <c r="AK516" s="38" t="s">
        <v>25</v>
      </c>
      <c r="AL516" s="2" t="s">
        <v>1061</v>
      </c>
    </row>
    <row r="517" spans="1:38">
      <c r="A517" s="1">
        <v>515</v>
      </c>
      <c r="B517" s="38" t="s">
        <v>1062</v>
      </c>
      <c r="C517" s="38" t="s">
        <v>127</v>
      </c>
      <c r="D517" s="38" t="s">
        <v>121</v>
      </c>
      <c r="E517" s="38" t="s">
        <v>70</v>
      </c>
      <c r="F517" s="38" t="s">
        <v>4985</v>
      </c>
      <c r="G517" s="38">
        <v>1993</v>
      </c>
      <c r="H517" s="38">
        <v>21</v>
      </c>
      <c r="I517" s="38">
        <v>19</v>
      </c>
      <c r="J517" s="38">
        <v>1651</v>
      </c>
      <c r="K517" s="38">
        <v>18.3</v>
      </c>
      <c r="L517" s="38">
        <v>0</v>
      </c>
      <c r="M517" s="38">
        <v>0</v>
      </c>
      <c r="N517" s="38">
        <v>0</v>
      </c>
      <c r="O517" s="38">
        <v>0</v>
      </c>
      <c r="P517" s="38">
        <v>0</v>
      </c>
      <c r="Q517" s="38">
        <v>0</v>
      </c>
      <c r="R517" s="38">
        <v>1</v>
      </c>
      <c r="S517" s="38">
        <v>0</v>
      </c>
      <c r="T517" s="38">
        <v>0.7</v>
      </c>
      <c r="U517" s="38">
        <v>0.7</v>
      </c>
      <c r="V517" s="38">
        <v>0.2</v>
      </c>
      <c r="W517" s="38">
        <v>0.9</v>
      </c>
      <c r="X517" s="38">
        <v>16</v>
      </c>
      <c r="Y517" s="38">
        <v>53</v>
      </c>
      <c r="Z517" s="38">
        <v>3</v>
      </c>
      <c r="AA517" s="38">
        <v>0</v>
      </c>
      <c r="AB517" s="38">
        <v>0</v>
      </c>
      <c r="AC517" s="38">
        <v>0</v>
      </c>
      <c r="AD517" s="38">
        <v>0</v>
      </c>
      <c r="AE517" s="38">
        <v>0</v>
      </c>
      <c r="AF517" s="38">
        <v>0.04</v>
      </c>
      <c r="AG517" s="38">
        <v>0.01</v>
      </c>
      <c r="AH517" s="38">
        <v>0.05</v>
      </c>
      <c r="AI517" s="38">
        <v>0.04</v>
      </c>
      <c r="AJ517" s="38">
        <v>0.05</v>
      </c>
      <c r="AK517" s="38" t="s">
        <v>25</v>
      </c>
      <c r="AL517" s="38" t="s">
        <v>1063</v>
      </c>
    </row>
    <row r="518" spans="1:38">
      <c r="A518" s="1">
        <v>516</v>
      </c>
      <c r="B518" s="38" t="s">
        <v>1064</v>
      </c>
      <c r="C518" s="38" t="s">
        <v>120</v>
      </c>
      <c r="D518" s="38" t="s">
        <v>114</v>
      </c>
      <c r="E518" s="38" t="s">
        <v>91</v>
      </c>
      <c r="F518" s="38" t="s">
        <v>4986</v>
      </c>
      <c r="G518" s="38">
        <v>1987</v>
      </c>
      <c r="H518" s="38">
        <v>33</v>
      </c>
      <c r="I518" s="38">
        <v>16</v>
      </c>
      <c r="J518" s="38">
        <v>1616</v>
      </c>
      <c r="K518" s="38">
        <v>18</v>
      </c>
      <c r="L518" s="38">
        <v>3</v>
      </c>
      <c r="M518" s="38">
        <v>4</v>
      </c>
      <c r="N518" s="38">
        <v>7</v>
      </c>
      <c r="O518" s="38">
        <v>3</v>
      </c>
      <c r="P518" s="38">
        <v>0</v>
      </c>
      <c r="Q518" s="38">
        <v>0</v>
      </c>
      <c r="R518" s="38">
        <v>1</v>
      </c>
      <c r="S518" s="38">
        <v>0</v>
      </c>
      <c r="T518" s="38">
        <v>5.3</v>
      </c>
      <c r="U518" s="38">
        <v>5.3</v>
      </c>
      <c r="V518" s="38">
        <v>1.4</v>
      </c>
      <c r="W518" s="38">
        <v>6.7</v>
      </c>
      <c r="X518" s="38">
        <v>14</v>
      </c>
      <c r="Y518" s="38">
        <v>13</v>
      </c>
      <c r="Z518" s="38">
        <v>93</v>
      </c>
      <c r="AA518" s="38">
        <v>0.17</v>
      </c>
      <c r="AB518" s="38">
        <v>0.22</v>
      </c>
      <c r="AC518" s="38">
        <v>0.39</v>
      </c>
      <c r="AD518" s="38">
        <v>0.17</v>
      </c>
      <c r="AE518" s="38">
        <v>0.39</v>
      </c>
      <c r="AF518" s="38">
        <v>0.3</v>
      </c>
      <c r="AG518" s="38">
        <v>0.08</v>
      </c>
      <c r="AH518" s="38">
        <v>0.37</v>
      </c>
      <c r="AI518" s="38">
        <v>0.3</v>
      </c>
      <c r="AJ518" s="38">
        <v>0.37</v>
      </c>
      <c r="AK518" s="38" t="s">
        <v>25</v>
      </c>
      <c r="AL518" s="2">
        <v>45963054</v>
      </c>
    </row>
    <row r="519" spans="1:38">
      <c r="A519" s="1">
        <v>517</v>
      </c>
      <c r="B519" s="38" t="s">
        <v>1065</v>
      </c>
      <c r="C519" s="38" t="s">
        <v>136</v>
      </c>
      <c r="D519" s="38" t="s">
        <v>121</v>
      </c>
      <c r="E519" s="38" t="s">
        <v>74</v>
      </c>
      <c r="F519" s="38" t="s">
        <v>4987</v>
      </c>
      <c r="G519" s="38">
        <v>1992</v>
      </c>
      <c r="H519" s="38">
        <v>28</v>
      </c>
      <c r="I519" s="38">
        <v>23</v>
      </c>
      <c r="J519" s="38">
        <v>2054</v>
      </c>
      <c r="K519" s="38">
        <v>22.8</v>
      </c>
      <c r="L519" s="38">
        <v>1</v>
      </c>
      <c r="M519" s="38">
        <v>1</v>
      </c>
      <c r="N519" s="38">
        <v>2</v>
      </c>
      <c r="O519" s="38">
        <v>1</v>
      </c>
      <c r="P519" s="38">
        <v>0</v>
      </c>
      <c r="Q519" s="38">
        <v>0</v>
      </c>
      <c r="R519" s="38">
        <v>4</v>
      </c>
      <c r="S519" s="38">
        <v>0</v>
      </c>
      <c r="T519" s="38">
        <v>1.7</v>
      </c>
      <c r="U519" s="38">
        <v>1.7</v>
      </c>
      <c r="V519" s="38">
        <v>0.6</v>
      </c>
      <c r="W519" s="38">
        <v>2.4</v>
      </c>
      <c r="X519" s="38">
        <v>43</v>
      </c>
      <c r="Y519" s="38">
        <v>145</v>
      </c>
      <c r="Z519" s="38">
        <v>48</v>
      </c>
      <c r="AA519" s="38">
        <v>0.04</v>
      </c>
      <c r="AB519" s="38">
        <v>0.04</v>
      </c>
      <c r="AC519" s="38">
        <v>0.09</v>
      </c>
      <c r="AD519" s="38">
        <v>0.04</v>
      </c>
      <c r="AE519" s="38">
        <v>0.09</v>
      </c>
      <c r="AF519" s="38">
        <v>0.08</v>
      </c>
      <c r="AG519" s="38">
        <v>0.03</v>
      </c>
      <c r="AH519" s="38">
        <v>0.1</v>
      </c>
      <c r="AI519" s="38">
        <v>0.08</v>
      </c>
      <c r="AJ519" s="38">
        <v>0.1</v>
      </c>
      <c r="AK519" s="38" t="s">
        <v>25</v>
      </c>
      <c r="AL519" s="2" t="s">
        <v>1066</v>
      </c>
    </row>
    <row r="520" spans="1:38">
      <c r="A520" s="1">
        <v>518</v>
      </c>
      <c r="B520" s="38" t="s">
        <v>1067</v>
      </c>
      <c r="C520" s="38" t="s">
        <v>266</v>
      </c>
      <c r="D520" s="38" t="s">
        <v>117</v>
      </c>
      <c r="E520" s="38" t="s">
        <v>64</v>
      </c>
      <c r="F520" s="38" t="s">
        <v>4988</v>
      </c>
      <c r="G520" s="38">
        <v>2000</v>
      </c>
      <c r="H520" s="38">
        <v>20</v>
      </c>
      <c r="I520" s="38">
        <v>3</v>
      </c>
      <c r="J520" s="38">
        <v>477</v>
      </c>
      <c r="K520" s="38">
        <v>5.3</v>
      </c>
      <c r="L520" s="38">
        <v>1</v>
      </c>
      <c r="M520" s="38">
        <v>2</v>
      </c>
      <c r="N520" s="38">
        <v>3</v>
      </c>
      <c r="O520" s="38">
        <v>1</v>
      </c>
      <c r="P520" s="38">
        <v>0</v>
      </c>
      <c r="Q520" s="38">
        <v>0</v>
      </c>
      <c r="R520" s="38">
        <v>0</v>
      </c>
      <c r="S520" s="38">
        <v>0</v>
      </c>
      <c r="T520" s="38">
        <v>0.8</v>
      </c>
      <c r="U520" s="38">
        <v>0.8</v>
      </c>
      <c r="V520" s="38">
        <v>2.5</v>
      </c>
      <c r="W520" s="38">
        <v>3.3</v>
      </c>
      <c r="X520" s="38">
        <v>7</v>
      </c>
      <c r="Y520" s="38">
        <v>30</v>
      </c>
      <c r="Z520" s="38">
        <v>39</v>
      </c>
      <c r="AA520" s="38">
        <v>0.19</v>
      </c>
      <c r="AB520" s="38">
        <v>0.38</v>
      </c>
      <c r="AC520" s="38">
        <v>0.56999999999999995</v>
      </c>
      <c r="AD520" s="38">
        <v>0.19</v>
      </c>
      <c r="AE520" s="38">
        <v>0.56999999999999995</v>
      </c>
      <c r="AF520" s="38">
        <v>0.16</v>
      </c>
      <c r="AG520" s="38">
        <v>0.47</v>
      </c>
      <c r="AH520" s="38">
        <v>0.62</v>
      </c>
      <c r="AI520" s="38">
        <v>0.16</v>
      </c>
      <c r="AJ520" s="38">
        <v>0.62</v>
      </c>
      <c r="AK520" s="38" t="s">
        <v>25</v>
      </c>
      <c r="AL520" s="38" t="s">
        <v>1068</v>
      </c>
    </row>
    <row r="521" spans="1:38">
      <c r="A521" s="1">
        <v>519</v>
      </c>
      <c r="B521" s="38" t="s">
        <v>4015</v>
      </c>
      <c r="C521" s="38" t="s">
        <v>235</v>
      </c>
      <c r="D521" s="38" t="s">
        <v>121</v>
      </c>
      <c r="E521" s="38" t="s">
        <v>99</v>
      </c>
      <c r="F521" s="38" t="s">
        <v>4989</v>
      </c>
      <c r="G521" s="38">
        <v>1997</v>
      </c>
      <c r="H521" s="38">
        <v>8</v>
      </c>
      <c r="I521" s="38">
        <v>3</v>
      </c>
      <c r="J521" s="38">
        <v>249</v>
      </c>
      <c r="K521" s="38">
        <v>2.8</v>
      </c>
      <c r="L521" s="38">
        <v>1</v>
      </c>
      <c r="M521" s="38">
        <v>0</v>
      </c>
      <c r="N521" s="38">
        <v>1</v>
      </c>
      <c r="O521" s="38">
        <v>1</v>
      </c>
      <c r="P521" s="38">
        <v>0</v>
      </c>
      <c r="Q521" s="38">
        <v>0</v>
      </c>
      <c r="R521" s="38">
        <v>1</v>
      </c>
      <c r="S521" s="38">
        <v>0</v>
      </c>
      <c r="T521" s="38">
        <v>0.5</v>
      </c>
      <c r="U521" s="38">
        <v>0.5</v>
      </c>
      <c r="V521" s="38">
        <v>0.2</v>
      </c>
      <c r="W521" s="38">
        <v>0.7</v>
      </c>
      <c r="X521" s="38">
        <v>5</v>
      </c>
      <c r="Y521" s="38">
        <v>8</v>
      </c>
      <c r="Z521" s="38">
        <v>10</v>
      </c>
      <c r="AA521" s="38">
        <v>0.36</v>
      </c>
      <c r="AB521" s="38">
        <v>0</v>
      </c>
      <c r="AC521" s="38">
        <v>0.36</v>
      </c>
      <c r="AD521" s="38">
        <v>0.36</v>
      </c>
      <c r="AE521" s="38">
        <v>0.36</v>
      </c>
      <c r="AF521" s="38">
        <v>0.19</v>
      </c>
      <c r="AG521" s="38">
        <v>0.06</v>
      </c>
      <c r="AH521" s="38">
        <v>0.25</v>
      </c>
      <c r="AI521" s="38">
        <v>0.19</v>
      </c>
      <c r="AJ521" s="38">
        <v>0.25</v>
      </c>
      <c r="AK521" s="38" t="s">
        <v>25</v>
      </c>
      <c r="AL521" s="2" t="s">
        <v>4016</v>
      </c>
    </row>
    <row r="522" spans="1:38">
      <c r="A522" s="1">
        <v>520</v>
      </c>
      <c r="B522" s="38" t="s">
        <v>1069</v>
      </c>
      <c r="C522" s="38" t="s">
        <v>266</v>
      </c>
      <c r="D522" s="38" t="s">
        <v>218</v>
      </c>
      <c r="E522" s="38" t="s">
        <v>101</v>
      </c>
      <c r="F522" s="38" t="s">
        <v>4990</v>
      </c>
      <c r="G522" s="38">
        <v>1999</v>
      </c>
      <c r="H522" s="38">
        <v>2</v>
      </c>
      <c r="I522" s="38">
        <v>0</v>
      </c>
      <c r="J522" s="38">
        <v>26</v>
      </c>
      <c r="K522" s="38">
        <v>0.3</v>
      </c>
      <c r="L522" s="38">
        <v>0</v>
      </c>
      <c r="M522" s="38">
        <v>0</v>
      </c>
      <c r="N522" s="38">
        <v>0</v>
      </c>
      <c r="O522" s="38">
        <v>0</v>
      </c>
      <c r="P522" s="38">
        <v>0</v>
      </c>
      <c r="Q522" s="38">
        <v>0</v>
      </c>
      <c r="R522" s="38">
        <v>0</v>
      </c>
      <c r="S522" s="38">
        <v>0</v>
      </c>
      <c r="T522" s="38">
        <v>0</v>
      </c>
      <c r="U522" s="38">
        <v>0</v>
      </c>
      <c r="V522" s="38">
        <v>0</v>
      </c>
      <c r="W522" s="38">
        <v>0</v>
      </c>
      <c r="X522" s="38">
        <v>2</v>
      </c>
      <c r="Y522" s="38">
        <v>0</v>
      </c>
      <c r="Z522" s="38">
        <v>1</v>
      </c>
      <c r="AA522" s="38">
        <v>0</v>
      </c>
      <c r="AB522" s="38">
        <v>0</v>
      </c>
      <c r="AC522" s="38">
        <v>0</v>
      </c>
      <c r="AD522" s="38">
        <v>0</v>
      </c>
      <c r="AE522" s="38">
        <v>0</v>
      </c>
      <c r="AF522" s="38">
        <v>0</v>
      </c>
      <c r="AG522" s="38">
        <v>0</v>
      </c>
      <c r="AH522" s="38">
        <v>0</v>
      </c>
      <c r="AI522" s="38">
        <v>0</v>
      </c>
      <c r="AJ522" s="38">
        <v>0</v>
      </c>
      <c r="AK522" s="38" t="s">
        <v>25</v>
      </c>
      <c r="AL522" s="2" t="s">
        <v>1070</v>
      </c>
    </row>
    <row r="523" spans="1:38">
      <c r="A523" s="1">
        <v>521</v>
      </c>
      <c r="B523" s="38" t="s">
        <v>1071</v>
      </c>
      <c r="C523" s="38" t="s">
        <v>149</v>
      </c>
      <c r="D523" s="38" t="s">
        <v>114</v>
      </c>
      <c r="E523" s="38" t="s">
        <v>76</v>
      </c>
      <c r="F523" s="38" t="s">
        <v>4991</v>
      </c>
      <c r="G523" s="38">
        <v>1995</v>
      </c>
      <c r="H523" s="38">
        <v>25</v>
      </c>
      <c r="I523" s="38">
        <v>9</v>
      </c>
      <c r="J523" s="38">
        <v>944</v>
      </c>
      <c r="K523" s="38">
        <v>10.5</v>
      </c>
      <c r="L523" s="38">
        <v>3</v>
      </c>
      <c r="M523" s="38">
        <v>1</v>
      </c>
      <c r="N523" s="38">
        <v>4</v>
      </c>
      <c r="O523" s="38">
        <v>3</v>
      </c>
      <c r="P523" s="38">
        <v>0</v>
      </c>
      <c r="Q523" s="38">
        <v>0</v>
      </c>
      <c r="R523" s="38">
        <v>3</v>
      </c>
      <c r="S523" s="38">
        <v>0</v>
      </c>
      <c r="T523" s="38">
        <v>2.1</v>
      </c>
      <c r="U523" s="38">
        <v>2.1</v>
      </c>
      <c r="V523" s="38">
        <v>0.6</v>
      </c>
      <c r="W523" s="38">
        <v>2.7</v>
      </c>
      <c r="X523" s="38">
        <v>6</v>
      </c>
      <c r="Y523" s="38">
        <v>11</v>
      </c>
      <c r="Z523" s="38">
        <v>39</v>
      </c>
      <c r="AA523" s="38">
        <v>0.28999999999999998</v>
      </c>
      <c r="AB523" s="38">
        <v>0.1</v>
      </c>
      <c r="AC523" s="38">
        <v>0.38</v>
      </c>
      <c r="AD523" s="38">
        <v>0.28999999999999998</v>
      </c>
      <c r="AE523" s="38">
        <v>0.38</v>
      </c>
      <c r="AF523" s="38">
        <v>0.2</v>
      </c>
      <c r="AG523" s="38">
        <v>0.06</v>
      </c>
      <c r="AH523" s="38">
        <v>0.26</v>
      </c>
      <c r="AI523" s="38">
        <v>0.2</v>
      </c>
      <c r="AJ523" s="38">
        <v>0.26</v>
      </c>
      <c r="AK523" s="38" t="s">
        <v>25</v>
      </c>
      <c r="AL523" s="2" t="s">
        <v>1072</v>
      </c>
    </row>
    <row r="524" spans="1:38">
      <c r="A524" s="1">
        <v>522</v>
      </c>
      <c r="B524" s="38" t="s">
        <v>1073</v>
      </c>
      <c r="C524" s="38" t="s">
        <v>120</v>
      </c>
      <c r="D524" s="38" t="s">
        <v>139</v>
      </c>
      <c r="E524" s="38" t="s">
        <v>103</v>
      </c>
      <c r="F524" s="38" t="s">
        <v>4992</v>
      </c>
      <c r="G524" s="38">
        <v>1989</v>
      </c>
      <c r="H524" s="38">
        <v>16</v>
      </c>
      <c r="I524" s="38">
        <v>9</v>
      </c>
      <c r="J524" s="38">
        <v>842</v>
      </c>
      <c r="K524" s="38">
        <v>9.4</v>
      </c>
      <c r="L524" s="38">
        <v>2</v>
      </c>
      <c r="M524" s="38">
        <v>1</v>
      </c>
      <c r="N524" s="38">
        <v>3</v>
      </c>
      <c r="O524" s="38">
        <v>2</v>
      </c>
      <c r="P524" s="38">
        <v>0</v>
      </c>
      <c r="Q524" s="38">
        <v>0</v>
      </c>
      <c r="R524" s="38">
        <v>1</v>
      </c>
      <c r="S524" s="38">
        <v>0</v>
      </c>
      <c r="T524" s="38">
        <v>2</v>
      </c>
      <c r="U524" s="38">
        <v>2</v>
      </c>
      <c r="V524" s="38">
        <v>1.1000000000000001</v>
      </c>
      <c r="W524" s="38">
        <v>3.1</v>
      </c>
      <c r="X524" s="38">
        <v>14</v>
      </c>
      <c r="Y524" s="38">
        <v>7</v>
      </c>
      <c r="Z524" s="38">
        <v>52</v>
      </c>
      <c r="AA524" s="38">
        <v>0.21</v>
      </c>
      <c r="AB524" s="38">
        <v>0.11</v>
      </c>
      <c r="AC524" s="38">
        <v>0.32</v>
      </c>
      <c r="AD524" s="38">
        <v>0.21</v>
      </c>
      <c r="AE524" s="38">
        <v>0.32</v>
      </c>
      <c r="AF524" s="38">
        <v>0.21</v>
      </c>
      <c r="AG524" s="38">
        <v>0.12</v>
      </c>
      <c r="AH524" s="38">
        <v>0.33</v>
      </c>
      <c r="AI524" s="38">
        <v>0.21</v>
      </c>
      <c r="AJ524" s="38">
        <v>0.33</v>
      </c>
      <c r="AK524" s="38" t="s">
        <v>25</v>
      </c>
      <c r="AL524" s="2" t="s">
        <v>1074</v>
      </c>
    </row>
    <row r="525" spans="1:38">
      <c r="A525" s="1">
        <v>523</v>
      </c>
      <c r="B525" s="38" t="s">
        <v>1075</v>
      </c>
      <c r="C525" s="38" t="s">
        <v>120</v>
      </c>
      <c r="D525" s="38" t="s">
        <v>121</v>
      </c>
      <c r="E525" s="38" t="s">
        <v>66</v>
      </c>
      <c r="F525" s="38" t="s">
        <v>4993</v>
      </c>
      <c r="G525" s="38">
        <v>1990</v>
      </c>
      <c r="H525" s="38">
        <v>22</v>
      </c>
      <c r="I525" s="38">
        <v>18</v>
      </c>
      <c r="J525" s="38">
        <v>1561</v>
      </c>
      <c r="K525" s="38">
        <v>17.3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  <c r="R525" s="38">
        <v>3</v>
      </c>
      <c r="S525" s="38">
        <v>0</v>
      </c>
      <c r="T525" s="38">
        <v>0.4</v>
      </c>
      <c r="U525" s="38">
        <v>0.4</v>
      </c>
      <c r="V525" s="38">
        <v>0.2</v>
      </c>
      <c r="W525" s="38">
        <v>0.5</v>
      </c>
      <c r="X525" s="38">
        <v>38</v>
      </c>
      <c r="Y525" s="38">
        <v>135</v>
      </c>
      <c r="Z525" s="38">
        <v>60</v>
      </c>
      <c r="AA525" s="38">
        <v>0</v>
      </c>
      <c r="AB525" s="38">
        <v>0</v>
      </c>
      <c r="AC525" s="38">
        <v>0</v>
      </c>
      <c r="AD525" s="38">
        <v>0</v>
      </c>
      <c r="AE525" s="38">
        <v>0</v>
      </c>
      <c r="AF525" s="38">
        <v>0.02</v>
      </c>
      <c r="AG525" s="38">
        <v>0.01</v>
      </c>
      <c r="AH525" s="38">
        <v>0.03</v>
      </c>
      <c r="AI525" s="38">
        <v>0.02</v>
      </c>
      <c r="AJ525" s="38">
        <v>0.03</v>
      </c>
      <c r="AK525" s="38" t="s">
        <v>25</v>
      </c>
      <c r="AL525" s="38" t="s">
        <v>1076</v>
      </c>
    </row>
    <row r="526" spans="1:38">
      <c r="A526" s="1">
        <v>524</v>
      </c>
      <c r="B526" s="38" t="s">
        <v>1077</v>
      </c>
      <c r="C526" s="38" t="s">
        <v>120</v>
      </c>
      <c r="D526" s="38" t="s">
        <v>121</v>
      </c>
      <c r="E526" s="38" t="s">
        <v>103</v>
      </c>
      <c r="F526" s="38" t="s">
        <v>4994</v>
      </c>
      <c r="G526" s="38">
        <v>1997</v>
      </c>
      <c r="H526" s="38">
        <v>27</v>
      </c>
      <c r="I526" s="38">
        <v>26</v>
      </c>
      <c r="J526" s="38">
        <v>2290</v>
      </c>
      <c r="K526" s="38">
        <v>25.4</v>
      </c>
      <c r="L526" s="38">
        <v>1</v>
      </c>
      <c r="M526" s="38">
        <v>0</v>
      </c>
      <c r="N526" s="38">
        <v>1</v>
      </c>
      <c r="O526" s="38">
        <v>1</v>
      </c>
      <c r="P526" s="38">
        <v>0</v>
      </c>
      <c r="Q526" s="38">
        <v>0</v>
      </c>
      <c r="R526" s="38">
        <v>4</v>
      </c>
      <c r="S526" s="38">
        <v>0</v>
      </c>
      <c r="T526" s="38">
        <v>1</v>
      </c>
      <c r="U526" s="38">
        <v>1</v>
      </c>
      <c r="V526" s="38">
        <v>1.1000000000000001</v>
      </c>
      <c r="W526" s="38">
        <v>2.1</v>
      </c>
      <c r="X526" s="38">
        <v>83</v>
      </c>
      <c r="Y526" s="38">
        <v>87</v>
      </c>
      <c r="Z526" s="38">
        <v>102</v>
      </c>
      <c r="AA526" s="38">
        <v>0.04</v>
      </c>
      <c r="AB526" s="38">
        <v>0</v>
      </c>
      <c r="AC526" s="38">
        <v>0.04</v>
      </c>
      <c r="AD526" s="38">
        <v>0.04</v>
      </c>
      <c r="AE526" s="38">
        <v>0.04</v>
      </c>
      <c r="AF526" s="38">
        <v>0.04</v>
      </c>
      <c r="AG526" s="38">
        <v>0.04</v>
      </c>
      <c r="AH526" s="38">
        <v>0.08</v>
      </c>
      <c r="AI526" s="38">
        <v>0.04</v>
      </c>
      <c r="AJ526" s="38">
        <v>0.08</v>
      </c>
      <c r="AK526" s="38" t="s">
        <v>25</v>
      </c>
      <c r="AL526" s="2" t="s">
        <v>1078</v>
      </c>
    </row>
    <row r="527" spans="1:38">
      <c r="A527" s="1">
        <v>525</v>
      </c>
      <c r="B527" s="38" t="s">
        <v>1079</v>
      </c>
      <c r="C527" s="38" t="s">
        <v>120</v>
      </c>
      <c r="D527" s="38" t="s">
        <v>121</v>
      </c>
      <c r="E527" s="38" t="s">
        <v>70</v>
      </c>
      <c r="F527" s="38" t="s">
        <v>4995</v>
      </c>
      <c r="G527" s="38">
        <v>1997</v>
      </c>
      <c r="H527" s="38">
        <v>15</v>
      </c>
      <c r="I527" s="38">
        <v>12</v>
      </c>
      <c r="J527" s="38">
        <v>1079</v>
      </c>
      <c r="K527" s="38">
        <v>12</v>
      </c>
      <c r="L527" s="38">
        <v>0</v>
      </c>
      <c r="M527" s="38">
        <v>0</v>
      </c>
      <c r="N527" s="38">
        <v>0</v>
      </c>
      <c r="O527" s="38">
        <v>0</v>
      </c>
      <c r="P527" s="38">
        <v>0</v>
      </c>
      <c r="Q527" s="38">
        <v>0</v>
      </c>
      <c r="R527" s="38">
        <v>1</v>
      </c>
      <c r="S527" s="38">
        <v>0</v>
      </c>
      <c r="T527" s="38">
        <v>1</v>
      </c>
      <c r="U527" s="38">
        <v>1</v>
      </c>
      <c r="V527" s="38">
        <v>0.9</v>
      </c>
      <c r="W527" s="38">
        <v>1.9</v>
      </c>
      <c r="X527" s="38">
        <v>33</v>
      </c>
      <c r="Y527" s="38">
        <v>43</v>
      </c>
      <c r="Z527" s="38">
        <v>45</v>
      </c>
      <c r="AA527" s="38">
        <v>0</v>
      </c>
      <c r="AB527" s="38">
        <v>0</v>
      </c>
      <c r="AC527" s="38">
        <v>0</v>
      </c>
      <c r="AD527" s="38">
        <v>0</v>
      </c>
      <c r="AE527" s="38">
        <v>0</v>
      </c>
      <c r="AF527" s="38">
        <v>0.08</v>
      </c>
      <c r="AG527" s="38">
        <v>7.0000000000000007E-2</v>
      </c>
      <c r="AH527" s="38">
        <v>0.16</v>
      </c>
      <c r="AI527" s="38">
        <v>0.08</v>
      </c>
      <c r="AJ527" s="38">
        <v>0.16</v>
      </c>
      <c r="AK527" s="38" t="s">
        <v>25</v>
      </c>
      <c r="AL527" s="2" t="s">
        <v>1080</v>
      </c>
    </row>
    <row r="528" spans="1:38">
      <c r="A528" s="1">
        <v>526</v>
      </c>
      <c r="B528" s="38" t="s">
        <v>92</v>
      </c>
      <c r="C528" s="38" t="s">
        <v>238</v>
      </c>
      <c r="D528" s="38" t="s">
        <v>150</v>
      </c>
      <c r="E528" s="38" t="s">
        <v>91</v>
      </c>
      <c r="F528" s="38" t="s">
        <v>4996</v>
      </c>
      <c r="G528" s="38">
        <v>1993</v>
      </c>
      <c r="H528" s="38">
        <v>26</v>
      </c>
      <c r="I528" s="38">
        <v>26</v>
      </c>
      <c r="J528" s="38">
        <v>2340</v>
      </c>
      <c r="K528" s="38">
        <v>26</v>
      </c>
      <c r="L528" s="38">
        <v>0</v>
      </c>
      <c r="M528" s="38">
        <v>0</v>
      </c>
      <c r="N528" s="38">
        <v>0</v>
      </c>
      <c r="O528" s="38">
        <v>0</v>
      </c>
      <c r="P528" s="38">
        <v>0</v>
      </c>
      <c r="Q528" s="38">
        <v>0</v>
      </c>
      <c r="R528" s="38">
        <v>0</v>
      </c>
      <c r="S528" s="38">
        <v>0</v>
      </c>
      <c r="T528" s="38">
        <v>0</v>
      </c>
      <c r="U528" s="38">
        <v>0</v>
      </c>
      <c r="V528" s="38">
        <v>0</v>
      </c>
      <c r="W528" s="38">
        <v>0</v>
      </c>
      <c r="X528" s="38">
        <v>0</v>
      </c>
      <c r="Y528" s="38">
        <v>0</v>
      </c>
      <c r="Z528" s="38">
        <v>0</v>
      </c>
      <c r="AA528" s="38">
        <v>0</v>
      </c>
      <c r="AB528" s="38">
        <v>0</v>
      </c>
      <c r="AC528" s="38">
        <v>0</v>
      </c>
      <c r="AD528" s="38">
        <v>0</v>
      </c>
      <c r="AE528" s="38">
        <v>0</v>
      </c>
      <c r="AF528" s="38">
        <v>0</v>
      </c>
      <c r="AG528" s="38">
        <v>0</v>
      </c>
      <c r="AH528" s="38">
        <v>0</v>
      </c>
      <c r="AI528" s="38">
        <v>0</v>
      </c>
      <c r="AJ528" s="38">
        <v>0</v>
      </c>
      <c r="AK528" s="38" t="s">
        <v>25</v>
      </c>
      <c r="AL528" s="38" t="s">
        <v>1081</v>
      </c>
    </row>
    <row r="529" spans="1:38">
      <c r="A529" s="1">
        <v>527</v>
      </c>
      <c r="B529" s="38" t="s">
        <v>1082</v>
      </c>
      <c r="C529" s="38" t="s">
        <v>120</v>
      </c>
      <c r="D529" s="38" t="s">
        <v>121</v>
      </c>
      <c r="E529" s="38" t="s">
        <v>87</v>
      </c>
      <c r="F529" s="38" t="s">
        <v>4997</v>
      </c>
      <c r="G529" s="38">
        <v>1989</v>
      </c>
      <c r="H529" s="38">
        <v>24</v>
      </c>
      <c r="I529" s="38">
        <v>20</v>
      </c>
      <c r="J529" s="38">
        <v>1896</v>
      </c>
      <c r="K529" s="38">
        <v>21.1</v>
      </c>
      <c r="L529" s="38">
        <v>0</v>
      </c>
      <c r="M529" s="38">
        <v>0</v>
      </c>
      <c r="N529" s="38">
        <v>0</v>
      </c>
      <c r="O529" s="38">
        <v>0</v>
      </c>
      <c r="P529" s="38">
        <v>0</v>
      </c>
      <c r="Q529" s="38">
        <v>0</v>
      </c>
      <c r="R529" s="38">
        <v>5</v>
      </c>
      <c r="S529" s="38">
        <v>0</v>
      </c>
      <c r="T529" s="38">
        <v>0.1</v>
      </c>
      <c r="U529" s="38">
        <v>0.1</v>
      </c>
      <c r="V529" s="38">
        <v>0.2</v>
      </c>
      <c r="W529" s="38">
        <v>0.4</v>
      </c>
      <c r="X529" s="38">
        <v>13</v>
      </c>
      <c r="Y529" s="38">
        <v>80</v>
      </c>
      <c r="Z529" s="38">
        <v>34</v>
      </c>
      <c r="AA529" s="38">
        <v>0</v>
      </c>
      <c r="AB529" s="38">
        <v>0</v>
      </c>
      <c r="AC529" s="38">
        <v>0</v>
      </c>
      <c r="AD529" s="38">
        <v>0</v>
      </c>
      <c r="AE529" s="38">
        <v>0</v>
      </c>
      <c r="AF529" s="38">
        <v>0.01</v>
      </c>
      <c r="AG529" s="38">
        <v>0.01</v>
      </c>
      <c r="AH529" s="38">
        <v>0.02</v>
      </c>
      <c r="AI529" s="38">
        <v>0.01</v>
      </c>
      <c r="AJ529" s="38">
        <v>0.02</v>
      </c>
      <c r="AK529" s="38" t="s">
        <v>25</v>
      </c>
      <c r="AL529" s="38" t="s">
        <v>1083</v>
      </c>
    </row>
    <row r="530" spans="1:38">
      <c r="A530" s="1">
        <v>528</v>
      </c>
      <c r="B530" s="38" t="s">
        <v>1084</v>
      </c>
      <c r="C530" s="38" t="s">
        <v>120</v>
      </c>
      <c r="D530" s="38" t="s">
        <v>117</v>
      </c>
      <c r="E530" s="38" t="s">
        <v>103</v>
      </c>
      <c r="F530" s="38" t="s">
        <v>4456</v>
      </c>
      <c r="G530" s="38">
        <v>1994</v>
      </c>
      <c r="H530" s="38">
        <v>34</v>
      </c>
      <c r="I530" s="38">
        <v>34</v>
      </c>
      <c r="J530" s="38">
        <v>3015</v>
      </c>
      <c r="K530" s="38">
        <v>33.5</v>
      </c>
      <c r="L530" s="38">
        <v>7</v>
      </c>
      <c r="M530" s="38">
        <v>2</v>
      </c>
      <c r="N530" s="38">
        <v>9</v>
      </c>
      <c r="O530" s="38">
        <v>6</v>
      </c>
      <c r="P530" s="38">
        <v>1</v>
      </c>
      <c r="Q530" s="38">
        <v>3</v>
      </c>
      <c r="R530" s="38">
        <v>5</v>
      </c>
      <c r="S530" s="38">
        <v>0</v>
      </c>
      <c r="T530" s="38">
        <v>4.8</v>
      </c>
      <c r="U530" s="38">
        <v>2.2999999999999998</v>
      </c>
      <c r="V530" s="38">
        <v>5.4</v>
      </c>
      <c r="W530" s="38">
        <v>7.6</v>
      </c>
      <c r="X530" s="38">
        <v>18</v>
      </c>
      <c r="Y530" s="38">
        <v>177</v>
      </c>
      <c r="Z530" s="38">
        <v>47</v>
      </c>
      <c r="AA530" s="38">
        <v>0.21</v>
      </c>
      <c r="AB530" s="38">
        <v>0.06</v>
      </c>
      <c r="AC530" s="38">
        <v>0.27</v>
      </c>
      <c r="AD530" s="38">
        <v>0.18</v>
      </c>
      <c r="AE530" s="38">
        <v>0.24</v>
      </c>
      <c r="AF530" s="38">
        <v>0.14000000000000001</v>
      </c>
      <c r="AG530" s="38">
        <v>0.16</v>
      </c>
      <c r="AH530" s="38">
        <v>0.3</v>
      </c>
      <c r="AI530" s="38">
        <v>7.0000000000000007E-2</v>
      </c>
      <c r="AJ530" s="38">
        <v>0.23</v>
      </c>
      <c r="AK530" s="38" t="s">
        <v>25</v>
      </c>
      <c r="AL530" s="2" t="s">
        <v>1085</v>
      </c>
    </row>
    <row r="531" spans="1:38">
      <c r="A531" s="1">
        <v>529</v>
      </c>
      <c r="B531" s="38" t="s">
        <v>1086</v>
      </c>
      <c r="C531" s="38" t="s">
        <v>120</v>
      </c>
      <c r="D531" s="38" t="s">
        <v>114</v>
      </c>
      <c r="E531" s="38" t="s">
        <v>85</v>
      </c>
      <c r="F531" s="38" t="s">
        <v>4998</v>
      </c>
      <c r="G531" s="38">
        <v>1995</v>
      </c>
      <c r="H531" s="38">
        <v>33</v>
      </c>
      <c r="I531" s="38">
        <v>32</v>
      </c>
      <c r="J531" s="38">
        <v>2772</v>
      </c>
      <c r="K531" s="38">
        <v>30.8</v>
      </c>
      <c r="L531" s="38">
        <v>14</v>
      </c>
      <c r="M531" s="38">
        <v>6</v>
      </c>
      <c r="N531" s="38">
        <v>20</v>
      </c>
      <c r="O531" s="38">
        <v>13</v>
      </c>
      <c r="P531" s="38">
        <v>1</v>
      </c>
      <c r="Q531" s="38">
        <v>1</v>
      </c>
      <c r="R531" s="38">
        <v>2</v>
      </c>
      <c r="S531" s="38">
        <v>0</v>
      </c>
      <c r="T531" s="38">
        <v>13.7</v>
      </c>
      <c r="U531" s="38">
        <v>12.9</v>
      </c>
      <c r="V531" s="38">
        <v>3.4</v>
      </c>
      <c r="W531" s="38">
        <v>16.399999999999999</v>
      </c>
      <c r="X531" s="38">
        <v>47</v>
      </c>
      <c r="Y531" s="38">
        <v>35</v>
      </c>
      <c r="Z531" s="38">
        <v>174</v>
      </c>
      <c r="AA531" s="38">
        <v>0.45</v>
      </c>
      <c r="AB531" s="38">
        <v>0.19</v>
      </c>
      <c r="AC531" s="38">
        <v>0.65</v>
      </c>
      <c r="AD531" s="38">
        <v>0.42</v>
      </c>
      <c r="AE531" s="38">
        <v>0.62</v>
      </c>
      <c r="AF531" s="38">
        <v>0.45</v>
      </c>
      <c r="AG531" s="38">
        <v>0.11</v>
      </c>
      <c r="AH531" s="38">
        <v>0.56000000000000005</v>
      </c>
      <c r="AI531" s="38">
        <v>0.42</v>
      </c>
      <c r="AJ531" s="38">
        <v>0.53</v>
      </c>
      <c r="AK531" s="38" t="s">
        <v>25</v>
      </c>
      <c r="AL531" s="2" t="s">
        <v>1087</v>
      </c>
    </row>
    <row r="532" spans="1:38">
      <c r="A532" s="1">
        <v>530</v>
      </c>
      <c r="B532" s="38" t="s">
        <v>1088</v>
      </c>
      <c r="C532" s="38" t="s">
        <v>120</v>
      </c>
      <c r="D532" s="38" t="s">
        <v>121</v>
      </c>
      <c r="E532" s="38" t="s">
        <v>74</v>
      </c>
      <c r="F532" s="38" t="s">
        <v>4885</v>
      </c>
      <c r="G532" s="38">
        <v>1995</v>
      </c>
      <c r="H532" s="38">
        <v>25</v>
      </c>
      <c r="I532" s="38">
        <v>21</v>
      </c>
      <c r="J532" s="38">
        <v>1876</v>
      </c>
      <c r="K532" s="38">
        <v>20.8</v>
      </c>
      <c r="L532" s="38">
        <v>0</v>
      </c>
      <c r="M532" s="38">
        <v>0</v>
      </c>
      <c r="N532" s="38">
        <v>0</v>
      </c>
      <c r="O532" s="38">
        <v>0</v>
      </c>
      <c r="P532" s="38">
        <v>0</v>
      </c>
      <c r="Q532" s="38">
        <v>0</v>
      </c>
      <c r="R532" s="38">
        <v>2</v>
      </c>
      <c r="S532" s="38">
        <v>0</v>
      </c>
      <c r="T532" s="38">
        <v>1.7</v>
      </c>
      <c r="U532" s="38">
        <v>1.7</v>
      </c>
      <c r="V532" s="38">
        <v>0.2</v>
      </c>
      <c r="W532" s="38">
        <v>1.9</v>
      </c>
      <c r="X532" s="38">
        <v>17</v>
      </c>
      <c r="Y532" s="38">
        <v>109</v>
      </c>
      <c r="Z532" s="38">
        <v>9</v>
      </c>
      <c r="AA532" s="38">
        <v>0</v>
      </c>
      <c r="AB532" s="38">
        <v>0</v>
      </c>
      <c r="AC532" s="38">
        <v>0</v>
      </c>
      <c r="AD532" s="38">
        <v>0</v>
      </c>
      <c r="AE532" s="38">
        <v>0</v>
      </c>
      <c r="AF532" s="38">
        <v>0.08</v>
      </c>
      <c r="AG532" s="38">
        <v>0.01</v>
      </c>
      <c r="AH532" s="38">
        <v>0.09</v>
      </c>
      <c r="AI532" s="38">
        <v>0.08</v>
      </c>
      <c r="AJ532" s="38">
        <v>0.09</v>
      </c>
      <c r="AK532" s="38" t="s">
        <v>25</v>
      </c>
      <c r="AL532" s="2" t="s">
        <v>1089</v>
      </c>
    </row>
    <row r="533" spans="1:38">
      <c r="A533" s="1">
        <v>531</v>
      </c>
      <c r="B533" s="38" t="s">
        <v>1090</v>
      </c>
      <c r="C533" s="38" t="s">
        <v>136</v>
      </c>
      <c r="D533" s="38" t="s">
        <v>139</v>
      </c>
      <c r="E533" s="38" t="s">
        <v>70</v>
      </c>
      <c r="F533" s="38" t="s">
        <v>4999</v>
      </c>
      <c r="G533" s="38">
        <v>1992</v>
      </c>
      <c r="H533" s="38">
        <v>13</v>
      </c>
      <c r="I533" s="38">
        <v>9</v>
      </c>
      <c r="J533" s="38">
        <v>671</v>
      </c>
      <c r="K533" s="38">
        <v>7.5</v>
      </c>
      <c r="L533" s="38">
        <v>0</v>
      </c>
      <c r="M533" s="38">
        <v>1</v>
      </c>
      <c r="N533" s="38">
        <v>1</v>
      </c>
      <c r="O533" s="38">
        <v>0</v>
      </c>
      <c r="P533" s="38">
        <v>0</v>
      </c>
      <c r="Q533" s="38">
        <v>0</v>
      </c>
      <c r="R533" s="38">
        <v>1</v>
      </c>
      <c r="S533" s="38">
        <v>0</v>
      </c>
      <c r="T533" s="38">
        <v>1.3</v>
      </c>
      <c r="U533" s="38">
        <v>1.3</v>
      </c>
      <c r="V533" s="38">
        <v>0.9</v>
      </c>
      <c r="W533" s="38">
        <v>2.2000000000000002</v>
      </c>
      <c r="X533" s="38">
        <v>1</v>
      </c>
      <c r="Y533" s="38">
        <v>14</v>
      </c>
      <c r="Z533" s="38">
        <v>36</v>
      </c>
      <c r="AA533" s="38">
        <v>0</v>
      </c>
      <c r="AB533" s="38">
        <v>0.13</v>
      </c>
      <c r="AC533" s="38">
        <v>0.13</v>
      </c>
      <c r="AD533" s="38">
        <v>0</v>
      </c>
      <c r="AE533" s="38">
        <v>0.13</v>
      </c>
      <c r="AF533" s="38">
        <v>0.18</v>
      </c>
      <c r="AG533" s="38">
        <v>0.12</v>
      </c>
      <c r="AH533" s="38">
        <v>0.3</v>
      </c>
      <c r="AI533" s="38">
        <v>0.18</v>
      </c>
      <c r="AJ533" s="38">
        <v>0.3</v>
      </c>
      <c r="AK533" s="38" t="s">
        <v>25</v>
      </c>
      <c r="AL533" s="38" t="s">
        <v>1091</v>
      </c>
    </row>
    <row r="534" spans="1:38">
      <c r="A534" s="1">
        <v>532</v>
      </c>
      <c r="B534" s="38" t="s">
        <v>1092</v>
      </c>
      <c r="C534" s="38" t="s">
        <v>120</v>
      </c>
      <c r="D534" s="38" t="s">
        <v>114</v>
      </c>
      <c r="E534" s="38" t="s">
        <v>74</v>
      </c>
      <c r="F534" s="38" t="s">
        <v>5000</v>
      </c>
      <c r="G534" s="38">
        <v>1990</v>
      </c>
      <c r="H534" s="38">
        <v>26</v>
      </c>
      <c r="I534" s="38">
        <v>18</v>
      </c>
      <c r="J534" s="38">
        <v>1623</v>
      </c>
      <c r="K534" s="38">
        <v>18</v>
      </c>
      <c r="L534" s="38">
        <v>6</v>
      </c>
      <c r="M534" s="38">
        <v>3</v>
      </c>
      <c r="N534" s="38">
        <v>9</v>
      </c>
      <c r="O534" s="38">
        <v>6</v>
      </c>
      <c r="P534" s="38">
        <v>0</v>
      </c>
      <c r="Q534" s="38">
        <v>0</v>
      </c>
      <c r="R534" s="38">
        <v>0</v>
      </c>
      <c r="S534" s="38">
        <v>0</v>
      </c>
      <c r="T534" s="38">
        <v>8.6999999999999993</v>
      </c>
      <c r="U534" s="38">
        <v>8.6999999999999993</v>
      </c>
      <c r="V534" s="38">
        <v>3.3</v>
      </c>
      <c r="W534" s="38">
        <v>12.1</v>
      </c>
      <c r="X534" s="38">
        <v>24</v>
      </c>
      <c r="Y534" s="38">
        <v>45</v>
      </c>
      <c r="Z534" s="38">
        <v>122</v>
      </c>
      <c r="AA534" s="38">
        <v>0.33</v>
      </c>
      <c r="AB534" s="38">
        <v>0.17</v>
      </c>
      <c r="AC534" s="38">
        <v>0.5</v>
      </c>
      <c r="AD534" s="38">
        <v>0.33</v>
      </c>
      <c r="AE534" s="38">
        <v>0.5</v>
      </c>
      <c r="AF534" s="38">
        <v>0.48</v>
      </c>
      <c r="AG534" s="38">
        <v>0.19</v>
      </c>
      <c r="AH534" s="38">
        <v>0.67</v>
      </c>
      <c r="AI534" s="38">
        <v>0.48</v>
      </c>
      <c r="AJ534" s="38">
        <v>0.67</v>
      </c>
      <c r="AK534" s="38" t="s">
        <v>25</v>
      </c>
      <c r="AL534" s="2" t="s">
        <v>1093</v>
      </c>
    </row>
    <row r="535" spans="1:38">
      <c r="A535" s="1">
        <v>533</v>
      </c>
      <c r="B535" s="38" t="s">
        <v>1094</v>
      </c>
      <c r="C535" s="38" t="s">
        <v>120</v>
      </c>
      <c r="D535" s="38" t="s">
        <v>121</v>
      </c>
      <c r="E535" s="38" t="s">
        <v>64</v>
      </c>
      <c r="F535" s="38" t="s">
        <v>5001</v>
      </c>
      <c r="G535" s="38">
        <v>1997</v>
      </c>
      <c r="H535" s="38">
        <v>34</v>
      </c>
      <c r="I535" s="38">
        <v>32</v>
      </c>
      <c r="J535" s="38">
        <v>2695</v>
      </c>
      <c r="K535" s="38">
        <v>29.9</v>
      </c>
      <c r="L535" s="38">
        <v>2</v>
      </c>
      <c r="M535" s="38">
        <v>5</v>
      </c>
      <c r="N535" s="38">
        <v>7</v>
      </c>
      <c r="O535" s="38">
        <v>2</v>
      </c>
      <c r="P535" s="38">
        <v>0</v>
      </c>
      <c r="Q535" s="38">
        <v>0</v>
      </c>
      <c r="R535" s="38">
        <v>5</v>
      </c>
      <c r="S535" s="38">
        <v>0</v>
      </c>
      <c r="T535" s="38">
        <v>1.3</v>
      </c>
      <c r="U535" s="38">
        <v>1.3</v>
      </c>
      <c r="V535" s="38">
        <v>3.1</v>
      </c>
      <c r="W535" s="38">
        <v>4.4000000000000004</v>
      </c>
      <c r="X535" s="38">
        <v>55</v>
      </c>
      <c r="Y535" s="38">
        <v>228</v>
      </c>
      <c r="Z535" s="38">
        <v>121</v>
      </c>
      <c r="AA535" s="38">
        <v>7.0000000000000007E-2</v>
      </c>
      <c r="AB535" s="38">
        <v>0.17</v>
      </c>
      <c r="AC535" s="38">
        <v>0.23</v>
      </c>
      <c r="AD535" s="38">
        <v>7.0000000000000007E-2</v>
      </c>
      <c r="AE535" s="38">
        <v>0.23</v>
      </c>
      <c r="AF535" s="38">
        <v>0.04</v>
      </c>
      <c r="AG535" s="38">
        <v>0.1</v>
      </c>
      <c r="AH535" s="38">
        <v>0.15</v>
      </c>
      <c r="AI535" s="38">
        <v>0.04</v>
      </c>
      <c r="AJ535" s="38">
        <v>0.15</v>
      </c>
      <c r="AK535" s="38" t="s">
        <v>25</v>
      </c>
      <c r="AL535" s="2" t="s">
        <v>1095</v>
      </c>
    </row>
    <row r="536" spans="1:38">
      <c r="A536" s="1">
        <v>534</v>
      </c>
      <c r="B536" s="38" t="s">
        <v>1096</v>
      </c>
      <c r="C536" s="38" t="s">
        <v>120</v>
      </c>
      <c r="D536" s="38" t="s">
        <v>117</v>
      </c>
      <c r="E536" s="38" t="s">
        <v>72</v>
      </c>
      <c r="F536" s="38" t="s">
        <v>5002</v>
      </c>
      <c r="G536" s="38">
        <v>2001</v>
      </c>
      <c r="H536" s="38">
        <v>1</v>
      </c>
      <c r="I536" s="38">
        <v>0</v>
      </c>
      <c r="J536" s="38">
        <v>5</v>
      </c>
      <c r="K536" s="38">
        <v>0.1</v>
      </c>
      <c r="L536" s="38">
        <v>0</v>
      </c>
      <c r="M536" s="38">
        <v>0</v>
      </c>
      <c r="N536" s="38">
        <v>0</v>
      </c>
      <c r="O536" s="38">
        <v>0</v>
      </c>
      <c r="P536" s="38">
        <v>0</v>
      </c>
      <c r="Q536" s="38">
        <v>0</v>
      </c>
      <c r="R536" s="38">
        <v>0</v>
      </c>
      <c r="S536" s="38">
        <v>0</v>
      </c>
      <c r="T536" s="38">
        <v>0</v>
      </c>
      <c r="U536" s="38">
        <v>0</v>
      </c>
      <c r="V536" s="38">
        <v>0</v>
      </c>
      <c r="W536" s="38">
        <v>0</v>
      </c>
      <c r="X536" s="38">
        <v>0</v>
      </c>
      <c r="Y536" s="38">
        <v>0</v>
      </c>
      <c r="Z536" s="38">
        <v>1</v>
      </c>
      <c r="AA536" s="38">
        <v>0</v>
      </c>
      <c r="AB536" s="38">
        <v>0</v>
      </c>
      <c r="AC536" s="38">
        <v>0</v>
      </c>
      <c r="AD536" s="38">
        <v>0</v>
      </c>
      <c r="AE536" s="38">
        <v>0</v>
      </c>
      <c r="AF536" s="38">
        <v>0</v>
      </c>
      <c r="AG536" s="38">
        <v>0</v>
      </c>
      <c r="AH536" s="38">
        <v>0</v>
      </c>
      <c r="AI536" s="38">
        <v>0</v>
      </c>
      <c r="AJ536" s="38">
        <v>0</v>
      </c>
      <c r="AK536" s="38" t="s">
        <v>25</v>
      </c>
      <c r="AL536" s="38" t="s">
        <v>1097</v>
      </c>
    </row>
    <row r="537" spans="1:38">
      <c r="A537" s="1">
        <v>535</v>
      </c>
      <c r="B537" s="38" t="s">
        <v>1371</v>
      </c>
      <c r="C537" s="38" t="s">
        <v>120</v>
      </c>
      <c r="D537" s="38" t="s">
        <v>150</v>
      </c>
      <c r="E537" s="38" t="s">
        <v>87</v>
      </c>
      <c r="F537" s="38" t="s">
        <v>5003</v>
      </c>
      <c r="G537" s="38">
        <v>2004</v>
      </c>
      <c r="H537" s="38">
        <v>2</v>
      </c>
      <c r="I537" s="38">
        <v>2</v>
      </c>
      <c r="J537" s="38">
        <v>180</v>
      </c>
      <c r="K537" s="38">
        <v>2</v>
      </c>
      <c r="L537" s="38">
        <v>0</v>
      </c>
      <c r="M537" s="38">
        <v>0</v>
      </c>
      <c r="N537" s="38">
        <v>0</v>
      </c>
      <c r="O537" s="38">
        <v>0</v>
      </c>
      <c r="P537" s="38">
        <v>0</v>
      </c>
      <c r="Q537" s="38">
        <v>0</v>
      </c>
      <c r="R537" s="38">
        <v>0</v>
      </c>
      <c r="S537" s="38">
        <v>0</v>
      </c>
      <c r="T537" s="38">
        <v>0</v>
      </c>
      <c r="U537" s="38">
        <v>0</v>
      </c>
      <c r="V537" s="38">
        <v>0</v>
      </c>
      <c r="W537" s="38">
        <v>0</v>
      </c>
      <c r="X537" s="38">
        <v>0</v>
      </c>
      <c r="Y537" s="38">
        <v>0</v>
      </c>
      <c r="Z537" s="38">
        <v>0</v>
      </c>
      <c r="AA537" s="38">
        <v>0</v>
      </c>
      <c r="AB537" s="38">
        <v>0</v>
      </c>
      <c r="AC537" s="38">
        <v>0</v>
      </c>
      <c r="AD537" s="38">
        <v>0</v>
      </c>
      <c r="AE537" s="38">
        <v>0</v>
      </c>
      <c r="AF537" s="38">
        <v>0</v>
      </c>
      <c r="AG537" s="38">
        <v>0</v>
      </c>
      <c r="AH537" s="38">
        <v>0</v>
      </c>
      <c r="AI537" s="38">
        <v>0</v>
      </c>
      <c r="AJ537" s="38">
        <v>0</v>
      </c>
      <c r="AK537" s="38" t="s">
        <v>25</v>
      </c>
      <c r="AL537" s="38" t="s">
        <v>1372</v>
      </c>
    </row>
    <row r="538" spans="1:38">
      <c r="A538" s="1">
        <v>536</v>
      </c>
      <c r="B538" s="38" t="s">
        <v>1098</v>
      </c>
      <c r="C538" s="38" t="s">
        <v>238</v>
      </c>
      <c r="D538" s="38" t="s">
        <v>121</v>
      </c>
      <c r="E538" s="38" t="s">
        <v>89</v>
      </c>
      <c r="F538" s="38" t="s">
        <v>5004</v>
      </c>
      <c r="G538" s="38">
        <v>2001</v>
      </c>
      <c r="H538" s="38">
        <v>31</v>
      </c>
      <c r="I538" s="38">
        <v>20</v>
      </c>
      <c r="J538" s="38">
        <v>1882</v>
      </c>
      <c r="K538" s="38">
        <v>20.9</v>
      </c>
      <c r="L538" s="38">
        <v>1</v>
      </c>
      <c r="M538" s="38">
        <v>0</v>
      </c>
      <c r="N538" s="38">
        <v>1</v>
      </c>
      <c r="O538" s="38">
        <v>1</v>
      </c>
      <c r="P538" s="38">
        <v>0</v>
      </c>
      <c r="Q538" s="38">
        <v>0</v>
      </c>
      <c r="R538" s="38">
        <v>7</v>
      </c>
      <c r="S538" s="38">
        <v>0</v>
      </c>
      <c r="T538" s="38">
        <v>1.3</v>
      </c>
      <c r="U538" s="38">
        <v>1.3</v>
      </c>
      <c r="V538" s="38">
        <v>1.4</v>
      </c>
      <c r="W538" s="38">
        <v>2.7</v>
      </c>
      <c r="X538" s="38">
        <v>51</v>
      </c>
      <c r="Y538" s="38">
        <v>33</v>
      </c>
      <c r="Z538" s="38">
        <v>67</v>
      </c>
      <c r="AA538" s="38">
        <v>0.05</v>
      </c>
      <c r="AB538" s="38">
        <v>0</v>
      </c>
      <c r="AC538" s="38">
        <v>0.05</v>
      </c>
      <c r="AD538" s="38">
        <v>0.05</v>
      </c>
      <c r="AE538" s="38">
        <v>0.05</v>
      </c>
      <c r="AF538" s="38">
        <v>0.06</v>
      </c>
      <c r="AG538" s="38">
        <v>7.0000000000000007E-2</v>
      </c>
      <c r="AH538" s="38">
        <v>0.13</v>
      </c>
      <c r="AI538" s="38">
        <v>0.06</v>
      </c>
      <c r="AJ538" s="38">
        <v>0.13</v>
      </c>
      <c r="AK538" s="38" t="s">
        <v>25</v>
      </c>
      <c r="AL538" s="38" t="s">
        <v>1099</v>
      </c>
    </row>
    <row r="539" spans="1:38">
      <c r="A539" s="1">
        <v>537</v>
      </c>
      <c r="B539" s="38" t="s">
        <v>1100</v>
      </c>
      <c r="C539" s="38" t="s">
        <v>149</v>
      </c>
      <c r="D539" s="38" t="s">
        <v>114</v>
      </c>
      <c r="E539" s="38" t="s">
        <v>76</v>
      </c>
      <c r="F539" s="38" t="s">
        <v>5005</v>
      </c>
      <c r="G539" s="38">
        <v>1988</v>
      </c>
      <c r="H539" s="38">
        <v>23</v>
      </c>
      <c r="I539" s="38">
        <v>21</v>
      </c>
      <c r="J539" s="38">
        <v>1789</v>
      </c>
      <c r="K539" s="38">
        <v>19.899999999999999</v>
      </c>
      <c r="L539" s="38">
        <v>3</v>
      </c>
      <c r="M539" s="38">
        <v>3</v>
      </c>
      <c r="N539" s="38">
        <v>6</v>
      </c>
      <c r="O539" s="38">
        <v>3</v>
      </c>
      <c r="P539" s="38">
        <v>0</v>
      </c>
      <c r="Q539" s="38">
        <v>0</v>
      </c>
      <c r="R539" s="38">
        <v>2</v>
      </c>
      <c r="S539" s="38">
        <v>0</v>
      </c>
      <c r="T539" s="38">
        <v>3</v>
      </c>
      <c r="U539" s="38">
        <v>3</v>
      </c>
      <c r="V539" s="38">
        <v>3.4</v>
      </c>
      <c r="W539" s="38">
        <v>6.4</v>
      </c>
      <c r="X539" s="38">
        <v>87</v>
      </c>
      <c r="Y539" s="38">
        <v>97</v>
      </c>
      <c r="Z539" s="38">
        <v>124</v>
      </c>
      <c r="AA539" s="38">
        <v>0.15</v>
      </c>
      <c r="AB539" s="38">
        <v>0.15</v>
      </c>
      <c r="AC539" s="38">
        <v>0.3</v>
      </c>
      <c r="AD539" s="38">
        <v>0.15</v>
      </c>
      <c r="AE539" s="38">
        <v>0.3</v>
      </c>
      <c r="AF539" s="38">
        <v>0.15</v>
      </c>
      <c r="AG539" s="38">
        <v>0.17</v>
      </c>
      <c r="AH539" s="38">
        <v>0.32</v>
      </c>
      <c r="AI539" s="38">
        <v>0.15</v>
      </c>
      <c r="AJ539" s="38">
        <v>0.32</v>
      </c>
      <c r="AK539" s="38" t="s">
        <v>25</v>
      </c>
      <c r="AL539" s="38" t="s">
        <v>1101</v>
      </c>
    </row>
    <row r="540" spans="1:38">
      <c r="A540" s="1">
        <v>538</v>
      </c>
      <c r="B540" s="38" t="s">
        <v>1102</v>
      </c>
      <c r="C540" s="38" t="s">
        <v>120</v>
      </c>
      <c r="D540" s="38" t="s">
        <v>117</v>
      </c>
      <c r="E540" s="38" t="s">
        <v>68</v>
      </c>
      <c r="F540" s="38" t="s">
        <v>5006</v>
      </c>
      <c r="G540" s="38">
        <v>1999</v>
      </c>
      <c r="H540" s="38">
        <v>32</v>
      </c>
      <c r="I540" s="38">
        <v>28</v>
      </c>
      <c r="J540" s="38">
        <v>2336</v>
      </c>
      <c r="K540" s="38">
        <v>26</v>
      </c>
      <c r="L540" s="38">
        <v>3</v>
      </c>
      <c r="M540" s="38">
        <v>6</v>
      </c>
      <c r="N540" s="38">
        <v>9</v>
      </c>
      <c r="O540" s="38">
        <v>3</v>
      </c>
      <c r="P540" s="38">
        <v>0</v>
      </c>
      <c r="Q540" s="38">
        <v>0</v>
      </c>
      <c r="R540" s="38">
        <v>1</v>
      </c>
      <c r="S540" s="38">
        <v>0</v>
      </c>
      <c r="T540" s="38">
        <v>6.6</v>
      </c>
      <c r="U540" s="38">
        <v>6.6</v>
      </c>
      <c r="V540" s="38">
        <v>5.4</v>
      </c>
      <c r="W540" s="38">
        <v>12</v>
      </c>
      <c r="X540" s="38">
        <v>86</v>
      </c>
      <c r="Y540" s="38">
        <v>110</v>
      </c>
      <c r="Z540" s="38">
        <v>135</v>
      </c>
      <c r="AA540" s="38">
        <v>0.12</v>
      </c>
      <c r="AB540" s="38">
        <v>0.23</v>
      </c>
      <c r="AC540" s="38">
        <v>0.35</v>
      </c>
      <c r="AD540" s="38">
        <v>0.12</v>
      </c>
      <c r="AE540" s="38">
        <v>0.35</v>
      </c>
      <c r="AF540" s="38">
        <v>0.25</v>
      </c>
      <c r="AG540" s="38">
        <v>0.21</v>
      </c>
      <c r="AH540" s="38">
        <v>0.46</v>
      </c>
      <c r="AI540" s="38">
        <v>0.25</v>
      </c>
      <c r="AJ540" s="38">
        <v>0.46</v>
      </c>
      <c r="AK540" s="38" t="s">
        <v>25</v>
      </c>
      <c r="AL540" s="38" t="s">
        <v>1103</v>
      </c>
    </row>
    <row r="541" spans="1:38">
      <c r="A541" s="1">
        <v>539</v>
      </c>
      <c r="B541" s="38" t="s">
        <v>1104</v>
      </c>
      <c r="C541" s="38" t="s">
        <v>120</v>
      </c>
      <c r="D541" s="38" t="s">
        <v>114</v>
      </c>
      <c r="E541" s="38" t="s">
        <v>68</v>
      </c>
      <c r="F541" s="38" t="s">
        <v>4941</v>
      </c>
      <c r="G541" s="38">
        <v>1992</v>
      </c>
      <c r="H541" s="38">
        <v>26</v>
      </c>
      <c r="I541" s="38">
        <v>17</v>
      </c>
      <c r="J541" s="38">
        <v>1549</v>
      </c>
      <c r="K541" s="38">
        <v>17.2</v>
      </c>
      <c r="L541" s="38">
        <v>15</v>
      </c>
      <c r="M541" s="38">
        <v>4</v>
      </c>
      <c r="N541" s="38">
        <v>19</v>
      </c>
      <c r="O541" s="38">
        <v>14</v>
      </c>
      <c r="P541" s="38">
        <v>1</v>
      </c>
      <c r="Q541" s="38">
        <v>1</v>
      </c>
      <c r="R541" s="38">
        <v>3</v>
      </c>
      <c r="S541" s="38">
        <v>0</v>
      </c>
      <c r="T541" s="38">
        <v>13.5</v>
      </c>
      <c r="U541" s="38">
        <v>12.7</v>
      </c>
      <c r="V541" s="38">
        <v>2.2000000000000002</v>
      </c>
      <c r="W541" s="38">
        <v>14.9</v>
      </c>
      <c r="X541" s="38">
        <v>22</v>
      </c>
      <c r="Y541" s="38">
        <v>17</v>
      </c>
      <c r="Z541" s="38">
        <v>96</v>
      </c>
      <c r="AA541" s="38">
        <v>0.87</v>
      </c>
      <c r="AB541" s="38">
        <v>0.23</v>
      </c>
      <c r="AC541" s="38">
        <v>1.1000000000000001</v>
      </c>
      <c r="AD541" s="38">
        <v>0.81</v>
      </c>
      <c r="AE541" s="38">
        <v>1.05</v>
      </c>
      <c r="AF541" s="38">
        <v>0.79</v>
      </c>
      <c r="AG541" s="38">
        <v>0.13</v>
      </c>
      <c r="AH541" s="38">
        <v>0.91</v>
      </c>
      <c r="AI541" s="38">
        <v>0.74</v>
      </c>
      <c r="AJ541" s="38">
        <v>0.87</v>
      </c>
      <c r="AK541" s="38" t="s">
        <v>25</v>
      </c>
      <c r="AL541" s="38" t="s">
        <v>1105</v>
      </c>
    </row>
    <row r="542" spans="1:38">
      <c r="A542" s="1">
        <v>540</v>
      </c>
      <c r="B542" s="38" t="s">
        <v>1106</v>
      </c>
      <c r="C542" s="38" t="s">
        <v>238</v>
      </c>
      <c r="D542" s="38" t="s">
        <v>114</v>
      </c>
      <c r="E542" s="38" t="s">
        <v>76</v>
      </c>
      <c r="F542" s="38" t="s">
        <v>5007</v>
      </c>
      <c r="G542" s="38">
        <v>1997</v>
      </c>
      <c r="H542" s="38">
        <v>25</v>
      </c>
      <c r="I542" s="38">
        <v>9</v>
      </c>
      <c r="J542" s="38">
        <v>798</v>
      </c>
      <c r="K542" s="38">
        <v>8.9</v>
      </c>
      <c r="L542" s="38">
        <v>2</v>
      </c>
      <c r="M542" s="38">
        <v>1</v>
      </c>
      <c r="N542" s="38">
        <v>3</v>
      </c>
      <c r="O542" s="38">
        <v>2</v>
      </c>
      <c r="P542" s="38">
        <v>0</v>
      </c>
      <c r="Q542" s="38">
        <v>0</v>
      </c>
      <c r="R542" s="38">
        <v>1</v>
      </c>
      <c r="S542" s="38">
        <v>0</v>
      </c>
      <c r="T542" s="38">
        <v>1.8</v>
      </c>
      <c r="U542" s="38">
        <v>1.8</v>
      </c>
      <c r="V542" s="38">
        <v>0.4</v>
      </c>
      <c r="W542" s="38">
        <v>2.2000000000000002</v>
      </c>
      <c r="X542" s="38">
        <v>11</v>
      </c>
      <c r="Y542" s="38">
        <v>25</v>
      </c>
      <c r="Z542" s="38">
        <v>63</v>
      </c>
      <c r="AA542" s="38">
        <v>0.23</v>
      </c>
      <c r="AB542" s="38">
        <v>0.11</v>
      </c>
      <c r="AC542" s="38">
        <v>0.34</v>
      </c>
      <c r="AD542" s="38">
        <v>0.23</v>
      </c>
      <c r="AE542" s="38">
        <v>0.34</v>
      </c>
      <c r="AF542" s="38">
        <v>0.2</v>
      </c>
      <c r="AG542" s="38">
        <v>0.04</v>
      </c>
      <c r="AH542" s="38">
        <v>0.24</v>
      </c>
      <c r="AI542" s="38">
        <v>0.2</v>
      </c>
      <c r="AJ542" s="38">
        <v>0.24</v>
      </c>
      <c r="AK542" s="38" t="s">
        <v>25</v>
      </c>
      <c r="AL542" s="38" t="s">
        <v>1107</v>
      </c>
    </row>
    <row r="543" spans="1:38">
      <c r="A543" s="1">
        <v>541</v>
      </c>
      <c r="B543" s="38" t="s">
        <v>1108</v>
      </c>
      <c r="C543" s="38" t="s">
        <v>619</v>
      </c>
      <c r="D543" s="38" t="s">
        <v>114</v>
      </c>
      <c r="E543" s="38" t="s">
        <v>79</v>
      </c>
      <c r="F543" s="38" t="s">
        <v>5008</v>
      </c>
      <c r="G543" s="38">
        <v>1996</v>
      </c>
      <c r="H543" s="38">
        <v>34</v>
      </c>
      <c r="I543" s="38">
        <v>13</v>
      </c>
      <c r="J543" s="38">
        <v>1351</v>
      </c>
      <c r="K543" s="38">
        <v>15</v>
      </c>
      <c r="L543" s="38">
        <v>5</v>
      </c>
      <c r="M543" s="38">
        <v>2</v>
      </c>
      <c r="N543" s="38">
        <v>7</v>
      </c>
      <c r="O543" s="38">
        <v>5</v>
      </c>
      <c r="P543" s="38">
        <v>0</v>
      </c>
      <c r="Q543" s="38">
        <v>0</v>
      </c>
      <c r="R543" s="38">
        <v>2</v>
      </c>
      <c r="S543" s="38">
        <v>0</v>
      </c>
      <c r="T543" s="38">
        <v>3.9</v>
      </c>
      <c r="U543" s="38">
        <v>3.9</v>
      </c>
      <c r="V543" s="38">
        <v>2.2999999999999998</v>
      </c>
      <c r="W543" s="38">
        <v>6.3</v>
      </c>
      <c r="X543" s="38">
        <v>19</v>
      </c>
      <c r="Y543" s="38">
        <v>25</v>
      </c>
      <c r="Z543" s="38">
        <v>90</v>
      </c>
      <c r="AA543" s="38">
        <v>0.33</v>
      </c>
      <c r="AB543" s="38">
        <v>0.13</v>
      </c>
      <c r="AC543" s="38">
        <v>0.47</v>
      </c>
      <c r="AD543" s="38">
        <v>0.33</v>
      </c>
      <c r="AE543" s="38">
        <v>0.47</v>
      </c>
      <c r="AF543" s="38">
        <v>0.26</v>
      </c>
      <c r="AG543" s="38">
        <v>0.16</v>
      </c>
      <c r="AH543" s="38">
        <v>0.42</v>
      </c>
      <c r="AI543" s="38">
        <v>0.26</v>
      </c>
      <c r="AJ543" s="38">
        <v>0.42</v>
      </c>
      <c r="AK543" s="38" t="s">
        <v>25</v>
      </c>
      <c r="AL543" s="38" t="s">
        <v>1109</v>
      </c>
    </row>
    <row r="544" spans="1:38">
      <c r="A544" s="1">
        <v>542</v>
      </c>
      <c r="B544" s="38" t="s">
        <v>1110</v>
      </c>
      <c r="C544" s="38" t="s">
        <v>608</v>
      </c>
      <c r="D544" s="38" t="s">
        <v>121</v>
      </c>
      <c r="E544" s="38" t="s">
        <v>93</v>
      </c>
      <c r="F544" s="38" t="s">
        <v>5009</v>
      </c>
      <c r="G544" s="38">
        <v>1998</v>
      </c>
      <c r="H544" s="38">
        <v>12</v>
      </c>
      <c r="I544" s="38">
        <v>10</v>
      </c>
      <c r="J544" s="38">
        <v>937</v>
      </c>
      <c r="K544" s="38">
        <v>10.4</v>
      </c>
      <c r="L544" s="38">
        <v>0</v>
      </c>
      <c r="M544" s="38">
        <v>0</v>
      </c>
      <c r="N544" s="38">
        <v>0</v>
      </c>
      <c r="O544" s="38">
        <v>0</v>
      </c>
      <c r="P544" s="38">
        <v>0</v>
      </c>
      <c r="Q544" s="38">
        <v>0</v>
      </c>
      <c r="R544" s="38">
        <v>2</v>
      </c>
      <c r="S544" s="38">
        <v>0</v>
      </c>
      <c r="T544" s="38">
        <v>0.6</v>
      </c>
      <c r="U544" s="38">
        <v>0.6</v>
      </c>
      <c r="V544" s="38">
        <v>0.5</v>
      </c>
      <c r="W544" s="38">
        <v>1.1000000000000001</v>
      </c>
      <c r="X544" s="38">
        <v>13</v>
      </c>
      <c r="Y544" s="38">
        <v>45</v>
      </c>
      <c r="Z544" s="38">
        <v>13</v>
      </c>
      <c r="AA544" s="38">
        <v>0</v>
      </c>
      <c r="AB544" s="38">
        <v>0</v>
      </c>
      <c r="AC544" s="38">
        <v>0</v>
      </c>
      <c r="AD544" s="38">
        <v>0</v>
      </c>
      <c r="AE544" s="38">
        <v>0</v>
      </c>
      <c r="AF544" s="38">
        <v>0.05</v>
      </c>
      <c r="AG544" s="38">
        <v>0.05</v>
      </c>
      <c r="AH544" s="38">
        <v>0.1</v>
      </c>
      <c r="AI544" s="38">
        <v>0.05</v>
      </c>
      <c r="AJ544" s="38">
        <v>0.1</v>
      </c>
      <c r="AK544" s="38" t="s">
        <v>25</v>
      </c>
      <c r="AL544" s="38" t="s">
        <v>1111</v>
      </c>
    </row>
    <row r="545" spans="1:38">
      <c r="A545" s="1">
        <v>543</v>
      </c>
      <c r="B545" s="38" t="s">
        <v>1112</v>
      </c>
      <c r="C545" s="38" t="s">
        <v>1113</v>
      </c>
      <c r="D545" s="38" t="s">
        <v>114</v>
      </c>
      <c r="E545" s="38" t="s">
        <v>68</v>
      </c>
      <c r="F545" s="38" t="s">
        <v>5010</v>
      </c>
      <c r="G545" s="38">
        <v>1991</v>
      </c>
      <c r="H545" s="38">
        <v>18</v>
      </c>
      <c r="I545" s="38">
        <v>4</v>
      </c>
      <c r="J545" s="38">
        <v>446</v>
      </c>
      <c r="K545" s="38">
        <v>5</v>
      </c>
      <c r="L545" s="38">
        <v>2</v>
      </c>
      <c r="M545" s="38">
        <v>0</v>
      </c>
      <c r="N545" s="38">
        <v>2</v>
      </c>
      <c r="O545" s="38">
        <v>1</v>
      </c>
      <c r="P545" s="38">
        <v>1</v>
      </c>
      <c r="Q545" s="38">
        <v>1</v>
      </c>
      <c r="R545" s="38">
        <v>0</v>
      </c>
      <c r="S545" s="38">
        <v>0</v>
      </c>
      <c r="T545" s="38">
        <v>1.8</v>
      </c>
      <c r="U545" s="38">
        <v>1</v>
      </c>
      <c r="V545" s="38">
        <v>0.3</v>
      </c>
      <c r="W545" s="38">
        <v>1.3</v>
      </c>
      <c r="X545" s="38">
        <v>1</v>
      </c>
      <c r="Y545" s="38">
        <v>4</v>
      </c>
      <c r="Z545" s="38">
        <v>23</v>
      </c>
      <c r="AA545" s="38">
        <v>0.4</v>
      </c>
      <c r="AB545" s="38">
        <v>0</v>
      </c>
      <c r="AC545" s="38">
        <v>0.4</v>
      </c>
      <c r="AD545" s="38">
        <v>0.2</v>
      </c>
      <c r="AE545" s="38">
        <v>0.2</v>
      </c>
      <c r="AF545" s="38">
        <v>0.37</v>
      </c>
      <c r="AG545" s="38">
        <v>0.06</v>
      </c>
      <c r="AH545" s="38">
        <v>0.43</v>
      </c>
      <c r="AI545" s="38">
        <v>0.21</v>
      </c>
      <c r="AJ545" s="38">
        <v>0.27</v>
      </c>
      <c r="AK545" s="38" t="s">
        <v>25</v>
      </c>
      <c r="AL545" s="38" t="s">
        <v>1114</v>
      </c>
    </row>
    <row r="546" spans="1:38">
      <c r="A546" s="1">
        <v>544</v>
      </c>
      <c r="B546" s="38" t="s">
        <v>1112</v>
      </c>
      <c r="C546" s="38" t="s">
        <v>1113</v>
      </c>
      <c r="D546" s="38" t="s">
        <v>114</v>
      </c>
      <c r="E546" s="38" t="s">
        <v>89</v>
      </c>
      <c r="F546" s="38" t="s">
        <v>5010</v>
      </c>
      <c r="G546" s="38">
        <v>1991</v>
      </c>
      <c r="H546" s="38">
        <v>7</v>
      </c>
      <c r="I546" s="38">
        <v>5</v>
      </c>
      <c r="J546" s="38">
        <v>372</v>
      </c>
      <c r="K546" s="38">
        <v>4.0999999999999996</v>
      </c>
      <c r="L546" s="38">
        <v>1</v>
      </c>
      <c r="M546" s="38">
        <v>0</v>
      </c>
      <c r="N546" s="38">
        <v>1</v>
      </c>
      <c r="O546" s="38">
        <v>1</v>
      </c>
      <c r="P546" s="38">
        <v>0</v>
      </c>
      <c r="Q546" s="38">
        <v>0</v>
      </c>
      <c r="R546" s="38">
        <v>0</v>
      </c>
      <c r="S546" s="38">
        <v>0</v>
      </c>
      <c r="T546" s="38">
        <v>1</v>
      </c>
      <c r="U546" s="38">
        <v>1</v>
      </c>
      <c r="V546" s="38">
        <v>0.2</v>
      </c>
      <c r="W546" s="38">
        <v>1.2</v>
      </c>
      <c r="X546" s="38">
        <v>2</v>
      </c>
      <c r="Y546" s="38">
        <v>7</v>
      </c>
      <c r="Z546" s="38">
        <v>12</v>
      </c>
      <c r="AA546" s="38">
        <v>0.24</v>
      </c>
      <c r="AB546" s="38">
        <v>0</v>
      </c>
      <c r="AC546" s="38">
        <v>0.24</v>
      </c>
      <c r="AD546" s="38">
        <v>0.24</v>
      </c>
      <c r="AE546" s="38">
        <v>0.24</v>
      </c>
      <c r="AF546" s="38">
        <v>0.23</v>
      </c>
      <c r="AG546" s="38">
        <v>0.05</v>
      </c>
      <c r="AH546" s="38">
        <v>0.28000000000000003</v>
      </c>
      <c r="AI546" s="38">
        <v>0.23</v>
      </c>
      <c r="AJ546" s="38">
        <v>0.28000000000000003</v>
      </c>
      <c r="AK546" s="38" t="s">
        <v>25</v>
      </c>
      <c r="AL546" s="38" t="s">
        <v>1114</v>
      </c>
    </row>
    <row r="547" spans="1:38">
      <c r="A547" s="1">
        <v>545</v>
      </c>
      <c r="B547" s="38" t="s">
        <v>1115</v>
      </c>
      <c r="C547" s="38" t="s">
        <v>120</v>
      </c>
      <c r="D547" s="38" t="s">
        <v>121</v>
      </c>
      <c r="E547" s="38" t="s">
        <v>89</v>
      </c>
      <c r="F547" s="38" t="s">
        <v>5011</v>
      </c>
      <c r="G547" s="38">
        <v>1997</v>
      </c>
      <c r="H547" s="38">
        <v>26</v>
      </c>
      <c r="I547" s="38">
        <v>18</v>
      </c>
      <c r="J547" s="38">
        <v>1927</v>
      </c>
      <c r="K547" s="38">
        <v>21.4</v>
      </c>
      <c r="L547" s="38">
        <v>1</v>
      </c>
      <c r="M547" s="38">
        <v>0</v>
      </c>
      <c r="N547" s="38">
        <v>1</v>
      </c>
      <c r="O547" s="38">
        <v>1</v>
      </c>
      <c r="P547" s="38">
        <v>0</v>
      </c>
      <c r="Q547" s="38">
        <v>0</v>
      </c>
      <c r="R547" s="38">
        <v>6</v>
      </c>
      <c r="S547" s="38">
        <v>0</v>
      </c>
      <c r="T547" s="38">
        <v>0.5</v>
      </c>
      <c r="U547" s="38">
        <v>0.5</v>
      </c>
      <c r="V547" s="38">
        <v>0.8</v>
      </c>
      <c r="W547" s="38">
        <v>1.4</v>
      </c>
      <c r="X547" s="38">
        <v>5</v>
      </c>
      <c r="Y547" s="38">
        <v>58</v>
      </c>
      <c r="Z547" s="38">
        <v>1</v>
      </c>
      <c r="AA547" s="38">
        <v>0.05</v>
      </c>
      <c r="AB547" s="38">
        <v>0</v>
      </c>
      <c r="AC547" s="38">
        <v>0.05</v>
      </c>
      <c r="AD547" s="38">
        <v>0.05</v>
      </c>
      <c r="AE547" s="38">
        <v>0.05</v>
      </c>
      <c r="AF547" s="38">
        <v>0.03</v>
      </c>
      <c r="AG547" s="38">
        <v>0.04</v>
      </c>
      <c r="AH547" s="38">
        <v>0.06</v>
      </c>
      <c r="AI547" s="38">
        <v>0.03</v>
      </c>
      <c r="AJ547" s="38">
        <v>0.06</v>
      </c>
      <c r="AK547" s="38" t="s">
        <v>25</v>
      </c>
      <c r="AL547" s="38" t="s">
        <v>1116</v>
      </c>
    </row>
    <row r="548" spans="1:38">
      <c r="A548" s="1">
        <v>546</v>
      </c>
      <c r="B548" s="38" t="s">
        <v>1117</v>
      </c>
      <c r="C548" s="38" t="s">
        <v>133</v>
      </c>
      <c r="D548" s="38" t="s">
        <v>117</v>
      </c>
      <c r="E548" s="38" t="s">
        <v>64</v>
      </c>
      <c r="F548" s="38" t="s">
        <v>5012</v>
      </c>
      <c r="G548" s="38">
        <v>1992</v>
      </c>
      <c r="H548" s="38">
        <v>33</v>
      </c>
      <c r="I548" s="38">
        <v>32</v>
      </c>
      <c r="J548" s="38">
        <v>2708</v>
      </c>
      <c r="K548" s="38">
        <v>30.1</v>
      </c>
      <c r="L548" s="38">
        <v>5</v>
      </c>
      <c r="M548" s="38">
        <v>7</v>
      </c>
      <c r="N548" s="38">
        <v>12</v>
      </c>
      <c r="O548" s="38">
        <v>5</v>
      </c>
      <c r="P548" s="38">
        <v>0</v>
      </c>
      <c r="Q548" s="38">
        <v>0</v>
      </c>
      <c r="R548" s="38">
        <v>4</v>
      </c>
      <c r="S548" s="38">
        <v>0</v>
      </c>
      <c r="T548" s="38">
        <v>3.6</v>
      </c>
      <c r="U548" s="38">
        <v>3.6</v>
      </c>
      <c r="V548" s="38">
        <v>4.8</v>
      </c>
      <c r="W548" s="38">
        <v>8.3000000000000007</v>
      </c>
      <c r="X548" s="38">
        <v>40</v>
      </c>
      <c r="Y548" s="38">
        <v>189</v>
      </c>
      <c r="Z548" s="38">
        <v>166</v>
      </c>
      <c r="AA548" s="38">
        <v>0.17</v>
      </c>
      <c r="AB548" s="38">
        <v>0.23</v>
      </c>
      <c r="AC548" s="38">
        <v>0.4</v>
      </c>
      <c r="AD548" s="38">
        <v>0.17</v>
      </c>
      <c r="AE548" s="38">
        <v>0.4</v>
      </c>
      <c r="AF548" s="38">
        <v>0.12</v>
      </c>
      <c r="AG548" s="38">
        <v>0.16</v>
      </c>
      <c r="AH548" s="38">
        <v>0.28000000000000003</v>
      </c>
      <c r="AI548" s="38">
        <v>0.12</v>
      </c>
      <c r="AJ548" s="38">
        <v>0.28000000000000003</v>
      </c>
      <c r="AK548" s="38" t="s">
        <v>25</v>
      </c>
      <c r="AL548" s="38" t="s">
        <v>1118</v>
      </c>
    </row>
    <row r="549" spans="1:38">
      <c r="A549" s="1">
        <v>547</v>
      </c>
      <c r="B549" s="38" t="s">
        <v>1119</v>
      </c>
      <c r="C549" s="38" t="s">
        <v>120</v>
      </c>
      <c r="D549" s="38" t="s">
        <v>117</v>
      </c>
      <c r="E549" s="38" t="s">
        <v>89</v>
      </c>
      <c r="F549" s="38" t="s">
        <v>5013</v>
      </c>
      <c r="G549" s="38">
        <v>1997</v>
      </c>
      <c r="H549" s="38">
        <v>22</v>
      </c>
      <c r="I549" s="38">
        <v>17</v>
      </c>
      <c r="J549" s="38">
        <v>1504</v>
      </c>
      <c r="K549" s="38">
        <v>16.7</v>
      </c>
      <c r="L549" s="38">
        <v>0</v>
      </c>
      <c r="M549" s="38">
        <v>2</v>
      </c>
      <c r="N549" s="38">
        <v>2</v>
      </c>
      <c r="O549" s="38">
        <v>0</v>
      </c>
      <c r="P549" s="38">
        <v>0</v>
      </c>
      <c r="Q549" s="38">
        <v>0</v>
      </c>
      <c r="R549" s="38">
        <v>4</v>
      </c>
      <c r="S549" s="38">
        <v>0</v>
      </c>
      <c r="T549" s="38">
        <v>2.2000000000000002</v>
      </c>
      <c r="U549" s="38">
        <v>2.2000000000000002</v>
      </c>
      <c r="V549" s="38">
        <v>1.2</v>
      </c>
      <c r="W549" s="38">
        <v>3.4</v>
      </c>
      <c r="X549" s="38">
        <v>10</v>
      </c>
      <c r="Y549" s="38">
        <v>37</v>
      </c>
      <c r="Z549" s="38">
        <v>24</v>
      </c>
      <c r="AA549" s="38">
        <v>0</v>
      </c>
      <c r="AB549" s="38">
        <v>0.12</v>
      </c>
      <c r="AC549" s="38">
        <v>0.12</v>
      </c>
      <c r="AD549" s="38">
        <v>0</v>
      </c>
      <c r="AE549" s="38">
        <v>0.12</v>
      </c>
      <c r="AF549" s="38">
        <v>0.13</v>
      </c>
      <c r="AG549" s="38">
        <v>7.0000000000000007E-2</v>
      </c>
      <c r="AH549" s="38">
        <v>0.2</v>
      </c>
      <c r="AI549" s="38">
        <v>0.13</v>
      </c>
      <c r="AJ549" s="38">
        <v>0.2</v>
      </c>
      <c r="AK549" s="38" t="s">
        <v>25</v>
      </c>
      <c r="AL549" s="38" t="s">
        <v>1120</v>
      </c>
    </row>
    <row r="550" spans="1:38">
      <c r="A550" s="1">
        <v>548</v>
      </c>
      <c r="B550" s="38" t="s">
        <v>1121</v>
      </c>
      <c r="C550" s="38" t="s">
        <v>120</v>
      </c>
      <c r="D550" s="38" t="s">
        <v>121</v>
      </c>
      <c r="E550" s="38" t="s">
        <v>85</v>
      </c>
      <c r="F550" s="38" t="s">
        <v>5014</v>
      </c>
      <c r="G550" s="38">
        <v>1985</v>
      </c>
      <c r="H550" s="38">
        <v>26</v>
      </c>
      <c r="I550" s="38">
        <v>21</v>
      </c>
      <c r="J550" s="38">
        <v>1844</v>
      </c>
      <c r="K550" s="38">
        <v>20.5</v>
      </c>
      <c r="L550" s="38">
        <v>1</v>
      </c>
      <c r="M550" s="38">
        <v>0</v>
      </c>
      <c r="N550" s="38">
        <v>1</v>
      </c>
      <c r="O550" s="38">
        <v>1</v>
      </c>
      <c r="P550" s="38">
        <v>0</v>
      </c>
      <c r="Q550" s="38">
        <v>0</v>
      </c>
      <c r="R550" s="38">
        <v>5</v>
      </c>
      <c r="S550" s="38">
        <v>0</v>
      </c>
      <c r="T550" s="38">
        <v>0.3</v>
      </c>
      <c r="U550" s="38">
        <v>0.3</v>
      </c>
      <c r="V550" s="38">
        <v>0.9</v>
      </c>
      <c r="W550" s="38">
        <v>1.2</v>
      </c>
      <c r="X550" s="38">
        <v>25</v>
      </c>
      <c r="Y550" s="38">
        <v>100</v>
      </c>
      <c r="Z550" s="38">
        <v>32</v>
      </c>
      <c r="AA550" s="38">
        <v>0.05</v>
      </c>
      <c r="AB550" s="38">
        <v>0</v>
      </c>
      <c r="AC550" s="38">
        <v>0.05</v>
      </c>
      <c r="AD550" s="38">
        <v>0.05</v>
      </c>
      <c r="AE550" s="38">
        <v>0.05</v>
      </c>
      <c r="AF550" s="38">
        <v>0.02</v>
      </c>
      <c r="AG550" s="38">
        <v>0.04</v>
      </c>
      <c r="AH550" s="38">
        <v>0.06</v>
      </c>
      <c r="AI550" s="38">
        <v>0.02</v>
      </c>
      <c r="AJ550" s="38">
        <v>0.06</v>
      </c>
      <c r="AK550" s="38" t="s">
        <v>25</v>
      </c>
      <c r="AL550" s="38" t="s">
        <v>1122</v>
      </c>
    </row>
    <row r="551" spans="1:38">
      <c r="A551" s="1">
        <v>549</v>
      </c>
      <c r="B551" s="38" t="s">
        <v>4069</v>
      </c>
      <c r="C551" s="38" t="s">
        <v>788</v>
      </c>
      <c r="D551" s="38" t="s">
        <v>121</v>
      </c>
      <c r="E551" s="38" t="s">
        <v>99</v>
      </c>
      <c r="F551" s="38" t="s">
        <v>5015</v>
      </c>
      <c r="G551" s="38">
        <v>2002</v>
      </c>
      <c r="H551" s="38">
        <v>2</v>
      </c>
      <c r="I551" s="38">
        <v>0</v>
      </c>
      <c r="J551" s="38">
        <v>29</v>
      </c>
      <c r="K551" s="38">
        <v>0.3</v>
      </c>
      <c r="L551" s="38">
        <v>0</v>
      </c>
      <c r="M551" s="38">
        <v>0</v>
      </c>
      <c r="N551" s="38">
        <v>0</v>
      </c>
      <c r="O551" s="38">
        <v>0</v>
      </c>
      <c r="P551" s="38">
        <v>0</v>
      </c>
      <c r="Q551" s="38">
        <v>0</v>
      </c>
      <c r="R551" s="38">
        <v>0</v>
      </c>
      <c r="S551" s="38">
        <v>0</v>
      </c>
      <c r="T551" s="38">
        <v>0</v>
      </c>
      <c r="U551" s="38">
        <v>0</v>
      </c>
      <c r="V551" s="38">
        <v>0</v>
      </c>
      <c r="W551" s="38">
        <v>0</v>
      </c>
      <c r="X551" s="38">
        <v>0</v>
      </c>
      <c r="Y551" s="38">
        <v>1</v>
      </c>
      <c r="Z551" s="38">
        <v>0</v>
      </c>
      <c r="AA551" s="38">
        <v>0</v>
      </c>
      <c r="AB551" s="38">
        <v>0</v>
      </c>
      <c r="AC551" s="38">
        <v>0</v>
      </c>
      <c r="AD551" s="38">
        <v>0</v>
      </c>
      <c r="AE551" s="38">
        <v>0</v>
      </c>
      <c r="AF551" s="38">
        <v>0</v>
      </c>
      <c r="AG551" s="38">
        <v>0</v>
      </c>
      <c r="AH551" s="38">
        <v>0</v>
      </c>
      <c r="AI551" s="38">
        <v>0</v>
      </c>
      <c r="AJ551" s="38">
        <v>0</v>
      </c>
      <c r="AK551" s="38" t="s">
        <v>25</v>
      </c>
      <c r="AL551" s="38">
        <v>88968486</v>
      </c>
    </row>
    <row r="552" spans="1:38">
      <c r="A552" s="1">
        <v>550</v>
      </c>
      <c r="B552" s="38" t="s">
        <v>1123</v>
      </c>
      <c r="C552" s="38" t="s">
        <v>192</v>
      </c>
      <c r="D552" s="38" t="s">
        <v>139</v>
      </c>
      <c r="E552" s="38" t="s">
        <v>87</v>
      </c>
      <c r="F552" s="38" t="s">
        <v>5016</v>
      </c>
      <c r="G552" s="38">
        <v>1992</v>
      </c>
      <c r="H552" s="38">
        <v>25</v>
      </c>
      <c r="I552" s="38">
        <v>25</v>
      </c>
      <c r="J552" s="38">
        <v>2148</v>
      </c>
      <c r="K552" s="38">
        <v>23.9</v>
      </c>
      <c r="L552" s="38">
        <v>7</v>
      </c>
      <c r="M552" s="38">
        <v>2</v>
      </c>
      <c r="N552" s="38">
        <v>9</v>
      </c>
      <c r="O552" s="38">
        <v>7</v>
      </c>
      <c r="P552" s="38">
        <v>0</v>
      </c>
      <c r="Q552" s="38">
        <v>2</v>
      </c>
      <c r="R552" s="38">
        <v>4</v>
      </c>
      <c r="S552" s="38">
        <v>0</v>
      </c>
      <c r="T552" s="38">
        <v>6.2</v>
      </c>
      <c r="U552" s="38">
        <v>4.5</v>
      </c>
      <c r="V552" s="38">
        <v>2.6</v>
      </c>
      <c r="W552" s="38">
        <v>7.1</v>
      </c>
      <c r="X552" s="38">
        <v>78</v>
      </c>
      <c r="Y552" s="38">
        <v>67</v>
      </c>
      <c r="Z552" s="38">
        <v>220</v>
      </c>
      <c r="AA552" s="38">
        <v>0.28999999999999998</v>
      </c>
      <c r="AB552" s="38">
        <v>0.08</v>
      </c>
      <c r="AC552" s="38">
        <v>0.38</v>
      </c>
      <c r="AD552" s="38">
        <v>0.28999999999999998</v>
      </c>
      <c r="AE552" s="38">
        <v>0.38</v>
      </c>
      <c r="AF552" s="38">
        <v>0.26</v>
      </c>
      <c r="AG552" s="38">
        <v>0.11</v>
      </c>
      <c r="AH552" s="38">
        <v>0.37</v>
      </c>
      <c r="AI552" s="38">
        <v>0.19</v>
      </c>
      <c r="AJ552" s="38">
        <v>0.3</v>
      </c>
      <c r="AK552" s="38" t="s">
        <v>25</v>
      </c>
      <c r="AL552" s="38" t="s">
        <v>1124</v>
      </c>
    </row>
    <row r="553" spans="1:38">
      <c r="A553" s="1">
        <v>551</v>
      </c>
      <c r="B553" s="38" t="s">
        <v>1125</v>
      </c>
      <c r="C553" s="38" t="s">
        <v>133</v>
      </c>
      <c r="D553" s="38" t="s">
        <v>117</v>
      </c>
      <c r="E553" s="38" t="s">
        <v>83</v>
      </c>
      <c r="F553" s="38" t="s">
        <v>4736</v>
      </c>
      <c r="G553" s="38">
        <v>1996</v>
      </c>
      <c r="H553" s="38">
        <v>7</v>
      </c>
      <c r="I553" s="38">
        <v>5</v>
      </c>
      <c r="J553" s="38">
        <v>411</v>
      </c>
      <c r="K553" s="38">
        <v>4.5999999999999996</v>
      </c>
      <c r="L553" s="38">
        <v>0</v>
      </c>
      <c r="M553" s="38">
        <v>0</v>
      </c>
      <c r="N553" s="38">
        <v>0</v>
      </c>
      <c r="O553" s="38">
        <v>0</v>
      </c>
      <c r="P553" s="38">
        <v>0</v>
      </c>
      <c r="Q553" s="38">
        <v>0</v>
      </c>
      <c r="R553" s="38">
        <v>0</v>
      </c>
      <c r="S553" s="38">
        <v>0</v>
      </c>
      <c r="T553" s="38">
        <v>0.2</v>
      </c>
      <c r="U553" s="38">
        <v>0.2</v>
      </c>
      <c r="V553" s="38">
        <v>0</v>
      </c>
      <c r="W553" s="38">
        <v>0.2</v>
      </c>
      <c r="X553" s="38">
        <v>9</v>
      </c>
      <c r="Y553" s="38">
        <v>6</v>
      </c>
      <c r="Z553" s="38">
        <v>3</v>
      </c>
      <c r="AA553" s="38">
        <v>0</v>
      </c>
      <c r="AB553" s="38">
        <v>0</v>
      </c>
      <c r="AC553" s="38">
        <v>0</v>
      </c>
      <c r="AD553" s="38">
        <v>0</v>
      </c>
      <c r="AE553" s="38">
        <v>0</v>
      </c>
      <c r="AF553" s="38">
        <v>0.04</v>
      </c>
      <c r="AG553" s="38">
        <v>0.01</v>
      </c>
      <c r="AH553" s="38">
        <v>0.05</v>
      </c>
      <c r="AI553" s="38">
        <v>0.04</v>
      </c>
      <c r="AJ553" s="38">
        <v>0.05</v>
      </c>
      <c r="AK553" s="38" t="s">
        <v>25</v>
      </c>
      <c r="AL553" s="38" t="s">
        <v>1126</v>
      </c>
    </row>
    <row r="554" spans="1:38">
      <c r="A554" s="1">
        <v>552</v>
      </c>
      <c r="B554" s="38" t="s">
        <v>1127</v>
      </c>
      <c r="C554" s="38" t="s">
        <v>1128</v>
      </c>
      <c r="D554" s="38" t="s">
        <v>121</v>
      </c>
      <c r="E554" s="38" t="s">
        <v>99</v>
      </c>
      <c r="F554" s="38" t="s">
        <v>5017</v>
      </c>
      <c r="G554" s="38">
        <v>1999</v>
      </c>
      <c r="H554" s="38">
        <v>19</v>
      </c>
      <c r="I554" s="38">
        <v>17</v>
      </c>
      <c r="J554" s="38">
        <v>1454</v>
      </c>
      <c r="K554" s="38">
        <v>16.2</v>
      </c>
      <c r="L554" s="38">
        <v>0</v>
      </c>
      <c r="M554" s="38">
        <v>1</v>
      </c>
      <c r="N554" s="38">
        <v>1</v>
      </c>
      <c r="O554" s="38">
        <v>0</v>
      </c>
      <c r="P554" s="38">
        <v>0</v>
      </c>
      <c r="Q554" s="38">
        <v>0</v>
      </c>
      <c r="R554" s="38">
        <v>1</v>
      </c>
      <c r="S554" s="38">
        <v>0</v>
      </c>
      <c r="T554" s="38">
        <v>0.4</v>
      </c>
      <c r="U554" s="38">
        <v>0.4</v>
      </c>
      <c r="V554" s="38">
        <v>1.9</v>
      </c>
      <c r="W554" s="38">
        <v>2.2000000000000002</v>
      </c>
      <c r="X554" s="38">
        <v>39</v>
      </c>
      <c r="Y554" s="38">
        <v>45</v>
      </c>
      <c r="Z554" s="38">
        <v>48</v>
      </c>
      <c r="AA554" s="38">
        <v>0</v>
      </c>
      <c r="AB554" s="38">
        <v>0.06</v>
      </c>
      <c r="AC554" s="38">
        <v>0.06</v>
      </c>
      <c r="AD554" s="38">
        <v>0</v>
      </c>
      <c r="AE554" s="38">
        <v>0.06</v>
      </c>
      <c r="AF554" s="38">
        <v>0.02</v>
      </c>
      <c r="AG554" s="38">
        <v>0.11</v>
      </c>
      <c r="AH554" s="38">
        <v>0.14000000000000001</v>
      </c>
      <c r="AI554" s="38">
        <v>0.02</v>
      </c>
      <c r="AJ554" s="38">
        <v>0.14000000000000001</v>
      </c>
      <c r="AK554" s="38" t="s">
        <v>25</v>
      </c>
      <c r="AL554" s="38" t="s">
        <v>1129</v>
      </c>
    </row>
    <row r="555" spans="1:38">
      <c r="A555" s="1">
        <v>553</v>
      </c>
      <c r="B555" s="38" t="s">
        <v>1130</v>
      </c>
      <c r="C555" s="38" t="s">
        <v>788</v>
      </c>
      <c r="D555" s="38" t="s">
        <v>121</v>
      </c>
      <c r="E555" s="38" t="s">
        <v>64</v>
      </c>
      <c r="F555" s="38" t="s">
        <v>4397</v>
      </c>
      <c r="G555" s="38">
        <v>1996</v>
      </c>
      <c r="H555" s="38">
        <v>26</v>
      </c>
      <c r="I555" s="38">
        <v>25</v>
      </c>
      <c r="J555" s="38">
        <v>2058</v>
      </c>
      <c r="K555" s="38">
        <v>22.9</v>
      </c>
      <c r="L555" s="38">
        <v>1</v>
      </c>
      <c r="M555" s="38">
        <v>2</v>
      </c>
      <c r="N555" s="38">
        <v>3</v>
      </c>
      <c r="O555" s="38">
        <v>1</v>
      </c>
      <c r="P555" s="38">
        <v>0</v>
      </c>
      <c r="Q555" s="38">
        <v>0</v>
      </c>
      <c r="R555" s="38">
        <v>3</v>
      </c>
      <c r="S555" s="38">
        <v>0</v>
      </c>
      <c r="T555" s="38">
        <v>1.4</v>
      </c>
      <c r="U555" s="38">
        <v>1.4</v>
      </c>
      <c r="V555" s="38">
        <v>1.4</v>
      </c>
      <c r="W555" s="38">
        <v>2.8</v>
      </c>
      <c r="X555" s="38">
        <v>66</v>
      </c>
      <c r="Y555" s="38">
        <v>223</v>
      </c>
      <c r="Z555" s="38">
        <v>68</v>
      </c>
      <c r="AA555" s="38">
        <v>0.04</v>
      </c>
      <c r="AB555" s="38">
        <v>0.09</v>
      </c>
      <c r="AC555" s="38">
        <v>0.13</v>
      </c>
      <c r="AD555" s="38">
        <v>0.04</v>
      </c>
      <c r="AE555" s="38">
        <v>0.13</v>
      </c>
      <c r="AF555" s="38">
        <v>0.06</v>
      </c>
      <c r="AG555" s="38">
        <v>0.06</v>
      </c>
      <c r="AH555" s="38">
        <v>0.12</v>
      </c>
      <c r="AI555" s="38">
        <v>0.06</v>
      </c>
      <c r="AJ555" s="38">
        <v>0.12</v>
      </c>
      <c r="AK555" s="38" t="s">
        <v>25</v>
      </c>
      <c r="AL555" s="38" t="s">
        <v>1131</v>
      </c>
    </row>
    <row r="556" spans="1:38">
      <c r="A556" s="1">
        <v>554</v>
      </c>
      <c r="B556" s="38" t="s">
        <v>1132</v>
      </c>
      <c r="C556" s="38" t="s">
        <v>124</v>
      </c>
      <c r="D556" s="38" t="s">
        <v>139</v>
      </c>
      <c r="E556" s="38" t="s">
        <v>83</v>
      </c>
      <c r="F556" s="38" t="s">
        <v>5018</v>
      </c>
      <c r="G556" s="38">
        <v>1993</v>
      </c>
      <c r="H556" s="38">
        <v>15</v>
      </c>
      <c r="I556" s="38">
        <v>6</v>
      </c>
      <c r="J556" s="38">
        <v>619</v>
      </c>
      <c r="K556" s="38">
        <v>6.9</v>
      </c>
      <c r="L556" s="38">
        <v>0</v>
      </c>
      <c r="M556" s="38">
        <v>1</v>
      </c>
      <c r="N556" s="38">
        <v>1</v>
      </c>
      <c r="O556" s="38">
        <v>0</v>
      </c>
      <c r="P556" s="38">
        <v>0</v>
      </c>
      <c r="Q556" s="38">
        <v>0</v>
      </c>
      <c r="R556" s="38">
        <v>1</v>
      </c>
      <c r="S556" s="38">
        <v>0</v>
      </c>
      <c r="T556" s="38">
        <v>0.6</v>
      </c>
      <c r="U556" s="38">
        <v>0.6</v>
      </c>
      <c r="V556" s="38">
        <v>1.5</v>
      </c>
      <c r="W556" s="38">
        <v>2.1</v>
      </c>
      <c r="X556" s="38">
        <v>15</v>
      </c>
      <c r="Y556" s="38">
        <v>38</v>
      </c>
      <c r="Z556" s="38">
        <v>58</v>
      </c>
      <c r="AA556" s="38">
        <v>0</v>
      </c>
      <c r="AB556" s="38">
        <v>0.15</v>
      </c>
      <c r="AC556" s="38">
        <v>0.15</v>
      </c>
      <c r="AD556" s="38">
        <v>0</v>
      </c>
      <c r="AE556" s="38">
        <v>0.15</v>
      </c>
      <c r="AF556" s="38">
        <v>0.09</v>
      </c>
      <c r="AG556" s="38">
        <v>0.22</v>
      </c>
      <c r="AH556" s="38">
        <v>0.3</v>
      </c>
      <c r="AI556" s="38">
        <v>0.09</v>
      </c>
      <c r="AJ556" s="38">
        <v>0.3</v>
      </c>
      <c r="AK556" s="38" t="s">
        <v>25</v>
      </c>
      <c r="AL556" s="38" t="s">
        <v>1133</v>
      </c>
    </row>
    <row r="557" spans="1:38">
      <c r="A557" s="1">
        <v>555</v>
      </c>
      <c r="B557" s="38" t="s">
        <v>1134</v>
      </c>
      <c r="C557" s="38" t="s">
        <v>127</v>
      </c>
      <c r="D557" s="38" t="s">
        <v>121</v>
      </c>
      <c r="E557" s="38" t="s">
        <v>95</v>
      </c>
      <c r="F557" s="38" t="s">
        <v>5019</v>
      </c>
      <c r="G557" s="38">
        <v>1994</v>
      </c>
      <c r="H557" s="38">
        <v>24</v>
      </c>
      <c r="I557" s="38">
        <v>23</v>
      </c>
      <c r="J557" s="38">
        <v>1944</v>
      </c>
      <c r="K557" s="38">
        <v>21.6</v>
      </c>
      <c r="L557" s="38">
        <v>2</v>
      </c>
      <c r="M557" s="38">
        <v>0</v>
      </c>
      <c r="N557" s="38">
        <v>2</v>
      </c>
      <c r="O557" s="38">
        <v>2</v>
      </c>
      <c r="P557" s="38">
        <v>0</v>
      </c>
      <c r="Q557" s="38">
        <v>0</v>
      </c>
      <c r="R557" s="38">
        <v>0</v>
      </c>
      <c r="S557" s="38">
        <v>0</v>
      </c>
      <c r="T557" s="38">
        <v>2.2000000000000002</v>
      </c>
      <c r="U557" s="38">
        <v>2.2000000000000002</v>
      </c>
      <c r="V557" s="38">
        <v>0.1</v>
      </c>
      <c r="W557" s="38">
        <v>2.2999999999999998</v>
      </c>
      <c r="X557" s="38">
        <v>3</v>
      </c>
      <c r="Y557" s="38">
        <v>30</v>
      </c>
      <c r="Z557" s="38">
        <v>1</v>
      </c>
      <c r="AA557" s="38">
        <v>0.09</v>
      </c>
      <c r="AB557" s="38">
        <v>0</v>
      </c>
      <c r="AC557" s="38">
        <v>0.09</v>
      </c>
      <c r="AD557" s="38">
        <v>0.09</v>
      </c>
      <c r="AE557" s="38">
        <v>0.09</v>
      </c>
      <c r="AF557" s="38">
        <v>0.1</v>
      </c>
      <c r="AG557" s="38">
        <v>0</v>
      </c>
      <c r="AH557" s="38">
        <v>0.11</v>
      </c>
      <c r="AI557" s="38">
        <v>0.1</v>
      </c>
      <c r="AJ557" s="38">
        <v>0.11</v>
      </c>
      <c r="AK557" s="38" t="s">
        <v>25</v>
      </c>
      <c r="AL557" s="38" t="s">
        <v>1135</v>
      </c>
    </row>
    <row r="558" spans="1:38">
      <c r="A558" s="1">
        <v>556</v>
      </c>
      <c r="B558" s="38" t="s">
        <v>1136</v>
      </c>
      <c r="C558" s="38" t="s">
        <v>130</v>
      </c>
      <c r="D558" s="38" t="s">
        <v>117</v>
      </c>
      <c r="E558" s="38" t="s">
        <v>64</v>
      </c>
      <c r="F558" s="38" t="s">
        <v>5020</v>
      </c>
      <c r="G558" s="38">
        <v>1998</v>
      </c>
      <c r="H558" s="38">
        <v>33</v>
      </c>
      <c r="I558" s="38">
        <v>33</v>
      </c>
      <c r="J558" s="38">
        <v>2808</v>
      </c>
      <c r="K558" s="38">
        <v>31.2</v>
      </c>
      <c r="L558" s="38">
        <v>14</v>
      </c>
      <c r="M558" s="38">
        <v>7</v>
      </c>
      <c r="N558" s="38">
        <v>21</v>
      </c>
      <c r="O558" s="38">
        <v>14</v>
      </c>
      <c r="P558" s="38">
        <v>0</v>
      </c>
      <c r="Q558" s="38">
        <v>0</v>
      </c>
      <c r="R558" s="38">
        <v>4</v>
      </c>
      <c r="S558" s="38">
        <v>0</v>
      </c>
      <c r="T558" s="38">
        <v>9.3000000000000007</v>
      </c>
      <c r="U558" s="38">
        <v>9.3000000000000007</v>
      </c>
      <c r="V558" s="38">
        <v>7.2</v>
      </c>
      <c r="W558" s="38">
        <v>16.5</v>
      </c>
      <c r="X558" s="38">
        <v>75</v>
      </c>
      <c r="Y558" s="38">
        <v>243</v>
      </c>
      <c r="Z558" s="38">
        <v>174</v>
      </c>
      <c r="AA558" s="38">
        <v>0.45</v>
      </c>
      <c r="AB558" s="38">
        <v>0.22</v>
      </c>
      <c r="AC558" s="38">
        <v>0.67</v>
      </c>
      <c r="AD558" s="38">
        <v>0.45</v>
      </c>
      <c r="AE558" s="38">
        <v>0.67</v>
      </c>
      <c r="AF558" s="38">
        <v>0.3</v>
      </c>
      <c r="AG558" s="38">
        <v>0.23</v>
      </c>
      <c r="AH558" s="38">
        <v>0.53</v>
      </c>
      <c r="AI558" s="38">
        <v>0.3</v>
      </c>
      <c r="AJ558" s="38">
        <v>0.53</v>
      </c>
      <c r="AK558" s="38" t="s">
        <v>25</v>
      </c>
      <c r="AL558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0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20" sqref="E20"/>
    </sheetView>
  </sheetViews>
  <sheetFormatPr defaultRowHeight="16.5"/>
  <cols>
    <col min="1" max="1" width="9" style="38"/>
    <col min="2" max="2" width="18.625" style="38" customWidth="1"/>
    <col min="3" max="4" width="9" style="38"/>
    <col min="5" max="5" width="21.5" style="38" customWidth="1"/>
    <col min="6" max="16384" width="9" style="38"/>
  </cols>
  <sheetData>
    <row r="1" spans="1:31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>
      <c r="A3" s="1">
        <v>1</v>
      </c>
      <c r="B3" s="38" t="s">
        <v>108</v>
      </c>
      <c r="C3" s="38" t="s">
        <v>109</v>
      </c>
      <c r="D3" s="38" t="s">
        <v>110</v>
      </c>
      <c r="E3" s="38" t="s">
        <v>93</v>
      </c>
      <c r="F3" s="38" t="s">
        <v>4550</v>
      </c>
      <c r="G3" s="38">
        <v>2000</v>
      </c>
      <c r="H3" s="38">
        <v>32</v>
      </c>
      <c r="I3" s="38">
        <v>2296</v>
      </c>
      <c r="J3" s="38">
        <v>72</v>
      </c>
      <c r="K3" s="38">
        <v>75</v>
      </c>
      <c r="L3" s="38">
        <v>25.5</v>
      </c>
      <c r="M3" s="38">
        <v>28</v>
      </c>
      <c r="N3" s="38">
        <v>78</v>
      </c>
      <c r="O3" s="38">
        <v>8</v>
      </c>
      <c r="P3" s="38">
        <v>4</v>
      </c>
      <c r="Q3" s="38">
        <v>25</v>
      </c>
      <c r="R3" s="38">
        <v>2</v>
      </c>
      <c r="S3" s="38">
        <v>0.94</v>
      </c>
      <c r="T3" s="38">
        <v>33</v>
      </c>
      <c r="U3" s="38">
        <v>54</v>
      </c>
      <c r="V3" s="38">
        <v>-21</v>
      </c>
      <c r="W3" s="38">
        <v>-0.82</v>
      </c>
      <c r="X3" s="38">
        <v>-0.47</v>
      </c>
      <c r="Y3" s="38">
        <v>32.4</v>
      </c>
      <c r="Z3" s="38">
        <v>46.4</v>
      </c>
      <c r="AA3" s="38">
        <v>-13.9</v>
      </c>
      <c r="AB3" s="38">
        <v>-0.55000000000000004</v>
      </c>
      <c r="AC3" s="38">
        <v>-0.4</v>
      </c>
      <c r="AD3" s="38" t="s">
        <v>25</v>
      </c>
      <c r="AE3" s="38" t="s">
        <v>111</v>
      </c>
    </row>
    <row r="4" spans="1:31">
      <c r="A4" s="1">
        <v>2</v>
      </c>
      <c r="B4" s="38" t="s">
        <v>4359</v>
      </c>
      <c r="C4" s="38" t="s">
        <v>120</v>
      </c>
      <c r="D4" s="38" t="s">
        <v>117</v>
      </c>
      <c r="E4" s="38" t="s">
        <v>72</v>
      </c>
      <c r="F4" s="38" t="s">
        <v>5021</v>
      </c>
      <c r="G4" s="38">
        <v>2005</v>
      </c>
      <c r="H4" s="38">
        <v>0</v>
      </c>
      <c r="M4" s="38">
        <v>0</v>
      </c>
      <c r="O4" s="38">
        <v>0</v>
      </c>
      <c r="P4" s="38">
        <v>0</v>
      </c>
      <c r="R4" s="38">
        <v>1</v>
      </c>
      <c r="AD4" s="38" t="s">
        <v>25</v>
      </c>
      <c r="AE4" s="38">
        <v>56628958</v>
      </c>
    </row>
    <row r="5" spans="1:31">
      <c r="A5" s="1">
        <v>3</v>
      </c>
      <c r="B5" s="38" t="s">
        <v>1137</v>
      </c>
      <c r="C5" s="38" t="s">
        <v>1138</v>
      </c>
      <c r="D5" s="38" t="s">
        <v>114</v>
      </c>
      <c r="E5" s="38" t="s">
        <v>76</v>
      </c>
      <c r="F5" s="38" t="s">
        <v>5022</v>
      </c>
      <c r="G5" s="38">
        <v>2001</v>
      </c>
      <c r="H5" s="38">
        <v>0</v>
      </c>
      <c r="M5" s="38">
        <v>0</v>
      </c>
      <c r="O5" s="38">
        <v>0</v>
      </c>
      <c r="P5" s="38">
        <v>0</v>
      </c>
      <c r="R5" s="38">
        <v>2</v>
      </c>
      <c r="AD5" s="38" t="s">
        <v>25</v>
      </c>
      <c r="AE5" s="38" t="s">
        <v>1139</v>
      </c>
    </row>
    <row r="6" spans="1:31">
      <c r="A6" s="1">
        <v>4</v>
      </c>
      <c r="B6" s="38" t="s">
        <v>112</v>
      </c>
      <c r="C6" s="38" t="s">
        <v>113</v>
      </c>
      <c r="D6" s="38" t="s">
        <v>114</v>
      </c>
      <c r="E6" s="38" t="s">
        <v>103</v>
      </c>
      <c r="F6" s="38" t="s">
        <v>4551</v>
      </c>
      <c r="G6" s="38">
        <v>1996</v>
      </c>
      <c r="H6" s="38">
        <v>27</v>
      </c>
      <c r="I6" s="38">
        <v>1917</v>
      </c>
      <c r="J6" s="38">
        <v>71</v>
      </c>
      <c r="K6" s="38">
        <v>62.6</v>
      </c>
      <c r="L6" s="38">
        <v>21.3</v>
      </c>
      <c r="M6" s="38">
        <v>22</v>
      </c>
      <c r="N6" s="38">
        <v>82</v>
      </c>
      <c r="O6" s="38">
        <v>13</v>
      </c>
      <c r="P6" s="38">
        <v>5</v>
      </c>
      <c r="Q6" s="38">
        <v>22</v>
      </c>
      <c r="R6" s="38">
        <v>1</v>
      </c>
      <c r="S6" s="38">
        <v>0.74</v>
      </c>
      <c r="T6" s="38">
        <v>16</v>
      </c>
      <c r="U6" s="38">
        <v>37</v>
      </c>
      <c r="V6" s="38">
        <v>-21</v>
      </c>
      <c r="W6" s="38">
        <v>-0.99</v>
      </c>
      <c r="X6" s="38">
        <v>-0.12</v>
      </c>
      <c r="Y6" s="38">
        <v>22.5</v>
      </c>
      <c r="Z6" s="38">
        <v>31.6</v>
      </c>
      <c r="AA6" s="38">
        <v>-9.1</v>
      </c>
      <c r="AB6" s="38">
        <v>-0.43</v>
      </c>
      <c r="AC6" s="38">
        <v>0.39</v>
      </c>
      <c r="AD6" s="38" t="s">
        <v>25</v>
      </c>
      <c r="AE6" s="38" t="s">
        <v>115</v>
      </c>
    </row>
    <row r="7" spans="1:31">
      <c r="A7" s="1">
        <v>5</v>
      </c>
      <c r="B7" s="38" t="s">
        <v>116</v>
      </c>
      <c r="C7" s="38" t="s">
        <v>109</v>
      </c>
      <c r="D7" s="38" t="s">
        <v>117</v>
      </c>
      <c r="E7" s="38" t="s">
        <v>93</v>
      </c>
      <c r="F7" s="38" t="s">
        <v>4552</v>
      </c>
      <c r="G7" s="38">
        <v>1999</v>
      </c>
      <c r="H7" s="38">
        <v>24</v>
      </c>
      <c r="I7" s="38">
        <v>2156</v>
      </c>
      <c r="J7" s="38">
        <v>90</v>
      </c>
      <c r="K7" s="38">
        <v>70.5</v>
      </c>
      <c r="L7" s="38">
        <v>24</v>
      </c>
      <c r="M7" s="38">
        <v>24</v>
      </c>
      <c r="N7" s="38">
        <v>90</v>
      </c>
      <c r="O7" s="38">
        <v>23</v>
      </c>
      <c r="P7" s="38">
        <v>0</v>
      </c>
      <c r="R7" s="38">
        <v>0</v>
      </c>
      <c r="S7" s="38">
        <v>0.96</v>
      </c>
      <c r="T7" s="38">
        <v>28</v>
      </c>
      <c r="U7" s="38">
        <v>36</v>
      </c>
      <c r="V7" s="38">
        <v>-8</v>
      </c>
      <c r="W7" s="38">
        <v>-0.33</v>
      </c>
      <c r="X7" s="38">
        <v>1.26</v>
      </c>
      <c r="Y7" s="38">
        <v>30.2</v>
      </c>
      <c r="Z7" s="38">
        <v>33</v>
      </c>
      <c r="AA7" s="38">
        <v>-2.9</v>
      </c>
      <c r="AB7" s="38">
        <v>-0.12</v>
      </c>
      <c r="AC7" s="38">
        <v>1.1000000000000001</v>
      </c>
      <c r="AD7" s="38" t="s">
        <v>25</v>
      </c>
      <c r="AE7" s="38" t="s">
        <v>118</v>
      </c>
    </row>
    <row r="8" spans="1:31">
      <c r="A8" s="1">
        <v>6</v>
      </c>
      <c r="B8" s="38" t="s">
        <v>119</v>
      </c>
      <c r="C8" s="38" t="s">
        <v>120</v>
      </c>
      <c r="D8" s="38" t="s">
        <v>121</v>
      </c>
      <c r="E8" s="38" t="s">
        <v>76</v>
      </c>
      <c r="F8" s="38" t="s">
        <v>4553</v>
      </c>
      <c r="G8" s="38">
        <v>1997</v>
      </c>
      <c r="H8" s="38">
        <v>21</v>
      </c>
      <c r="I8" s="38">
        <v>1725</v>
      </c>
      <c r="J8" s="38">
        <v>82</v>
      </c>
      <c r="K8" s="38">
        <v>56.4</v>
      </c>
      <c r="L8" s="38">
        <v>19.2</v>
      </c>
      <c r="M8" s="38">
        <v>19</v>
      </c>
      <c r="N8" s="38">
        <v>90</v>
      </c>
      <c r="O8" s="38">
        <v>19</v>
      </c>
      <c r="P8" s="38">
        <v>2</v>
      </c>
      <c r="Q8" s="38">
        <v>8</v>
      </c>
      <c r="R8" s="38">
        <v>13</v>
      </c>
      <c r="S8" s="38">
        <v>1.38</v>
      </c>
      <c r="T8" s="38">
        <v>26</v>
      </c>
      <c r="U8" s="38">
        <v>32</v>
      </c>
      <c r="V8" s="38">
        <v>-6</v>
      </c>
      <c r="W8" s="38">
        <v>-0.31</v>
      </c>
      <c r="X8" s="38">
        <v>-0.65</v>
      </c>
      <c r="Y8" s="38">
        <v>20</v>
      </c>
      <c r="Z8" s="38">
        <v>35.200000000000003</v>
      </c>
      <c r="AA8" s="38">
        <v>-15.1</v>
      </c>
      <c r="AB8" s="38">
        <v>-0.79</v>
      </c>
      <c r="AC8" s="38">
        <v>-0.71</v>
      </c>
      <c r="AD8" s="38" t="s">
        <v>25</v>
      </c>
      <c r="AE8" s="38" t="s">
        <v>122</v>
      </c>
    </row>
    <row r="9" spans="1:31">
      <c r="A9" s="1">
        <v>7</v>
      </c>
      <c r="B9" s="38" t="s">
        <v>1140</v>
      </c>
      <c r="C9" s="38" t="s">
        <v>142</v>
      </c>
      <c r="D9" s="38" t="s">
        <v>150</v>
      </c>
      <c r="E9" s="38" t="s">
        <v>81</v>
      </c>
      <c r="F9" s="38" t="s">
        <v>5023</v>
      </c>
      <c r="G9" s="38">
        <v>1987</v>
      </c>
      <c r="H9" s="38">
        <v>0</v>
      </c>
      <c r="M9" s="38">
        <v>0</v>
      </c>
      <c r="O9" s="38">
        <v>0</v>
      </c>
      <c r="P9" s="38">
        <v>0</v>
      </c>
      <c r="R9" s="38">
        <v>11</v>
      </c>
      <c r="AD9" s="38" t="s">
        <v>25</v>
      </c>
      <c r="AE9" s="38" t="s">
        <v>1141</v>
      </c>
    </row>
    <row r="10" spans="1:31">
      <c r="A10" s="1">
        <v>8</v>
      </c>
      <c r="B10" s="38" t="s">
        <v>1142</v>
      </c>
      <c r="C10" s="38" t="s">
        <v>120</v>
      </c>
      <c r="D10" s="38" t="s">
        <v>114</v>
      </c>
      <c r="E10" s="38" t="s">
        <v>99</v>
      </c>
      <c r="F10" s="38" t="s">
        <v>5024</v>
      </c>
      <c r="G10" s="38">
        <v>2005</v>
      </c>
      <c r="H10" s="38">
        <v>0</v>
      </c>
      <c r="M10" s="38">
        <v>0</v>
      </c>
      <c r="O10" s="38">
        <v>0</v>
      </c>
      <c r="P10" s="38">
        <v>0</v>
      </c>
      <c r="R10" s="38">
        <v>2</v>
      </c>
      <c r="AD10" s="38" t="s">
        <v>25</v>
      </c>
      <c r="AE10" s="38" t="s">
        <v>1143</v>
      </c>
    </row>
    <row r="11" spans="1:31">
      <c r="A11" s="1">
        <v>9</v>
      </c>
      <c r="B11" s="38" t="s">
        <v>123</v>
      </c>
      <c r="C11" s="38" t="s">
        <v>124</v>
      </c>
      <c r="D11" s="38" t="s">
        <v>121</v>
      </c>
      <c r="E11" s="38" t="s">
        <v>95</v>
      </c>
      <c r="F11" s="38" t="s">
        <v>4554</v>
      </c>
      <c r="G11" s="38">
        <v>1996</v>
      </c>
      <c r="H11" s="38">
        <v>15</v>
      </c>
      <c r="I11" s="38">
        <v>1325</v>
      </c>
      <c r="J11" s="38">
        <v>88</v>
      </c>
      <c r="K11" s="38">
        <v>43.3</v>
      </c>
      <c r="L11" s="38">
        <v>14.7</v>
      </c>
      <c r="M11" s="38">
        <v>14</v>
      </c>
      <c r="N11" s="38">
        <v>89</v>
      </c>
      <c r="O11" s="38">
        <v>13</v>
      </c>
      <c r="P11" s="38">
        <v>1</v>
      </c>
      <c r="Q11" s="38">
        <v>76</v>
      </c>
      <c r="R11" s="38">
        <v>3</v>
      </c>
      <c r="S11" s="38">
        <v>1.07</v>
      </c>
      <c r="T11" s="38">
        <v>21</v>
      </c>
      <c r="U11" s="38">
        <v>24</v>
      </c>
      <c r="V11" s="38">
        <v>-3</v>
      </c>
      <c r="W11" s="38">
        <v>-0.2</v>
      </c>
      <c r="X11" s="38">
        <v>0.31</v>
      </c>
      <c r="Y11" s="38">
        <v>21.3</v>
      </c>
      <c r="Z11" s="38">
        <v>22.7</v>
      </c>
      <c r="AA11" s="38">
        <v>-1.4</v>
      </c>
      <c r="AB11" s="38">
        <v>-0.09</v>
      </c>
      <c r="AC11" s="38">
        <v>-0.06</v>
      </c>
      <c r="AD11" s="38" t="s">
        <v>25</v>
      </c>
      <c r="AE11" s="38" t="s">
        <v>125</v>
      </c>
    </row>
    <row r="12" spans="1:31">
      <c r="A12" s="1">
        <v>10</v>
      </c>
      <c r="B12" s="38" t="s">
        <v>3982</v>
      </c>
      <c r="C12" s="38" t="s">
        <v>127</v>
      </c>
      <c r="D12" s="38" t="s">
        <v>110</v>
      </c>
      <c r="E12" s="38" t="s">
        <v>87</v>
      </c>
      <c r="F12" s="38" t="s">
        <v>4555</v>
      </c>
      <c r="G12" s="38">
        <v>2002</v>
      </c>
      <c r="H12" s="38">
        <v>7</v>
      </c>
      <c r="I12" s="38">
        <v>93</v>
      </c>
      <c r="J12" s="38">
        <v>13</v>
      </c>
      <c r="K12" s="38">
        <v>3</v>
      </c>
      <c r="L12" s="38">
        <v>1</v>
      </c>
      <c r="M12" s="38">
        <v>0</v>
      </c>
      <c r="O12" s="38">
        <v>0</v>
      </c>
      <c r="P12" s="38">
        <v>7</v>
      </c>
      <c r="Q12" s="38">
        <v>13</v>
      </c>
      <c r="R12" s="38">
        <v>1</v>
      </c>
      <c r="S12" s="38">
        <v>0.28999999999999998</v>
      </c>
      <c r="T12" s="38">
        <v>0</v>
      </c>
      <c r="U12" s="38">
        <v>2</v>
      </c>
      <c r="V12" s="38">
        <v>-2</v>
      </c>
      <c r="W12" s="38">
        <v>-1.94</v>
      </c>
      <c r="X12" s="38">
        <v>-1.69</v>
      </c>
      <c r="Y12" s="38">
        <v>0.9</v>
      </c>
      <c r="Z12" s="38">
        <v>1.8</v>
      </c>
      <c r="AA12" s="38">
        <v>-0.9</v>
      </c>
      <c r="AB12" s="38">
        <v>-0.87</v>
      </c>
      <c r="AC12" s="38">
        <v>-0.57999999999999996</v>
      </c>
      <c r="AD12" s="38" t="s">
        <v>25</v>
      </c>
      <c r="AE12" s="38" t="s">
        <v>3983</v>
      </c>
    </row>
    <row r="13" spans="1:31">
      <c r="A13" s="1">
        <v>11</v>
      </c>
      <c r="B13" s="38" t="s">
        <v>126</v>
      </c>
      <c r="C13" s="38" t="s">
        <v>232</v>
      </c>
      <c r="D13" s="38" t="s">
        <v>121</v>
      </c>
      <c r="E13" s="38" t="s">
        <v>97</v>
      </c>
      <c r="F13" s="38" t="s">
        <v>4556</v>
      </c>
      <c r="G13" s="38">
        <v>2001</v>
      </c>
      <c r="H13" s="38">
        <v>20</v>
      </c>
      <c r="I13" s="38">
        <v>1031</v>
      </c>
      <c r="J13" s="38">
        <v>52</v>
      </c>
      <c r="K13" s="38">
        <v>33.700000000000003</v>
      </c>
      <c r="L13" s="38">
        <v>11.5</v>
      </c>
      <c r="M13" s="38">
        <v>9</v>
      </c>
      <c r="N13" s="38">
        <v>81</v>
      </c>
      <c r="O13" s="38">
        <v>4</v>
      </c>
      <c r="P13" s="38">
        <v>11</v>
      </c>
      <c r="Q13" s="38">
        <v>28</v>
      </c>
      <c r="R13" s="38">
        <v>6</v>
      </c>
      <c r="S13" s="38">
        <v>1.05</v>
      </c>
      <c r="T13" s="38">
        <v>8</v>
      </c>
      <c r="U13" s="38">
        <v>16</v>
      </c>
      <c r="V13" s="38">
        <v>-8</v>
      </c>
      <c r="W13" s="38">
        <v>-0.7</v>
      </c>
      <c r="X13" s="38">
        <v>-0.12</v>
      </c>
      <c r="Y13" s="38">
        <v>11.3</v>
      </c>
      <c r="Z13" s="38">
        <v>17.3</v>
      </c>
      <c r="AA13" s="38">
        <v>-6</v>
      </c>
      <c r="AB13" s="38">
        <v>-0.53</v>
      </c>
      <c r="AC13" s="38">
        <v>-0.05</v>
      </c>
      <c r="AD13" s="38" t="s">
        <v>25</v>
      </c>
      <c r="AE13" s="38" t="s">
        <v>128</v>
      </c>
    </row>
    <row r="14" spans="1:31">
      <c r="A14" s="1">
        <v>12</v>
      </c>
      <c r="B14" s="38" t="s">
        <v>129</v>
      </c>
      <c r="C14" s="38" t="s">
        <v>130</v>
      </c>
      <c r="D14" s="38" t="s">
        <v>121</v>
      </c>
      <c r="E14" s="38" t="s">
        <v>79</v>
      </c>
      <c r="F14" s="38" t="s">
        <v>4557</v>
      </c>
      <c r="G14" s="38">
        <v>1998</v>
      </c>
      <c r="H14" s="38">
        <v>9</v>
      </c>
      <c r="I14" s="38">
        <v>763</v>
      </c>
      <c r="J14" s="38">
        <v>85</v>
      </c>
      <c r="K14" s="38">
        <v>24.9</v>
      </c>
      <c r="L14" s="38">
        <v>8.5</v>
      </c>
      <c r="M14" s="38">
        <v>9</v>
      </c>
      <c r="N14" s="38">
        <v>85</v>
      </c>
      <c r="O14" s="38">
        <v>6</v>
      </c>
      <c r="P14" s="38">
        <v>0</v>
      </c>
      <c r="R14" s="38">
        <v>6</v>
      </c>
      <c r="S14" s="38">
        <v>1.1100000000000001</v>
      </c>
      <c r="T14" s="38">
        <v>7</v>
      </c>
      <c r="U14" s="38">
        <v>14</v>
      </c>
      <c r="V14" s="38">
        <v>-7</v>
      </c>
      <c r="W14" s="38">
        <v>-0.83</v>
      </c>
      <c r="X14" s="38">
        <v>-1.41</v>
      </c>
      <c r="Y14" s="38">
        <v>9.4</v>
      </c>
      <c r="Z14" s="38">
        <v>11.1</v>
      </c>
      <c r="AA14" s="38">
        <v>-1.6</v>
      </c>
      <c r="AB14" s="38">
        <v>-0.19</v>
      </c>
      <c r="AC14" s="38">
        <v>-0.51</v>
      </c>
      <c r="AD14" s="38" t="s">
        <v>25</v>
      </c>
      <c r="AE14" s="2" t="s">
        <v>131</v>
      </c>
    </row>
    <row r="15" spans="1:31">
      <c r="A15" s="1">
        <v>13</v>
      </c>
      <c r="B15" s="38" t="s">
        <v>132</v>
      </c>
      <c r="C15" s="38" t="s">
        <v>133</v>
      </c>
      <c r="D15" s="38" t="s">
        <v>121</v>
      </c>
      <c r="E15" s="38" t="s">
        <v>66</v>
      </c>
      <c r="F15" s="38" t="s">
        <v>4466</v>
      </c>
      <c r="G15" s="38">
        <v>1995</v>
      </c>
      <c r="H15" s="38">
        <v>26</v>
      </c>
      <c r="I15" s="38">
        <v>2050</v>
      </c>
      <c r="J15" s="38">
        <v>79</v>
      </c>
      <c r="K15" s="38">
        <v>69</v>
      </c>
      <c r="L15" s="38">
        <v>22.8</v>
      </c>
      <c r="M15" s="38">
        <v>21</v>
      </c>
      <c r="N15" s="38">
        <v>89</v>
      </c>
      <c r="O15" s="38">
        <v>20</v>
      </c>
      <c r="P15" s="38">
        <v>5</v>
      </c>
      <c r="Q15" s="38">
        <v>36</v>
      </c>
      <c r="R15" s="38">
        <v>1</v>
      </c>
      <c r="S15" s="38">
        <v>2.46</v>
      </c>
      <c r="T15" s="38">
        <v>57</v>
      </c>
      <c r="U15" s="38">
        <v>22</v>
      </c>
      <c r="V15" s="38">
        <v>35</v>
      </c>
      <c r="W15" s="38">
        <v>1.54</v>
      </c>
      <c r="X15" s="38">
        <v>-0.62</v>
      </c>
      <c r="Y15" s="38">
        <v>47.4</v>
      </c>
      <c r="Z15" s="38">
        <v>18.3</v>
      </c>
      <c r="AA15" s="38">
        <v>29.1</v>
      </c>
      <c r="AB15" s="38">
        <v>1.28</v>
      </c>
      <c r="AC15" s="38">
        <v>-0.28999999999999998</v>
      </c>
      <c r="AD15" s="38" t="s">
        <v>25</v>
      </c>
      <c r="AE15" s="38" t="s">
        <v>134</v>
      </c>
    </row>
    <row r="16" spans="1:31">
      <c r="A16" s="1">
        <v>14</v>
      </c>
      <c r="B16" s="38" t="s">
        <v>135</v>
      </c>
      <c r="C16" s="38" t="s">
        <v>136</v>
      </c>
      <c r="D16" s="38" t="s">
        <v>121</v>
      </c>
      <c r="E16" s="38" t="s">
        <v>66</v>
      </c>
      <c r="F16" s="38" t="s">
        <v>4558</v>
      </c>
      <c r="G16" s="38">
        <v>1995</v>
      </c>
      <c r="H16" s="38">
        <v>24</v>
      </c>
      <c r="I16" s="38">
        <v>1759</v>
      </c>
      <c r="J16" s="38">
        <v>73</v>
      </c>
      <c r="K16" s="38">
        <v>59.2</v>
      </c>
      <c r="L16" s="38">
        <v>19.5</v>
      </c>
      <c r="M16" s="38">
        <v>20</v>
      </c>
      <c r="N16" s="38">
        <v>85</v>
      </c>
      <c r="O16" s="38">
        <v>16</v>
      </c>
      <c r="P16" s="38">
        <v>4</v>
      </c>
      <c r="Q16" s="38">
        <v>16</v>
      </c>
      <c r="R16" s="38">
        <v>4</v>
      </c>
      <c r="S16" s="38">
        <v>2.29</v>
      </c>
      <c r="T16" s="38">
        <v>51</v>
      </c>
      <c r="U16" s="38">
        <v>15</v>
      </c>
      <c r="V16" s="38">
        <v>36</v>
      </c>
      <c r="W16" s="38">
        <v>1.84</v>
      </c>
      <c r="X16" s="38">
        <v>0.28000000000000003</v>
      </c>
      <c r="Y16" s="38">
        <v>42.8</v>
      </c>
      <c r="Z16" s="38">
        <v>15.6</v>
      </c>
      <c r="AA16" s="38">
        <v>27.3</v>
      </c>
      <c r="AB16" s="38">
        <v>1.39</v>
      </c>
      <c r="AC16" s="38">
        <v>7.0000000000000007E-2</v>
      </c>
      <c r="AD16" s="38" t="s">
        <v>25</v>
      </c>
      <c r="AE16" s="2" t="s">
        <v>137</v>
      </c>
    </row>
    <row r="17" spans="1:31">
      <c r="A17" s="1">
        <v>15</v>
      </c>
      <c r="B17" s="38" t="s">
        <v>138</v>
      </c>
      <c r="C17" s="38" t="s">
        <v>120</v>
      </c>
      <c r="D17" s="38" t="s">
        <v>139</v>
      </c>
      <c r="E17" s="38" t="s">
        <v>91</v>
      </c>
      <c r="F17" s="38" t="s">
        <v>4559</v>
      </c>
      <c r="G17" s="38">
        <v>1989</v>
      </c>
      <c r="H17" s="38">
        <v>6</v>
      </c>
      <c r="I17" s="38">
        <v>237</v>
      </c>
      <c r="J17" s="38">
        <v>40</v>
      </c>
      <c r="K17" s="38">
        <v>7.7</v>
      </c>
      <c r="L17" s="38">
        <v>2.6</v>
      </c>
      <c r="M17" s="38">
        <v>1</v>
      </c>
      <c r="N17" s="38">
        <v>67</v>
      </c>
      <c r="O17" s="38">
        <v>0</v>
      </c>
      <c r="P17" s="38">
        <v>5</v>
      </c>
      <c r="Q17" s="38">
        <v>34</v>
      </c>
      <c r="R17" s="38">
        <v>13</v>
      </c>
      <c r="S17" s="38">
        <v>1.67</v>
      </c>
      <c r="T17" s="38">
        <v>4</v>
      </c>
      <c r="U17" s="38">
        <v>3</v>
      </c>
      <c r="V17" s="38">
        <v>1</v>
      </c>
      <c r="W17" s="38">
        <v>0.38</v>
      </c>
      <c r="X17" s="38">
        <v>0.83</v>
      </c>
      <c r="Y17" s="38">
        <v>4.9000000000000004</v>
      </c>
      <c r="Z17" s="38">
        <v>4.3</v>
      </c>
      <c r="AA17" s="38">
        <v>0.6</v>
      </c>
      <c r="AB17" s="38">
        <v>0.24</v>
      </c>
      <c r="AC17" s="38">
        <v>0.59</v>
      </c>
      <c r="AD17" s="38" t="s">
        <v>25</v>
      </c>
      <c r="AE17" s="2" t="s">
        <v>140</v>
      </c>
    </row>
    <row r="18" spans="1:31">
      <c r="A18" s="1">
        <v>16</v>
      </c>
      <c r="B18" s="38" t="s">
        <v>141</v>
      </c>
      <c r="C18" s="38" t="s">
        <v>142</v>
      </c>
      <c r="D18" s="38" t="s">
        <v>117</v>
      </c>
      <c r="E18" s="38" t="s">
        <v>81</v>
      </c>
      <c r="F18" s="38" t="s">
        <v>4560</v>
      </c>
      <c r="G18" s="38">
        <v>1991</v>
      </c>
      <c r="H18" s="38">
        <v>18</v>
      </c>
      <c r="I18" s="38">
        <v>1254</v>
      </c>
      <c r="J18" s="38">
        <v>70</v>
      </c>
      <c r="K18" s="38">
        <v>41</v>
      </c>
      <c r="L18" s="38">
        <v>13.9</v>
      </c>
      <c r="M18" s="38">
        <v>14</v>
      </c>
      <c r="N18" s="38">
        <v>82</v>
      </c>
      <c r="O18" s="38">
        <v>9</v>
      </c>
      <c r="P18" s="38">
        <v>4</v>
      </c>
      <c r="Q18" s="38">
        <v>25</v>
      </c>
      <c r="R18" s="38">
        <v>0</v>
      </c>
      <c r="S18" s="38">
        <v>1.72</v>
      </c>
      <c r="T18" s="38">
        <v>22</v>
      </c>
      <c r="U18" s="38">
        <v>23</v>
      </c>
      <c r="V18" s="38">
        <v>-1</v>
      </c>
      <c r="W18" s="38">
        <v>-7.0000000000000007E-2</v>
      </c>
      <c r="X18" s="38">
        <v>-1.32</v>
      </c>
      <c r="Y18" s="38">
        <v>24.4</v>
      </c>
      <c r="Z18" s="38">
        <v>20.7</v>
      </c>
      <c r="AA18" s="38">
        <v>3.7</v>
      </c>
      <c r="AB18" s="38">
        <v>0.26</v>
      </c>
      <c r="AC18" s="38">
        <v>-0.37</v>
      </c>
      <c r="AD18" s="38" t="s">
        <v>25</v>
      </c>
      <c r="AE18" s="2" t="s">
        <v>143</v>
      </c>
    </row>
    <row r="19" spans="1:31">
      <c r="A19" s="1">
        <v>17</v>
      </c>
      <c r="B19" s="38" t="s">
        <v>144</v>
      </c>
      <c r="C19" s="38" t="s">
        <v>145</v>
      </c>
      <c r="D19" s="38" t="s">
        <v>110</v>
      </c>
      <c r="E19" s="38" t="s">
        <v>103</v>
      </c>
      <c r="F19" s="38" t="s">
        <v>4561</v>
      </c>
      <c r="G19" s="38">
        <v>2002</v>
      </c>
      <c r="H19" s="38">
        <v>14</v>
      </c>
      <c r="I19" s="38">
        <v>722</v>
      </c>
      <c r="J19" s="38">
        <v>52</v>
      </c>
      <c r="K19" s="38">
        <v>23.6</v>
      </c>
      <c r="L19" s="38">
        <v>8</v>
      </c>
      <c r="M19" s="38">
        <v>9</v>
      </c>
      <c r="N19" s="38">
        <v>67</v>
      </c>
      <c r="O19" s="38">
        <v>1</v>
      </c>
      <c r="P19" s="38">
        <v>5</v>
      </c>
      <c r="Q19" s="38">
        <v>24</v>
      </c>
      <c r="R19" s="38">
        <v>2</v>
      </c>
      <c r="S19" s="38">
        <v>0.86</v>
      </c>
      <c r="T19" s="38">
        <v>8</v>
      </c>
      <c r="U19" s="38">
        <v>12</v>
      </c>
      <c r="V19" s="38">
        <v>-4</v>
      </c>
      <c r="W19" s="38">
        <v>-0.5</v>
      </c>
      <c r="X19" s="38">
        <v>0.57999999999999996</v>
      </c>
      <c r="Y19" s="38">
        <v>8</v>
      </c>
      <c r="Z19" s="38">
        <v>13.7</v>
      </c>
      <c r="AA19" s="38">
        <v>-5.7</v>
      </c>
      <c r="AB19" s="38">
        <v>-0.71</v>
      </c>
      <c r="AC19" s="38">
        <v>-0.18</v>
      </c>
      <c r="AD19" s="38" t="s">
        <v>25</v>
      </c>
      <c r="AE19" s="38" t="s">
        <v>146</v>
      </c>
    </row>
    <row r="20" spans="1:31">
      <c r="A20" s="1">
        <v>18</v>
      </c>
      <c r="B20" s="38" t="s">
        <v>1144</v>
      </c>
      <c r="C20" s="38" t="s">
        <v>120</v>
      </c>
      <c r="D20" s="38" t="s">
        <v>121</v>
      </c>
      <c r="E20" s="38" t="s">
        <v>101</v>
      </c>
      <c r="F20" s="38" t="s">
        <v>5025</v>
      </c>
      <c r="G20" s="38">
        <v>2001</v>
      </c>
      <c r="H20" s="38">
        <v>0</v>
      </c>
      <c r="M20" s="38">
        <v>0</v>
      </c>
      <c r="O20" s="38">
        <v>0</v>
      </c>
      <c r="P20" s="38">
        <v>0</v>
      </c>
      <c r="R20" s="38">
        <v>2</v>
      </c>
      <c r="AD20" s="38" t="s">
        <v>25</v>
      </c>
      <c r="AE20" s="38" t="s">
        <v>1145</v>
      </c>
    </row>
    <row r="21" spans="1:31">
      <c r="A21" s="1">
        <v>19</v>
      </c>
      <c r="B21" s="38" t="s">
        <v>147</v>
      </c>
      <c r="C21" s="38" t="s">
        <v>120</v>
      </c>
      <c r="D21" s="38" t="s">
        <v>121</v>
      </c>
      <c r="E21" s="38" t="s">
        <v>81</v>
      </c>
      <c r="F21" s="38" t="s">
        <v>4562</v>
      </c>
      <c r="G21" s="38">
        <v>1998</v>
      </c>
      <c r="H21" s="38">
        <v>33</v>
      </c>
      <c r="I21" s="38">
        <v>2563</v>
      </c>
      <c r="J21" s="38">
        <v>78</v>
      </c>
      <c r="K21" s="38">
        <v>83.8</v>
      </c>
      <c r="L21" s="38">
        <v>28.5</v>
      </c>
      <c r="M21" s="38">
        <v>30</v>
      </c>
      <c r="N21" s="38">
        <v>84</v>
      </c>
      <c r="O21" s="38">
        <v>19</v>
      </c>
      <c r="P21" s="38">
        <v>3</v>
      </c>
      <c r="Q21" s="38">
        <v>16</v>
      </c>
      <c r="R21" s="38">
        <v>1</v>
      </c>
      <c r="S21" s="38">
        <v>1.76</v>
      </c>
      <c r="T21" s="38">
        <v>61</v>
      </c>
      <c r="U21" s="38">
        <v>39</v>
      </c>
      <c r="V21" s="38">
        <v>22</v>
      </c>
      <c r="W21" s="38">
        <v>0.77</v>
      </c>
      <c r="X21" s="38">
        <v>0.41</v>
      </c>
      <c r="Y21" s="38">
        <v>55.1</v>
      </c>
      <c r="Z21" s="38">
        <v>38.799999999999997</v>
      </c>
      <c r="AA21" s="38">
        <v>16.3</v>
      </c>
      <c r="AB21" s="38">
        <v>0.56999999999999995</v>
      </c>
      <c r="AC21" s="38">
        <v>0.56000000000000005</v>
      </c>
      <c r="AD21" s="38" t="s">
        <v>25</v>
      </c>
      <c r="AE21" s="38" t="s">
        <v>148</v>
      </c>
    </row>
    <row r="22" spans="1:31">
      <c r="A22" s="1">
        <v>20</v>
      </c>
      <c r="B22" s="38" t="s">
        <v>82</v>
      </c>
      <c r="C22" s="38" t="s">
        <v>149</v>
      </c>
      <c r="D22" s="38" t="s">
        <v>150</v>
      </c>
      <c r="E22" s="38" t="s">
        <v>81</v>
      </c>
      <c r="F22" s="38" t="s">
        <v>4563</v>
      </c>
      <c r="G22" s="38">
        <v>1992</v>
      </c>
      <c r="H22" s="38">
        <v>34</v>
      </c>
      <c r="I22" s="38">
        <v>3060</v>
      </c>
      <c r="J22" s="38">
        <v>90</v>
      </c>
      <c r="K22" s="38">
        <v>100</v>
      </c>
      <c r="L22" s="38">
        <v>34</v>
      </c>
      <c r="M22" s="38">
        <v>34</v>
      </c>
      <c r="N22" s="38">
        <v>90</v>
      </c>
      <c r="O22" s="38">
        <v>34</v>
      </c>
      <c r="P22" s="38">
        <v>0</v>
      </c>
      <c r="R22" s="38">
        <v>0</v>
      </c>
      <c r="S22" s="38">
        <v>1.74</v>
      </c>
      <c r="T22" s="38">
        <v>66</v>
      </c>
      <c r="U22" s="38">
        <v>42</v>
      </c>
      <c r="V22" s="38">
        <v>24</v>
      </c>
      <c r="W22" s="38">
        <v>0.71</v>
      </c>
      <c r="Y22" s="38">
        <v>63.5</v>
      </c>
      <c r="Z22" s="38">
        <v>47.1</v>
      </c>
      <c r="AA22" s="38">
        <v>16.3</v>
      </c>
      <c r="AB22" s="38">
        <v>0.48</v>
      </c>
      <c r="AD22" s="38" t="s">
        <v>25</v>
      </c>
      <c r="AE22" s="38" t="s">
        <v>151</v>
      </c>
    </row>
    <row r="23" spans="1:31">
      <c r="A23" s="1">
        <v>21</v>
      </c>
      <c r="B23" s="38" t="s">
        <v>1146</v>
      </c>
      <c r="C23" s="38" t="s">
        <v>149</v>
      </c>
      <c r="D23" s="38" t="s">
        <v>218</v>
      </c>
      <c r="E23" s="38" t="s">
        <v>101</v>
      </c>
      <c r="F23" s="38" t="s">
        <v>5026</v>
      </c>
      <c r="G23" s="38">
        <v>1991</v>
      </c>
      <c r="H23" s="38">
        <v>0</v>
      </c>
      <c r="M23" s="38">
        <v>0</v>
      </c>
      <c r="O23" s="38">
        <v>0</v>
      </c>
      <c r="P23" s="38">
        <v>0</v>
      </c>
      <c r="R23" s="38">
        <v>5</v>
      </c>
      <c r="AD23" s="38" t="s">
        <v>25</v>
      </c>
      <c r="AE23" s="38" t="s">
        <v>1147</v>
      </c>
    </row>
    <row r="24" spans="1:31">
      <c r="A24" s="1">
        <v>22</v>
      </c>
      <c r="B24" s="38" t="s">
        <v>152</v>
      </c>
      <c r="C24" s="38" t="s">
        <v>120</v>
      </c>
      <c r="D24" s="38" t="s">
        <v>117</v>
      </c>
      <c r="E24" s="38" t="s">
        <v>101</v>
      </c>
      <c r="F24" s="38" t="s">
        <v>4564</v>
      </c>
      <c r="G24" s="38">
        <v>1996</v>
      </c>
      <c r="H24" s="38">
        <v>2</v>
      </c>
      <c r="I24" s="38">
        <v>40</v>
      </c>
      <c r="J24" s="38">
        <v>20</v>
      </c>
      <c r="K24" s="38">
        <v>1.3</v>
      </c>
      <c r="L24" s="38">
        <v>0.4</v>
      </c>
      <c r="M24" s="38">
        <v>0</v>
      </c>
      <c r="O24" s="38">
        <v>0</v>
      </c>
      <c r="P24" s="38">
        <v>2</v>
      </c>
      <c r="Q24" s="38">
        <v>20</v>
      </c>
      <c r="R24" s="38">
        <v>1</v>
      </c>
      <c r="S24" s="38">
        <v>0</v>
      </c>
      <c r="T24" s="38">
        <v>1</v>
      </c>
      <c r="U24" s="38">
        <v>1</v>
      </c>
      <c r="V24" s="38">
        <v>0</v>
      </c>
      <c r="W24" s="38">
        <v>0</v>
      </c>
      <c r="X24" s="38">
        <v>0.75</v>
      </c>
      <c r="Y24" s="38">
        <v>1</v>
      </c>
      <c r="Z24" s="38">
        <v>1.7</v>
      </c>
      <c r="AA24" s="38">
        <v>-0.7</v>
      </c>
      <c r="AB24" s="38">
        <v>-1.57</v>
      </c>
      <c r="AC24" s="38">
        <v>-0.95</v>
      </c>
      <c r="AD24" s="38" t="s">
        <v>25</v>
      </c>
      <c r="AE24" s="38" t="s">
        <v>153</v>
      </c>
    </row>
    <row r="25" spans="1:31">
      <c r="A25" s="1">
        <v>23</v>
      </c>
      <c r="B25" s="38" t="s">
        <v>154</v>
      </c>
      <c r="C25" s="38" t="s">
        <v>155</v>
      </c>
      <c r="D25" s="38" t="s">
        <v>114</v>
      </c>
      <c r="E25" s="38" t="s">
        <v>68</v>
      </c>
      <c r="F25" s="38" t="s">
        <v>4565</v>
      </c>
      <c r="G25" s="38">
        <v>1994</v>
      </c>
      <c r="H25" s="38">
        <v>29</v>
      </c>
      <c r="I25" s="38">
        <v>2127</v>
      </c>
      <c r="J25" s="38">
        <v>73</v>
      </c>
      <c r="K25" s="38">
        <v>71.599999999999994</v>
      </c>
      <c r="L25" s="38">
        <v>23.6</v>
      </c>
      <c r="M25" s="38">
        <v>25</v>
      </c>
      <c r="N25" s="38">
        <v>81</v>
      </c>
      <c r="O25" s="38">
        <v>5</v>
      </c>
      <c r="P25" s="38">
        <v>4</v>
      </c>
      <c r="Q25" s="38">
        <v>26</v>
      </c>
      <c r="R25" s="38">
        <v>0</v>
      </c>
      <c r="S25" s="38">
        <v>1.83</v>
      </c>
      <c r="T25" s="38">
        <v>36</v>
      </c>
      <c r="U25" s="38">
        <v>18</v>
      </c>
      <c r="V25" s="38">
        <v>18</v>
      </c>
      <c r="W25" s="38">
        <v>0.76</v>
      </c>
      <c r="X25" s="38">
        <v>-0.95</v>
      </c>
      <c r="Y25" s="38">
        <v>36.6</v>
      </c>
      <c r="Z25" s="38">
        <v>23</v>
      </c>
      <c r="AA25" s="38">
        <v>13.6</v>
      </c>
      <c r="AB25" s="38">
        <v>0.56999999999999995</v>
      </c>
      <c r="AC25" s="38">
        <v>-0.91</v>
      </c>
      <c r="AD25" s="38" t="s">
        <v>25</v>
      </c>
      <c r="AE25" s="38" t="s">
        <v>156</v>
      </c>
    </row>
    <row r="26" spans="1:31">
      <c r="A26" s="1">
        <v>24</v>
      </c>
      <c r="B26" s="38" t="s">
        <v>157</v>
      </c>
      <c r="C26" s="38" t="s">
        <v>145</v>
      </c>
      <c r="D26" s="38" t="s">
        <v>139</v>
      </c>
      <c r="E26" s="38" t="s">
        <v>66</v>
      </c>
      <c r="F26" s="38" t="s">
        <v>4453</v>
      </c>
      <c r="G26" s="38">
        <v>2000</v>
      </c>
      <c r="H26" s="38">
        <v>26</v>
      </c>
      <c r="I26" s="38">
        <v>1075</v>
      </c>
      <c r="J26" s="38">
        <v>41</v>
      </c>
      <c r="K26" s="38">
        <v>36.200000000000003</v>
      </c>
      <c r="L26" s="38">
        <v>11.9</v>
      </c>
      <c r="M26" s="38">
        <v>9</v>
      </c>
      <c r="N26" s="38">
        <v>83</v>
      </c>
      <c r="O26" s="38">
        <v>5</v>
      </c>
      <c r="P26" s="38">
        <v>17</v>
      </c>
      <c r="Q26" s="38">
        <v>19</v>
      </c>
      <c r="R26" s="38">
        <v>6</v>
      </c>
      <c r="S26" s="38">
        <v>2.5</v>
      </c>
      <c r="T26" s="38">
        <v>31</v>
      </c>
      <c r="U26" s="38">
        <v>14</v>
      </c>
      <c r="V26" s="38">
        <v>17</v>
      </c>
      <c r="W26" s="38">
        <v>1.42</v>
      </c>
      <c r="X26" s="38">
        <v>-0.48</v>
      </c>
      <c r="Y26" s="38">
        <v>26.1</v>
      </c>
      <c r="Z26" s="38">
        <v>12.4</v>
      </c>
      <c r="AA26" s="38">
        <v>13.7</v>
      </c>
      <c r="AB26" s="38">
        <v>1.1499999999999999</v>
      </c>
      <c r="AC26" s="38">
        <v>-0.35</v>
      </c>
      <c r="AD26" s="38" t="s">
        <v>25</v>
      </c>
      <c r="AE26" s="38" t="s">
        <v>158</v>
      </c>
    </row>
    <row r="27" spans="1:31">
      <c r="A27" s="1">
        <v>25</v>
      </c>
      <c r="B27" s="38" t="s">
        <v>1148</v>
      </c>
      <c r="C27" s="38" t="s">
        <v>383</v>
      </c>
      <c r="D27" s="38" t="s">
        <v>117</v>
      </c>
      <c r="E27" s="38" t="s">
        <v>74</v>
      </c>
      <c r="F27" s="38" t="s">
        <v>5027</v>
      </c>
      <c r="G27" s="38">
        <v>1998</v>
      </c>
      <c r="H27" s="38">
        <v>0</v>
      </c>
      <c r="M27" s="38">
        <v>0</v>
      </c>
      <c r="O27" s="38">
        <v>0</v>
      </c>
      <c r="P27" s="38">
        <v>0</v>
      </c>
      <c r="R27" s="38">
        <v>5</v>
      </c>
      <c r="AD27" s="38" t="s">
        <v>25</v>
      </c>
      <c r="AE27" s="38" t="s">
        <v>1149</v>
      </c>
    </row>
    <row r="28" spans="1:31">
      <c r="A28" s="1">
        <v>26</v>
      </c>
      <c r="B28" s="38" t="s">
        <v>159</v>
      </c>
      <c r="C28" s="38" t="s">
        <v>160</v>
      </c>
      <c r="D28" s="38" t="s">
        <v>121</v>
      </c>
      <c r="E28" s="38" t="s">
        <v>91</v>
      </c>
      <c r="F28" s="38" t="s">
        <v>4566</v>
      </c>
      <c r="G28" s="38">
        <v>1994</v>
      </c>
      <c r="H28" s="38">
        <v>20</v>
      </c>
      <c r="I28" s="38">
        <v>1610</v>
      </c>
      <c r="J28" s="38">
        <v>81</v>
      </c>
      <c r="K28" s="38">
        <v>52.6</v>
      </c>
      <c r="L28" s="38">
        <v>17.899999999999999</v>
      </c>
      <c r="M28" s="38">
        <v>18</v>
      </c>
      <c r="N28" s="38">
        <v>87</v>
      </c>
      <c r="O28" s="38">
        <v>16</v>
      </c>
      <c r="P28" s="38">
        <v>2</v>
      </c>
      <c r="Q28" s="38">
        <v>22</v>
      </c>
      <c r="R28" s="38">
        <v>12</v>
      </c>
      <c r="S28" s="38">
        <v>0.8</v>
      </c>
      <c r="T28" s="38">
        <v>20</v>
      </c>
      <c r="U28" s="38">
        <v>27</v>
      </c>
      <c r="V28" s="38">
        <v>-7</v>
      </c>
      <c r="W28" s="38">
        <v>-0.39</v>
      </c>
      <c r="X28" s="38">
        <v>-0.02</v>
      </c>
      <c r="Y28" s="38">
        <v>20</v>
      </c>
      <c r="Z28" s="38">
        <v>27.6</v>
      </c>
      <c r="AA28" s="38">
        <v>-7.6</v>
      </c>
      <c r="AB28" s="38">
        <v>-0.42</v>
      </c>
      <c r="AC28" s="38">
        <v>-0.26</v>
      </c>
      <c r="AD28" s="38" t="s">
        <v>25</v>
      </c>
      <c r="AE28" s="38" t="s">
        <v>161</v>
      </c>
    </row>
    <row r="29" spans="1:31">
      <c r="A29" s="1">
        <v>27</v>
      </c>
      <c r="B29" s="38" t="s">
        <v>1150</v>
      </c>
      <c r="C29" s="38" t="s">
        <v>238</v>
      </c>
      <c r="D29" s="38" t="s">
        <v>218</v>
      </c>
      <c r="E29" s="38" t="s">
        <v>83</v>
      </c>
      <c r="F29" s="38" t="s">
        <v>5028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3</v>
      </c>
      <c r="AD29" s="38" t="s">
        <v>25</v>
      </c>
      <c r="AE29" s="38" t="s">
        <v>1151</v>
      </c>
    </row>
    <row r="30" spans="1:31">
      <c r="A30" s="1">
        <v>28</v>
      </c>
      <c r="B30" s="38" t="s">
        <v>4017</v>
      </c>
      <c r="C30" s="38" t="s">
        <v>120</v>
      </c>
      <c r="D30" s="38" t="s">
        <v>150</v>
      </c>
      <c r="E30" s="38" t="s">
        <v>95</v>
      </c>
      <c r="F30" s="38" t="s">
        <v>4738</v>
      </c>
      <c r="G30" s="38">
        <v>2000</v>
      </c>
      <c r="H30" s="38">
        <v>0</v>
      </c>
      <c r="M30" s="38">
        <v>0</v>
      </c>
      <c r="O30" s="38">
        <v>0</v>
      </c>
      <c r="P30" s="38">
        <v>0</v>
      </c>
      <c r="R30" s="38">
        <v>6</v>
      </c>
      <c r="AD30" s="38" t="s">
        <v>25</v>
      </c>
      <c r="AE30" s="38" t="s">
        <v>4018</v>
      </c>
    </row>
    <row r="31" spans="1:31">
      <c r="A31" s="1">
        <v>29</v>
      </c>
      <c r="B31" s="38" t="s">
        <v>162</v>
      </c>
      <c r="C31" s="38" t="s">
        <v>163</v>
      </c>
      <c r="D31" s="38" t="s">
        <v>121</v>
      </c>
      <c r="E31" s="38" t="s">
        <v>87</v>
      </c>
      <c r="F31" s="38" t="s">
        <v>4567</v>
      </c>
      <c r="G31" s="38">
        <v>1996</v>
      </c>
      <c r="H31" s="38">
        <v>28</v>
      </c>
      <c r="I31" s="38">
        <v>2422</v>
      </c>
      <c r="J31" s="38">
        <v>87</v>
      </c>
      <c r="K31" s="38">
        <v>79.2</v>
      </c>
      <c r="L31" s="38">
        <v>26.9</v>
      </c>
      <c r="M31" s="38">
        <v>28</v>
      </c>
      <c r="N31" s="38">
        <v>87</v>
      </c>
      <c r="O31" s="38">
        <v>26</v>
      </c>
      <c r="P31" s="38">
        <v>0</v>
      </c>
      <c r="R31" s="38">
        <v>0</v>
      </c>
      <c r="S31" s="38">
        <v>1.32</v>
      </c>
      <c r="T31" s="38">
        <v>30</v>
      </c>
      <c r="U31" s="38">
        <v>33</v>
      </c>
      <c r="V31" s="38">
        <v>-3</v>
      </c>
      <c r="W31" s="38">
        <v>-0.11</v>
      </c>
      <c r="X31" s="38">
        <v>0.88</v>
      </c>
      <c r="Y31" s="38">
        <v>29.2</v>
      </c>
      <c r="Z31" s="38">
        <v>32</v>
      </c>
      <c r="AA31" s="38">
        <v>-2.9</v>
      </c>
      <c r="AB31" s="38">
        <v>-0.11</v>
      </c>
      <c r="AC31" s="38">
        <v>0.95</v>
      </c>
      <c r="AD31" s="38" t="s">
        <v>25</v>
      </c>
      <c r="AE31" s="38" t="s">
        <v>164</v>
      </c>
    </row>
    <row r="32" spans="1:31">
      <c r="A32" s="1">
        <v>30</v>
      </c>
      <c r="B32" s="38" t="s">
        <v>165</v>
      </c>
      <c r="C32" s="38" t="s">
        <v>113</v>
      </c>
      <c r="D32" s="38" t="s">
        <v>110</v>
      </c>
      <c r="E32" s="38" t="s">
        <v>68</v>
      </c>
      <c r="F32" s="38" t="s">
        <v>4568</v>
      </c>
      <c r="G32" s="38">
        <v>2002</v>
      </c>
      <c r="H32" s="38">
        <v>17</v>
      </c>
      <c r="I32" s="38">
        <v>214</v>
      </c>
      <c r="J32" s="38">
        <v>13</v>
      </c>
      <c r="K32" s="38">
        <v>7.2</v>
      </c>
      <c r="L32" s="38">
        <v>2.4</v>
      </c>
      <c r="M32" s="38">
        <v>1</v>
      </c>
      <c r="N32" s="38">
        <v>23</v>
      </c>
      <c r="O32" s="38">
        <v>0</v>
      </c>
      <c r="P32" s="38">
        <v>16</v>
      </c>
      <c r="Q32" s="38">
        <v>12</v>
      </c>
      <c r="R32" s="38">
        <v>12</v>
      </c>
      <c r="S32" s="38">
        <v>2</v>
      </c>
      <c r="T32" s="38">
        <v>5</v>
      </c>
      <c r="U32" s="38">
        <v>6</v>
      </c>
      <c r="V32" s="38">
        <v>-1</v>
      </c>
      <c r="W32" s="38">
        <v>-0.42</v>
      </c>
      <c r="X32" s="38">
        <v>-1.56</v>
      </c>
      <c r="Y32" s="38">
        <v>6.2</v>
      </c>
      <c r="Z32" s="38">
        <v>3.9</v>
      </c>
      <c r="AA32" s="38">
        <v>2.2999999999999998</v>
      </c>
      <c r="AB32" s="38">
        <v>0.98</v>
      </c>
      <c r="AC32" s="38">
        <v>0.16</v>
      </c>
      <c r="AD32" s="38" t="s">
        <v>25</v>
      </c>
      <c r="AE32" s="38" t="s">
        <v>166</v>
      </c>
    </row>
    <row r="33" spans="1:31">
      <c r="A33" s="1">
        <v>31</v>
      </c>
      <c r="B33" s="38" t="s">
        <v>167</v>
      </c>
      <c r="C33" s="38" t="s">
        <v>120</v>
      </c>
      <c r="D33" s="38" t="s">
        <v>110</v>
      </c>
      <c r="E33" s="38" t="s">
        <v>99</v>
      </c>
      <c r="F33" s="38" t="s">
        <v>4569</v>
      </c>
      <c r="G33" s="38">
        <v>1999</v>
      </c>
      <c r="H33" s="38">
        <v>26</v>
      </c>
      <c r="I33" s="38">
        <v>1133</v>
      </c>
      <c r="J33" s="38">
        <v>44</v>
      </c>
      <c r="K33" s="38">
        <v>37</v>
      </c>
      <c r="L33" s="38">
        <v>12.6</v>
      </c>
      <c r="M33" s="38">
        <v>10</v>
      </c>
      <c r="N33" s="38">
        <v>75</v>
      </c>
      <c r="O33" s="38">
        <v>3</v>
      </c>
      <c r="P33" s="38">
        <v>16</v>
      </c>
      <c r="Q33" s="38">
        <v>24</v>
      </c>
      <c r="R33" s="38">
        <v>8</v>
      </c>
      <c r="S33" s="38">
        <v>1.1200000000000001</v>
      </c>
      <c r="T33" s="38">
        <v>9</v>
      </c>
      <c r="U33" s="38">
        <v>27</v>
      </c>
      <c r="V33" s="38">
        <v>-18</v>
      </c>
      <c r="W33" s="38">
        <v>-1.43</v>
      </c>
      <c r="X33" s="38">
        <v>-0.96</v>
      </c>
      <c r="Y33" s="38">
        <v>12.5</v>
      </c>
      <c r="Z33" s="38">
        <v>24.2</v>
      </c>
      <c r="AA33" s="38">
        <v>-11.8</v>
      </c>
      <c r="AB33" s="38">
        <v>-0.93</v>
      </c>
      <c r="AC33" s="38">
        <v>-0.41</v>
      </c>
      <c r="AD33" s="38" t="s">
        <v>25</v>
      </c>
      <c r="AE33" s="38" t="s">
        <v>168</v>
      </c>
    </row>
    <row r="34" spans="1:31">
      <c r="A34" s="1">
        <v>32</v>
      </c>
      <c r="B34" s="38" t="s">
        <v>169</v>
      </c>
      <c r="C34" s="38" t="s">
        <v>170</v>
      </c>
      <c r="D34" s="38" t="s">
        <v>114</v>
      </c>
      <c r="E34" s="38" t="s">
        <v>95</v>
      </c>
      <c r="F34" s="38" t="s">
        <v>4570</v>
      </c>
      <c r="G34" s="38">
        <v>1990</v>
      </c>
      <c r="H34" s="38">
        <v>31</v>
      </c>
      <c r="I34" s="38">
        <v>1679</v>
      </c>
      <c r="J34" s="38">
        <v>54</v>
      </c>
      <c r="K34" s="38">
        <v>54.9</v>
      </c>
      <c r="L34" s="38">
        <v>18.7</v>
      </c>
      <c r="M34" s="38">
        <v>19</v>
      </c>
      <c r="N34" s="38">
        <v>75</v>
      </c>
      <c r="O34" s="38">
        <v>2</v>
      </c>
      <c r="P34" s="38">
        <v>12</v>
      </c>
      <c r="Q34" s="38">
        <v>22</v>
      </c>
      <c r="R34" s="38">
        <v>0</v>
      </c>
      <c r="S34" s="38">
        <v>1.06</v>
      </c>
      <c r="T34" s="38">
        <v>22</v>
      </c>
      <c r="U34" s="38">
        <v>27</v>
      </c>
      <c r="V34" s="38">
        <v>-5</v>
      </c>
      <c r="W34" s="38">
        <v>-0.27</v>
      </c>
      <c r="X34" s="38">
        <v>0.25</v>
      </c>
      <c r="Y34" s="38">
        <v>24.3</v>
      </c>
      <c r="Z34" s="38">
        <v>27.2</v>
      </c>
      <c r="AA34" s="38">
        <v>-3</v>
      </c>
      <c r="AB34" s="38">
        <v>-0.16</v>
      </c>
      <c r="AC34" s="38">
        <v>-0.22</v>
      </c>
      <c r="AD34" s="38" t="s">
        <v>25</v>
      </c>
      <c r="AE34" s="38" t="s">
        <v>171</v>
      </c>
    </row>
    <row r="35" spans="1:31">
      <c r="A35" s="1">
        <v>33</v>
      </c>
      <c r="B35" s="38" t="s">
        <v>172</v>
      </c>
      <c r="C35" s="38" t="s">
        <v>149</v>
      </c>
      <c r="D35" s="38" t="s">
        <v>114</v>
      </c>
      <c r="E35" s="38" t="s">
        <v>70</v>
      </c>
      <c r="F35" s="38" t="s">
        <v>4571</v>
      </c>
      <c r="G35" s="38">
        <v>2000</v>
      </c>
      <c r="H35" s="38">
        <v>21</v>
      </c>
      <c r="I35" s="38">
        <v>1526</v>
      </c>
      <c r="J35" s="38">
        <v>73</v>
      </c>
      <c r="K35" s="38">
        <v>51.4</v>
      </c>
      <c r="L35" s="38">
        <v>17</v>
      </c>
      <c r="M35" s="38">
        <v>19</v>
      </c>
      <c r="N35" s="38">
        <v>77</v>
      </c>
      <c r="O35" s="38">
        <v>5</v>
      </c>
      <c r="P35" s="38">
        <v>2</v>
      </c>
      <c r="Q35" s="38">
        <v>30</v>
      </c>
      <c r="R35" s="38">
        <v>0</v>
      </c>
      <c r="S35" s="38">
        <v>1.81</v>
      </c>
      <c r="T35" s="38">
        <v>25</v>
      </c>
      <c r="U35" s="38">
        <v>20</v>
      </c>
      <c r="V35" s="38">
        <v>5</v>
      </c>
      <c r="W35" s="38">
        <v>0.28999999999999998</v>
      </c>
      <c r="X35" s="38">
        <v>0.05</v>
      </c>
      <c r="Y35" s="38">
        <v>27.2</v>
      </c>
      <c r="Z35" s="38">
        <v>22</v>
      </c>
      <c r="AA35" s="38">
        <v>5.2</v>
      </c>
      <c r="AB35" s="38">
        <v>0.3</v>
      </c>
      <c r="AC35" s="38">
        <v>0.01</v>
      </c>
      <c r="AD35" s="38" t="s">
        <v>25</v>
      </c>
      <c r="AE35" s="38">
        <v>99127249</v>
      </c>
    </row>
    <row r="36" spans="1:31">
      <c r="A36" s="1">
        <v>34</v>
      </c>
      <c r="B36" s="38" t="s">
        <v>173</v>
      </c>
      <c r="C36" s="38" t="s">
        <v>120</v>
      </c>
      <c r="D36" s="38" t="s">
        <v>139</v>
      </c>
      <c r="E36" s="38" t="s">
        <v>85</v>
      </c>
      <c r="F36" s="38" t="s">
        <v>4572</v>
      </c>
      <c r="G36" s="38">
        <v>2001</v>
      </c>
      <c r="H36" s="38">
        <v>6</v>
      </c>
      <c r="I36" s="38">
        <v>49</v>
      </c>
      <c r="J36" s="38">
        <v>8</v>
      </c>
      <c r="K36" s="38">
        <v>1.6</v>
      </c>
      <c r="L36" s="38">
        <v>0.5</v>
      </c>
      <c r="M36" s="38">
        <v>0</v>
      </c>
      <c r="O36" s="38">
        <v>0</v>
      </c>
      <c r="P36" s="38">
        <v>6</v>
      </c>
      <c r="Q36" s="38">
        <v>8</v>
      </c>
      <c r="R36" s="38">
        <v>8</v>
      </c>
      <c r="S36" s="38">
        <v>1.17</v>
      </c>
      <c r="T36" s="38">
        <v>0</v>
      </c>
      <c r="U36" s="38">
        <v>1</v>
      </c>
      <c r="V36" s="38">
        <v>-1</v>
      </c>
      <c r="W36" s="38">
        <v>-1.84</v>
      </c>
      <c r="X36" s="38">
        <v>-1.99</v>
      </c>
      <c r="Y36" s="38">
        <v>0.2</v>
      </c>
      <c r="Z36" s="38">
        <v>0.4</v>
      </c>
      <c r="AA36" s="38">
        <v>-0.1</v>
      </c>
      <c r="AB36" s="38">
        <v>-0.25</v>
      </c>
      <c r="AC36" s="38">
        <v>-0.11</v>
      </c>
      <c r="AD36" s="38" t="s">
        <v>25</v>
      </c>
      <c r="AE36" s="38" t="s">
        <v>174</v>
      </c>
    </row>
    <row r="37" spans="1:31">
      <c r="A37" s="1">
        <v>35</v>
      </c>
      <c r="B37" s="38" t="s">
        <v>175</v>
      </c>
      <c r="C37" s="38" t="s">
        <v>127</v>
      </c>
      <c r="D37" s="38" t="s">
        <v>150</v>
      </c>
      <c r="E37" s="38" t="s">
        <v>95</v>
      </c>
      <c r="F37" s="38" t="s">
        <v>4573</v>
      </c>
      <c r="G37" s="38">
        <v>1993</v>
      </c>
      <c r="H37" s="38">
        <v>5</v>
      </c>
      <c r="I37" s="38">
        <v>309</v>
      </c>
      <c r="J37" s="38">
        <v>62</v>
      </c>
      <c r="K37" s="38">
        <v>10.1</v>
      </c>
      <c r="L37" s="38">
        <v>3.4</v>
      </c>
      <c r="M37" s="38">
        <v>2</v>
      </c>
      <c r="N37" s="38">
        <v>90</v>
      </c>
      <c r="O37" s="38">
        <v>2</v>
      </c>
      <c r="P37" s="38">
        <v>3</v>
      </c>
      <c r="Q37" s="38">
        <v>43</v>
      </c>
      <c r="R37" s="38">
        <v>26</v>
      </c>
      <c r="S37" s="38">
        <v>0.8</v>
      </c>
      <c r="T37" s="38">
        <v>5</v>
      </c>
      <c r="U37" s="38">
        <v>7</v>
      </c>
      <c r="V37" s="38">
        <v>-2</v>
      </c>
      <c r="W37" s="38">
        <v>-0.57999999999999996</v>
      </c>
      <c r="X37" s="38">
        <v>-0.22</v>
      </c>
      <c r="Y37" s="38">
        <v>5.3</v>
      </c>
      <c r="Z37" s="38">
        <v>7.5</v>
      </c>
      <c r="AA37" s="38">
        <v>-2.2000000000000002</v>
      </c>
      <c r="AB37" s="38">
        <v>-0.64</v>
      </c>
      <c r="AC37" s="38">
        <v>-0.64</v>
      </c>
      <c r="AD37" s="38" t="s">
        <v>25</v>
      </c>
      <c r="AE37" s="38" t="s">
        <v>176</v>
      </c>
    </row>
    <row r="38" spans="1:31">
      <c r="A38" s="1">
        <v>36</v>
      </c>
      <c r="B38" s="38" t="s">
        <v>177</v>
      </c>
      <c r="C38" s="38" t="s">
        <v>178</v>
      </c>
      <c r="D38" s="38" t="s">
        <v>110</v>
      </c>
      <c r="E38" s="38" t="s">
        <v>103</v>
      </c>
      <c r="F38" s="38" t="s">
        <v>4574</v>
      </c>
      <c r="G38" s="38">
        <v>1996</v>
      </c>
      <c r="H38" s="38">
        <v>20</v>
      </c>
      <c r="I38" s="38">
        <v>1155</v>
      </c>
      <c r="J38" s="38">
        <v>58</v>
      </c>
      <c r="K38" s="38">
        <v>37.700000000000003</v>
      </c>
      <c r="L38" s="38">
        <v>12.8</v>
      </c>
      <c r="M38" s="38">
        <v>12</v>
      </c>
      <c r="N38" s="38">
        <v>78</v>
      </c>
      <c r="O38" s="38">
        <v>3</v>
      </c>
      <c r="P38" s="38">
        <v>8</v>
      </c>
      <c r="Q38" s="38">
        <v>28</v>
      </c>
      <c r="R38" s="38">
        <v>6</v>
      </c>
      <c r="S38" s="38">
        <v>0.6</v>
      </c>
      <c r="T38" s="38">
        <v>12</v>
      </c>
      <c r="U38" s="38">
        <v>21</v>
      </c>
      <c r="V38" s="38">
        <v>-9</v>
      </c>
      <c r="W38" s="38">
        <v>-0.7</v>
      </c>
      <c r="X38" s="38">
        <v>0.39</v>
      </c>
      <c r="Y38" s="38">
        <v>12.9</v>
      </c>
      <c r="Z38" s="38">
        <v>14.5</v>
      </c>
      <c r="AA38" s="38">
        <v>-1.6</v>
      </c>
      <c r="AB38" s="38">
        <v>-0.12</v>
      </c>
      <c r="AC38" s="38">
        <v>0.72</v>
      </c>
      <c r="AD38" s="38" t="s">
        <v>25</v>
      </c>
      <c r="AE38" s="38" t="s">
        <v>179</v>
      </c>
    </row>
    <row r="39" spans="1:31">
      <c r="A39" s="1">
        <v>37</v>
      </c>
      <c r="B39" s="38" t="s">
        <v>180</v>
      </c>
      <c r="C39" s="38" t="s">
        <v>120</v>
      </c>
      <c r="D39" s="38" t="s">
        <v>114</v>
      </c>
      <c r="E39" s="38" t="s">
        <v>103</v>
      </c>
      <c r="F39" s="38" t="s">
        <v>4445</v>
      </c>
      <c r="G39" s="38">
        <v>1997</v>
      </c>
      <c r="H39" s="38">
        <v>27</v>
      </c>
      <c r="I39" s="38">
        <v>1283</v>
      </c>
      <c r="J39" s="38">
        <v>48</v>
      </c>
      <c r="K39" s="38">
        <v>41.9</v>
      </c>
      <c r="L39" s="38">
        <v>14.3</v>
      </c>
      <c r="M39" s="38">
        <v>14</v>
      </c>
      <c r="N39" s="38">
        <v>73</v>
      </c>
      <c r="O39" s="38">
        <v>0</v>
      </c>
      <c r="P39" s="38">
        <v>13</v>
      </c>
      <c r="Q39" s="38">
        <v>21</v>
      </c>
      <c r="R39" s="38">
        <v>4</v>
      </c>
      <c r="S39" s="38">
        <v>0.85</v>
      </c>
      <c r="T39" s="38">
        <v>15</v>
      </c>
      <c r="U39" s="38">
        <v>22</v>
      </c>
      <c r="V39" s="38">
        <v>-7</v>
      </c>
      <c r="W39" s="38">
        <v>-0.49</v>
      </c>
      <c r="X39" s="38">
        <v>0.78</v>
      </c>
      <c r="Y39" s="38">
        <v>11.9</v>
      </c>
      <c r="Z39" s="38">
        <v>21.3</v>
      </c>
      <c r="AA39" s="38">
        <v>-9.5</v>
      </c>
      <c r="AB39" s="38">
        <v>-0.66</v>
      </c>
      <c r="AC39" s="38">
        <v>-0.16</v>
      </c>
      <c r="AD39" s="38" t="s">
        <v>25</v>
      </c>
      <c r="AE39" s="38" t="s">
        <v>181</v>
      </c>
    </row>
    <row r="40" spans="1:31">
      <c r="A40" s="1">
        <v>38</v>
      </c>
      <c r="B40" s="38" t="s">
        <v>182</v>
      </c>
      <c r="C40" s="38" t="s">
        <v>113</v>
      </c>
      <c r="D40" s="38" t="s">
        <v>110</v>
      </c>
      <c r="E40" s="38" t="s">
        <v>103</v>
      </c>
      <c r="F40" s="38" t="s">
        <v>4575</v>
      </c>
      <c r="G40" s="38">
        <v>1992</v>
      </c>
      <c r="H40" s="38">
        <v>28</v>
      </c>
      <c r="I40" s="38">
        <v>1214</v>
      </c>
      <c r="J40" s="38">
        <v>43</v>
      </c>
      <c r="K40" s="38">
        <v>39.700000000000003</v>
      </c>
      <c r="L40" s="38">
        <v>13.5</v>
      </c>
      <c r="M40" s="38">
        <v>12</v>
      </c>
      <c r="N40" s="38">
        <v>69</v>
      </c>
      <c r="O40" s="38">
        <v>0</v>
      </c>
      <c r="P40" s="38">
        <v>16</v>
      </c>
      <c r="Q40" s="38">
        <v>24</v>
      </c>
      <c r="R40" s="38">
        <v>3</v>
      </c>
      <c r="S40" s="38">
        <v>0.61</v>
      </c>
      <c r="T40" s="38">
        <v>9</v>
      </c>
      <c r="U40" s="38">
        <v>26</v>
      </c>
      <c r="V40" s="38">
        <v>-17</v>
      </c>
      <c r="W40" s="38">
        <v>-1.26</v>
      </c>
      <c r="X40" s="38">
        <v>-0.53</v>
      </c>
      <c r="Y40" s="38">
        <v>14.1</v>
      </c>
      <c r="Z40" s="38">
        <v>22.9</v>
      </c>
      <c r="AA40" s="38">
        <v>-8.8000000000000007</v>
      </c>
      <c r="AB40" s="38">
        <v>-0.65</v>
      </c>
      <c r="AC40" s="38">
        <v>-0.13</v>
      </c>
      <c r="AD40" s="38" t="s">
        <v>25</v>
      </c>
      <c r="AE40" s="38" t="s">
        <v>183</v>
      </c>
    </row>
    <row r="41" spans="1:31">
      <c r="A41" s="1">
        <v>39</v>
      </c>
      <c r="B41" s="38" t="s">
        <v>84</v>
      </c>
      <c r="C41" s="38" t="s">
        <v>142</v>
      </c>
      <c r="D41" s="38" t="s">
        <v>150</v>
      </c>
      <c r="E41" s="38" t="s">
        <v>83</v>
      </c>
      <c r="F41" s="38" t="s">
        <v>4576</v>
      </c>
      <c r="G41" s="38">
        <v>1994</v>
      </c>
      <c r="H41" s="38">
        <v>25</v>
      </c>
      <c r="I41" s="38">
        <v>2205</v>
      </c>
      <c r="J41" s="38">
        <v>88</v>
      </c>
      <c r="K41" s="38">
        <v>74.2</v>
      </c>
      <c r="L41" s="38">
        <v>24.5</v>
      </c>
      <c r="M41" s="38">
        <v>25</v>
      </c>
      <c r="N41" s="38">
        <v>88</v>
      </c>
      <c r="O41" s="38">
        <v>24</v>
      </c>
      <c r="P41" s="38">
        <v>0</v>
      </c>
      <c r="R41" s="38">
        <v>6</v>
      </c>
      <c r="S41" s="38">
        <v>1.1599999999999999</v>
      </c>
      <c r="T41" s="38">
        <v>22</v>
      </c>
      <c r="U41" s="38">
        <v>26</v>
      </c>
      <c r="V41" s="38">
        <v>-4</v>
      </c>
      <c r="W41" s="38">
        <v>-0.16</v>
      </c>
      <c r="X41" s="38">
        <v>0.19</v>
      </c>
      <c r="Y41" s="38">
        <v>32.4</v>
      </c>
      <c r="Z41" s="38">
        <v>29.8</v>
      </c>
      <c r="AA41" s="38">
        <v>2.7</v>
      </c>
      <c r="AB41" s="38">
        <v>0.11</v>
      </c>
      <c r="AC41" s="38">
        <v>0.47</v>
      </c>
      <c r="AD41" s="38" t="s">
        <v>25</v>
      </c>
      <c r="AE41" s="38" t="s">
        <v>184</v>
      </c>
    </row>
    <row r="42" spans="1:31">
      <c r="A42" s="1">
        <v>40</v>
      </c>
      <c r="B42" s="38" t="s">
        <v>1152</v>
      </c>
      <c r="C42" s="38" t="s">
        <v>113</v>
      </c>
      <c r="D42" s="38" t="s">
        <v>121</v>
      </c>
      <c r="E42" s="38" t="s">
        <v>95</v>
      </c>
      <c r="F42" s="38" t="s">
        <v>5029</v>
      </c>
      <c r="G42" s="38">
        <v>2001</v>
      </c>
      <c r="H42" s="38">
        <v>0</v>
      </c>
      <c r="M42" s="38">
        <v>0</v>
      </c>
      <c r="O42" s="38">
        <v>0</v>
      </c>
      <c r="P42" s="38">
        <v>0</v>
      </c>
      <c r="R42" s="38">
        <v>3</v>
      </c>
      <c r="AD42" s="38" t="s">
        <v>25</v>
      </c>
      <c r="AE42" s="38" t="s">
        <v>1153</v>
      </c>
    </row>
    <row r="43" spans="1:31">
      <c r="A43" s="1">
        <v>41</v>
      </c>
      <c r="B43" s="38" t="s">
        <v>185</v>
      </c>
      <c r="C43" s="38" t="s">
        <v>186</v>
      </c>
      <c r="D43" s="38" t="s">
        <v>114</v>
      </c>
      <c r="E43" s="38" t="s">
        <v>83</v>
      </c>
      <c r="F43" s="38" t="s">
        <v>4577</v>
      </c>
      <c r="G43" s="38">
        <v>1989</v>
      </c>
      <c r="H43" s="38">
        <v>15</v>
      </c>
      <c r="I43" s="38">
        <v>554</v>
      </c>
      <c r="J43" s="38">
        <v>37</v>
      </c>
      <c r="K43" s="38">
        <v>18.7</v>
      </c>
      <c r="L43" s="38">
        <v>6.2</v>
      </c>
      <c r="M43" s="38">
        <v>5</v>
      </c>
      <c r="N43" s="38">
        <v>62</v>
      </c>
      <c r="O43" s="38">
        <v>0</v>
      </c>
      <c r="P43" s="38">
        <v>10</v>
      </c>
      <c r="Q43" s="38">
        <v>24</v>
      </c>
      <c r="R43" s="38">
        <v>5</v>
      </c>
      <c r="S43" s="38">
        <v>1.07</v>
      </c>
      <c r="T43" s="38">
        <v>3</v>
      </c>
      <c r="U43" s="38">
        <v>8</v>
      </c>
      <c r="V43" s="38">
        <v>-5</v>
      </c>
      <c r="W43" s="38">
        <v>-0.81</v>
      </c>
      <c r="X43" s="38">
        <v>-0.74</v>
      </c>
      <c r="Y43" s="38">
        <v>6</v>
      </c>
      <c r="Z43" s="38">
        <v>8.5</v>
      </c>
      <c r="AA43" s="38">
        <v>-2.5</v>
      </c>
      <c r="AB43" s="38">
        <v>-0.41</v>
      </c>
      <c r="AC43" s="38">
        <v>-0.49</v>
      </c>
      <c r="AD43" s="38" t="s">
        <v>25</v>
      </c>
      <c r="AE43" s="38" t="s">
        <v>187</v>
      </c>
    </row>
    <row r="44" spans="1:31">
      <c r="A44" s="1">
        <v>42</v>
      </c>
      <c r="B44" s="38" t="s">
        <v>188</v>
      </c>
      <c r="C44" s="38" t="s">
        <v>189</v>
      </c>
      <c r="D44" s="38" t="s">
        <v>121</v>
      </c>
      <c r="E44" s="38" t="s">
        <v>85</v>
      </c>
      <c r="F44" s="38" t="s">
        <v>4578</v>
      </c>
      <c r="G44" s="38">
        <v>1994</v>
      </c>
      <c r="H44" s="38">
        <v>3</v>
      </c>
      <c r="I44" s="38">
        <v>77</v>
      </c>
      <c r="J44" s="38">
        <v>26</v>
      </c>
      <c r="K44" s="38">
        <v>2.5</v>
      </c>
      <c r="L44" s="38">
        <v>0.9</v>
      </c>
      <c r="M44" s="38">
        <v>1</v>
      </c>
      <c r="N44" s="38">
        <v>44</v>
      </c>
      <c r="O44" s="38">
        <v>0</v>
      </c>
      <c r="P44" s="38">
        <v>2</v>
      </c>
      <c r="Q44" s="38">
        <v>17</v>
      </c>
      <c r="R44" s="38">
        <v>9</v>
      </c>
      <c r="S44" s="38">
        <v>1.67</v>
      </c>
      <c r="T44" s="38">
        <v>1</v>
      </c>
      <c r="U44" s="38">
        <v>0</v>
      </c>
      <c r="V44" s="38">
        <v>1</v>
      </c>
      <c r="W44" s="38">
        <v>1.17</v>
      </c>
      <c r="X44" s="38">
        <v>1.08</v>
      </c>
      <c r="Y44" s="38">
        <v>2.5</v>
      </c>
      <c r="Z44" s="38">
        <v>0.8</v>
      </c>
      <c r="AA44" s="38">
        <v>1.6</v>
      </c>
      <c r="AB44" s="38">
        <v>1.92</v>
      </c>
      <c r="AC44" s="38">
        <v>2.12</v>
      </c>
      <c r="AD44" s="38" t="s">
        <v>25</v>
      </c>
      <c r="AE44" s="38" t="s">
        <v>190</v>
      </c>
    </row>
    <row r="45" spans="1:31">
      <c r="A45" s="1">
        <v>43</v>
      </c>
      <c r="B45" s="38" t="s">
        <v>191</v>
      </c>
      <c r="C45" s="38" t="s">
        <v>192</v>
      </c>
      <c r="D45" s="38" t="s">
        <v>121</v>
      </c>
      <c r="E45" s="38" t="s">
        <v>89</v>
      </c>
      <c r="F45" s="38" t="s">
        <v>4579</v>
      </c>
      <c r="G45" s="38">
        <v>1992</v>
      </c>
      <c r="H45" s="38">
        <v>20</v>
      </c>
      <c r="I45" s="38">
        <v>1610</v>
      </c>
      <c r="J45" s="38">
        <v>81</v>
      </c>
      <c r="K45" s="38">
        <v>52.6</v>
      </c>
      <c r="L45" s="38">
        <v>17.899999999999999</v>
      </c>
      <c r="M45" s="38">
        <v>18</v>
      </c>
      <c r="N45" s="38">
        <v>84</v>
      </c>
      <c r="O45" s="38">
        <v>13</v>
      </c>
      <c r="P45" s="38">
        <v>2</v>
      </c>
      <c r="Q45" s="38">
        <v>45</v>
      </c>
      <c r="R45" s="38">
        <v>0</v>
      </c>
      <c r="S45" s="38">
        <v>1.25</v>
      </c>
      <c r="T45" s="38">
        <v>17</v>
      </c>
      <c r="U45" s="38">
        <v>26</v>
      </c>
      <c r="V45" s="38">
        <v>-9</v>
      </c>
      <c r="W45" s="38">
        <v>-0.5</v>
      </c>
      <c r="X45" s="38">
        <v>0.92</v>
      </c>
      <c r="Y45" s="38">
        <v>19.2</v>
      </c>
      <c r="Z45" s="38">
        <v>28.1</v>
      </c>
      <c r="AA45" s="38">
        <v>-9</v>
      </c>
      <c r="AB45" s="38">
        <v>-0.5</v>
      </c>
      <c r="AC45" s="38">
        <v>0.35</v>
      </c>
      <c r="AD45" s="38" t="s">
        <v>25</v>
      </c>
      <c r="AE45" s="2" t="s">
        <v>193</v>
      </c>
    </row>
    <row r="46" spans="1:31">
      <c r="A46" s="1">
        <v>44</v>
      </c>
      <c r="B46" s="38" t="s">
        <v>1871</v>
      </c>
      <c r="C46" s="38" t="s">
        <v>120</v>
      </c>
      <c r="D46" s="38" t="s">
        <v>150</v>
      </c>
      <c r="E46" s="38" t="s">
        <v>72</v>
      </c>
      <c r="F46" s="38" t="s">
        <v>4465</v>
      </c>
      <c r="G46" s="38">
        <v>1999</v>
      </c>
      <c r="H46" s="38">
        <v>0</v>
      </c>
      <c r="M46" s="38">
        <v>0</v>
      </c>
      <c r="O46" s="38">
        <v>0</v>
      </c>
      <c r="P46" s="38">
        <v>0</v>
      </c>
      <c r="R46" s="38">
        <v>11</v>
      </c>
      <c r="AD46" s="38" t="s">
        <v>25</v>
      </c>
      <c r="AE46" s="2" t="s">
        <v>4105</v>
      </c>
    </row>
    <row r="47" spans="1:31">
      <c r="A47" s="1">
        <v>45</v>
      </c>
      <c r="B47" s="38" t="s">
        <v>194</v>
      </c>
      <c r="C47" s="38" t="s">
        <v>178</v>
      </c>
      <c r="D47" s="38" t="s">
        <v>114</v>
      </c>
      <c r="E47" s="38" t="s">
        <v>89</v>
      </c>
      <c r="F47" s="38" t="s">
        <v>4580</v>
      </c>
      <c r="G47" s="38">
        <v>1997</v>
      </c>
      <c r="H47" s="38">
        <v>23</v>
      </c>
      <c r="I47" s="38">
        <v>1078</v>
      </c>
      <c r="J47" s="38">
        <v>47</v>
      </c>
      <c r="K47" s="38">
        <v>35.200000000000003</v>
      </c>
      <c r="L47" s="38">
        <v>12</v>
      </c>
      <c r="M47" s="38">
        <v>13</v>
      </c>
      <c r="N47" s="38">
        <v>68</v>
      </c>
      <c r="O47" s="38">
        <v>0</v>
      </c>
      <c r="P47" s="38">
        <v>10</v>
      </c>
      <c r="Q47" s="38">
        <v>19</v>
      </c>
      <c r="R47" s="38">
        <v>2</v>
      </c>
      <c r="S47" s="38">
        <v>0.74</v>
      </c>
      <c r="T47" s="38">
        <v>11</v>
      </c>
      <c r="U47" s="38">
        <v>24</v>
      </c>
      <c r="V47" s="38">
        <v>-13</v>
      </c>
      <c r="W47" s="38">
        <v>-1.0900000000000001</v>
      </c>
      <c r="X47" s="38">
        <v>-0.22</v>
      </c>
      <c r="Y47" s="38">
        <v>13.9</v>
      </c>
      <c r="Z47" s="38">
        <v>21.5</v>
      </c>
      <c r="AA47" s="38">
        <v>-7.6</v>
      </c>
      <c r="AB47" s="38">
        <v>-0.63</v>
      </c>
      <c r="AC47" s="38">
        <v>0.05</v>
      </c>
      <c r="AD47" s="38" t="s">
        <v>25</v>
      </c>
      <c r="AE47" s="38" t="s">
        <v>195</v>
      </c>
    </row>
    <row r="48" spans="1:31">
      <c r="A48" s="1">
        <v>46</v>
      </c>
      <c r="B48" s="38" t="s">
        <v>4068</v>
      </c>
      <c r="C48" s="38" t="s">
        <v>189</v>
      </c>
      <c r="D48" s="38" t="s">
        <v>117</v>
      </c>
      <c r="E48" s="38" t="s">
        <v>74</v>
      </c>
      <c r="F48" s="38" t="s">
        <v>4581</v>
      </c>
      <c r="G48" s="38">
        <v>2003</v>
      </c>
      <c r="H48" s="38">
        <v>2</v>
      </c>
      <c r="I48" s="38">
        <v>22</v>
      </c>
      <c r="J48" s="38">
        <v>11</v>
      </c>
      <c r="K48" s="38">
        <v>0.8</v>
      </c>
      <c r="L48" s="38">
        <v>0.2</v>
      </c>
      <c r="M48" s="38">
        <v>0</v>
      </c>
      <c r="O48" s="38">
        <v>0</v>
      </c>
      <c r="P48" s="38">
        <v>2</v>
      </c>
      <c r="Q48" s="38">
        <v>11</v>
      </c>
      <c r="R48" s="38">
        <v>7</v>
      </c>
      <c r="S48" s="38">
        <v>3</v>
      </c>
      <c r="T48" s="38">
        <v>1</v>
      </c>
      <c r="U48" s="38">
        <v>0</v>
      </c>
      <c r="V48" s="38">
        <v>1</v>
      </c>
      <c r="W48" s="38">
        <v>4.09</v>
      </c>
      <c r="X48" s="38">
        <v>3.43</v>
      </c>
      <c r="Y48" s="38">
        <v>1.5</v>
      </c>
      <c r="Z48" s="38">
        <v>0.1</v>
      </c>
      <c r="AA48" s="38">
        <v>1.4</v>
      </c>
      <c r="AB48" s="38">
        <v>5.77</v>
      </c>
      <c r="AC48" s="38">
        <v>5.07</v>
      </c>
      <c r="AD48" s="38" t="s">
        <v>25</v>
      </c>
      <c r="AE48" s="38" t="s">
        <v>4106</v>
      </c>
    </row>
    <row r="49" spans="1:31">
      <c r="A49" s="1">
        <v>47</v>
      </c>
      <c r="B49" s="38" t="s">
        <v>3984</v>
      </c>
      <c r="C49" s="38" t="s">
        <v>160</v>
      </c>
      <c r="D49" s="38" t="s">
        <v>139</v>
      </c>
      <c r="E49" s="38" t="s">
        <v>89</v>
      </c>
      <c r="F49" s="38" t="s">
        <v>4582</v>
      </c>
      <c r="G49" s="38">
        <v>1989</v>
      </c>
      <c r="H49" s="38">
        <v>12</v>
      </c>
      <c r="I49" s="38">
        <v>314</v>
      </c>
      <c r="J49" s="38">
        <v>26</v>
      </c>
      <c r="K49" s="38">
        <v>10.3</v>
      </c>
      <c r="L49" s="38">
        <v>3.5</v>
      </c>
      <c r="M49" s="38">
        <v>1</v>
      </c>
      <c r="N49" s="38">
        <v>78</v>
      </c>
      <c r="O49" s="38">
        <v>0</v>
      </c>
      <c r="P49" s="38">
        <v>11</v>
      </c>
      <c r="Q49" s="38">
        <v>21</v>
      </c>
      <c r="R49" s="38">
        <v>2</v>
      </c>
      <c r="S49" s="38">
        <v>0.67</v>
      </c>
      <c r="T49" s="38">
        <v>5</v>
      </c>
      <c r="U49" s="38">
        <v>10</v>
      </c>
      <c r="V49" s="38">
        <v>-5</v>
      </c>
      <c r="W49" s="38">
        <v>-1.43</v>
      </c>
      <c r="X49" s="38">
        <v>-0.55000000000000004</v>
      </c>
      <c r="Y49" s="38">
        <v>4.7</v>
      </c>
      <c r="Z49" s="38">
        <v>7.1</v>
      </c>
      <c r="AA49" s="38">
        <v>-2.4</v>
      </c>
      <c r="AB49" s="38">
        <v>-0.69</v>
      </c>
      <c r="AC49" s="38">
        <v>-0.02</v>
      </c>
      <c r="AD49" s="38" t="s">
        <v>25</v>
      </c>
      <c r="AE49" s="38" t="s">
        <v>3985</v>
      </c>
    </row>
    <row r="50" spans="1:31">
      <c r="A50" s="1">
        <v>48</v>
      </c>
      <c r="B50" s="38" t="s">
        <v>196</v>
      </c>
      <c r="C50" s="38" t="s">
        <v>160</v>
      </c>
      <c r="D50" s="38" t="s">
        <v>139</v>
      </c>
      <c r="E50" s="38" t="s">
        <v>87</v>
      </c>
      <c r="F50" s="38" t="s">
        <v>4583</v>
      </c>
      <c r="G50" s="38">
        <v>1991</v>
      </c>
      <c r="H50" s="38">
        <v>34</v>
      </c>
      <c r="I50" s="38">
        <v>2361</v>
      </c>
      <c r="J50" s="38">
        <v>69</v>
      </c>
      <c r="K50" s="38">
        <v>77.2</v>
      </c>
      <c r="L50" s="38">
        <v>26.2</v>
      </c>
      <c r="M50" s="38">
        <v>27</v>
      </c>
      <c r="N50" s="38">
        <v>81</v>
      </c>
      <c r="O50" s="38">
        <v>14</v>
      </c>
      <c r="P50" s="38">
        <v>7</v>
      </c>
      <c r="Q50" s="38">
        <v>24</v>
      </c>
      <c r="R50" s="38">
        <v>0</v>
      </c>
      <c r="S50" s="38">
        <v>1.18</v>
      </c>
      <c r="T50" s="38">
        <v>27</v>
      </c>
      <c r="U50" s="38">
        <v>37</v>
      </c>
      <c r="V50" s="38">
        <v>-10</v>
      </c>
      <c r="W50" s="38">
        <v>-0.38</v>
      </c>
      <c r="X50" s="38">
        <v>-0.38</v>
      </c>
      <c r="Y50" s="38">
        <v>24.9</v>
      </c>
      <c r="Z50" s="38">
        <v>36.9</v>
      </c>
      <c r="AA50" s="38">
        <v>-12.1</v>
      </c>
      <c r="AB50" s="38">
        <v>-0.46</v>
      </c>
      <c r="AC50" s="38">
        <v>-0.68</v>
      </c>
      <c r="AD50" s="38" t="s">
        <v>25</v>
      </c>
      <c r="AE50" s="2" t="s">
        <v>197</v>
      </c>
    </row>
    <row r="51" spans="1:31">
      <c r="A51" s="1">
        <v>49</v>
      </c>
      <c r="B51" s="38" t="s">
        <v>198</v>
      </c>
      <c r="C51" s="38" t="s">
        <v>120</v>
      </c>
      <c r="D51" s="38" t="s">
        <v>121</v>
      </c>
      <c r="E51" s="38" t="s">
        <v>93</v>
      </c>
      <c r="F51" s="38" t="s">
        <v>4584</v>
      </c>
      <c r="G51" s="38">
        <v>1991</v>
      </c>
      <c r="H51" s="38">
        <v>25</v>
      </c>
      <c r="I51" s="38">
        <v>1694</v>
      </c>
      <c r="J51" s="38">
        <v>68</v>
      </c>
      <c r="K51" s="38">
        <v>55.4</v>
      </c>
      <c r="L51" s="38">
        <v>18.8</v>
      </c>
      <c r="M51" s="38">
        <v>18</v>
      </c>
      <c r="N51" s="38">
        <v>89</v>
      </c>
      <c r="O51" s="38">
        <v>17</v>
      </c>
      <c r="P51" s="38">
        <v>7</v>
      </c>
      <c r="Q51" s="38">
        <v>14</v>
      </c>
      <c r="R51" s="38">
        <v>4</v>
      </c>
      <c r="S51" s="38">
        <v>0.88</v>
      </c>
      <c r="T51" s="38">
        <v>22</v>
      </c>
      <c r="U51" s="38">
        <v>37</v>
      </c>
      <c r="V51" s="38">
        <v>-15</v>
      </c>
      <c r="W51" s="38">
        <v>-0.8</v>
      </c>
      <c r="X51" s="38">
        <v>-0.2</v>
      </c>
      <c r="Y51" s="38">
        <v>23.1</v>
      </c>
      <c r="Z51" s="38">
        <v>34.200000000000003</v>
      </c>
      <c r="AA51" s="38">
        <v>-11.1</v>
      </c>
      <c r="AB51" s="38">
        <v>-0.59</v>
      </c>
      <c r="AC51" s="38">
        <v>-0.32</v>
      </c>
      <c r="AD51" s="38" t="s">
        <v>25</v>
      </c>
      <c r="AE51" s="38" t="s">
        <v>199</v>
      </c>
    </row>
    <row r="52" spans="1:31">
      <c r="A52" s="1">
        <v>50</v>
      </c>
      <c r="B52" s="38" t="s">
        <v>200</v>
      </c>
      <c r="C52" s="38" t="s">
        <v>142</v>
      </c>
      <c r="D52" s="38" t="s">
        <v>121</v>
      </c>
      <c r="E52" s="38" t="s">
        <v>83</v>
      </c>
      <c r="F52" s="38" t="s">
        <v>4585</v>
      </c>
      <c r="G52" s="38">
        <v>1989</v>
      </c>
      <c r="H52" s="38">
        <v>21</v>
      </c>
      <c r="I52" s="38">
        <v>1241</v>
      </c>
      <c r="J52" s="38">
        <v>59</v>
      </c>
      <c r="K52" s="38">
        <v>41.8</v>
      </c>
      <c r="L52" s="38">
        <v>13.8</v>
      </c>
      <c r="M52" s="38">
        <v>13</v>
      </c>
      <c r="N52" s="38">
        <v>81</v>
      </c>
      <c r="O52" s="38">
        <v>9</v>
      </c>
      <c r="P52" s="38">
        <v>8</v>
      </c>
      <c r="Q52" s="38">
        <v>24</v>
      </c>
      <c r="R52" s="38">
        <v>5</v>
      </c>
      <c r="S52" s="38">
        <v>1.1399999999999999</v>
      </c>
      <c r="T52" s="38">
        <v>13</v>
      </c>
      <c r="U52" s="38">
        <v>15</v>
      </c>
      <c r="V52" s="38">
        <v>-2</v>
      </c>
      <c r="W52" s="38">
        <v>-0.15</v>
      </c>
      <c r="X52" s="38">
        <v>0.12</v>
      </c>
      <c r="Y52" s="38">
        <v>16.2</v>
      </c>
      <c r="Z52" s="38">
        <v>18.5</v>
      </c>
      <c r="AA52" s="38">
        <v>-2.2999999999999998</v>
      </c>
      <c r="AB52" s="38">
        <v>-0.17</v>
      </c>
      <c r="AC52" s="38">
        <v>-0.27</v>
      </c>
      <c r="AD52" s="38" t="s">
        <v>25</v>
      </c>
      <c r="AE52" s="38" t="s">
        <v>201</v>
      </c>
    </row>
    <row r="53" spans="1:31">
      <c r="A53" s="1">
        <v>51</v>
      </c>
      <c r="B53" s="38" t="s">
        <v>1154</v>
      </c>
      <c r="C53" s="38" t="s">
        <v>127</v>
      </c>
      <c r="D53" s="38" t="s">
        <v>121</v>
      </c>
      <c r="E53" s="38" t="s">
        <v>89</v>
      </c>
      <c r="F53" s="38" t="s">
        <v>5030</v>
      </c>
      <c r="G53" s="38">
        <v>2000</v>
      </c>
      <c r="H53" s="38">
        <v>0</v>
      </c>
      <c r="M53" s="38">
        <v>0</v>
      </c>
      <c r="O53" s="38">
        <v>0</v>
      </c>
      <c r="P53" s="38">
        <v>0</v>
      </c>
      <c r="R53" s="38">
        <v>1</v>
      </c>
      <c r="AD53" s="38" t="s">
        <v>25</v>
      </c>
      <c r="AE53" s="2" t="s">
        <v>1155</v>
      </c>
    </row>
    <row r="54" spans="1:31">
      <c r="A54" s="1">
        <v>52</v>
      </c>
      <c r="B54" s="38" t="s">
        <v>202</v>
      </c>
      <c r="C54" s="38" t="s">
        <v>127</v>
      </c>
      <c r="D54" s="38" t="s">
        <v>121</v>
      </c>
      <c r="E54" s="38" t="s">
        <v>83</v>
      </c>
      <c r="F54" s="38" t="s">
        <v>4586</v>
      </c>
      <c r="G54" s="38">
        <v>2001</v>
      </c>
      <c r="H54" s="38">
        <v>9</v>
      </c>
      <c r="I54" s="38">
        <v>725</v>
      </c>
      <c r="J54" s="38">
        <v>81</v>
      </c>
      <c r="K54" s="38">
        <v>24.4</v>
      </c>
      <c r="L54" s="38">
        <v>8.1</v>
      </c>
      <c r="M54" s="38">
        <v>8</v>
      </c>
      <c r="N54" s="38">
        <v>90</v>
      </c>
      <c r="O54" s="38">
        <v>8</v>
      </c>
      <c r="P54" s="38">
        <v>1</v>
      </c>
      <c r="Q54" s="38">
        <v>5</v>
      </c>
      <c r="R54" s="38">
        <v>7</v>
      </c>
      <c r="S54" s="38">
        <v>1.44</v>
      </c>
      <c r="T54" s="38">
        <v>6</v>
      </c>
      <c r="U54" s="38">
        <v>6</v>
      </c>
      <c r="V54" s="38">
        <v>0</v>
      </c>
      <c r="W54" s="38">
        <v>0</v>
      </c>
      <c r="X54" s="38">
        <v>0.28000000000000003</v>
      </c>
      <c r="Y54" s="38">
        <v>11.4</v>
      </c>
      <c r="Z54" s="38">
        <v>9.8000000000000007</v>
      </c>
      <c r="AA54" s="38">
        <v>1.7</v>
      </c>
      <c r="AB54" s="38">
        <v>0.21</v>
      </c>
      <c r="AC54" s="38">
        <v>0.28999999999999998</v>
      </c>
      <c r="AD54" s="38" t="s">
        <v>25</v>
      </c>
      <c r="AE54" s="38" t="s">
        <v>203</v>
      </c>
    </row>
    <row r="55" spans="1:31">
      <c r="A55" s="1">
        <v>53</v>
      </c>
      <c r="B55" s="38" t="s">
        <v>204</v>
      </c>
      <c r="C55" s="38" t="s">
        <v>170</v>
      </c>
      <c r="D55" s="38" t="s">
        <v>139</v>
      </c>
      <c r="E55" s="38" t="s">
        <v>85</v>
      </c>
      <c r="F55" s="38" t="s">
        <v>4587</v>
      </c>
      <c r="G55" s="38">
        <v>1997</v>
      </c>
      <c r="H55" s="38">
        <v>29</v>
      </c>
      <c r="I55" s="38">
        <v>1735</v>
      </c>
      <c r="J55" s="38">
        <v>60</v>
      </c>
      <c r="K55" s="38">
        <v>56.7</v>
      </c>
      <c r="L55" s="38">
        <v>19.3</v>
      </c>
      <c r="M55" s="38">
        <v>23</v>
      </c>
      <c r="N55" s="38">
        <v>71</v>
      </c>
      <c r="O55" s="38">
        <v>4</v>
      </c>
      <c r="P55" s="38">
        <v>6</v>
      </c>
      <c r="Q55" s="38">
        <v>17</v>
      </c>
      <c r="R55" s="38">
        <v>0</v>
      </c>
      <c r="S55" s="38">
        <v>1.59</v>
      </c>
      <c r="T55" s="38">
        <v>23</v>
      </c>
      <c r="U55" s="38">
        <v>31</v>
      </c>
      <c r="V55" s="38">
        <v>-8</v>
      </c>
      <c r="W55" s="38">
        <v>-0.41</v>
      </c>
      <c r="X55" s="38">
        <v>-1.23</v>
      </c>
      <c r="Y55" s="38">
        <v>25.2</v>
      </c>
      <c r="Z55" s="38">
        <v>33</v>
      </c>
      <c r="AA55" s="38">
        <v>-7.8</v>
      </c>
      <c r="AB55" s="38">
        <v>-0.4</v>
      </c>
      <c r="AC55" s="38">
        <v>-0.6</v>
      </c>
      <c r="AD55" s="38" t="s">
        <v>25</v>
      </c>
      <c r="AE55" s="2" t="s">
        <v>205</v>
      </c>
    </row>
    <row r="56" spans="1:31">
      <c r="A56" s="1">
        <v>54</v>
      </c>
      <c r="B56" s="38" t="s">
        <v>206</v>
      </c>
      <c r="C56" s="38" t="s">
        <v>142</v>
      </c>
      <c r="D56" s="38" t="s">
        <v>117</v>
      </c>
      <c r="E56" s="38" t="s">
        <v>81</v>
      </c>
      <c r="F56" s="38" t="s">
        <v>4588</v>
      </c>
      <c r="G56" s="38">
        <v>2004</v>
      </c>
      <c r="H56" s="38">
        <v>11</v>
      </c>
      <c r="I56" s="38">
        <v>526</v>
      </c>
      <c r="J56" s="38">
        <v>48</v>
      </c>
      <c r="K56" s="38">
        <v>17.2</v>
      </c>
      <c r="L56" s="38">
        <v>5.8</v>
      </c>
      <c r="M56" s="38">
        <v>6</v>
      </c>
      <c r="N56" s="38">
        <v>78</v>
      </c>
      <c r="O56" s="38">
        <v>0</v>
      </c>
      <c r="P56" s="38">
        <v>5</v>
      </c>
      <c r="Q56" s="38">
        <v>12</v>
      </c>
      <c r="R56" s="38">
        <v>10</v>
      </c>
      <c r="S56" s="38">
        <v>2.09</v>
      </c>
      <c r="T56" s="38">
        <v>11</v>
      </c>
      <c r="U56" s="38">
        <v>4</v>
      </c>
      <c r="V56" s="38">
        <v>7</v>
      </c>
      <c r="W56" s="38">
        <v>1.2</v>
      </c>
      <c r="X56" s="38">
        <v>0.59</v>
      </c>
      <c r="Y56" s="38">
        <v>12.5</v>
      </c>
      <c r="Z56" s="38">
        <v>6.6</v>
      </c>
      <c r="AA56" s="38">
        <v>6</v>
      </c>
      <c r="AB56" s="38">
        <v>1.02</v>
      </c>
      <c r="AC56" s="38">
        <v>0.65</v>
      </c>
      <c r="AD56" s="38" t="s">
        <v>25</v>
      </c>
      <c r="AE56" s="2" t="s">
        <v>207</v>
      </c>
    </row>
    <row r="57" spans="1:31">
      <c r="A57" s="1">
        <v>55</v>
      </c>
      <c r="B57" s="38" t="s">
        <v>1156</v>
      </c>
      <c r="C57" s="38" t="s">
        <v>435</v>
      </c>
      <c r="D57" s="38" t="s">
        <v>121</v>
      </c>
      <c r="E57" s="38" t="s">
        <v>87</v>
      </c>
      <c r="F57" s="38" t="s">
        <v>5031</v>
      </c>
      <c r="G57" s="38">
        <v>2000</v>
      </c>
      <c r="H57" s="38">
        <v>0</v>
      </c>
      <c r="M57" s="38">
        <v>0</v>
      </c>
      <c r="O57" s="38">
        <v>0</v>
      </c>
      <c r="P57" s="38">
        <v>0</v>
      </c>
      <c r="R57" s="38">
        <v>3</v>
      </c>
      <c r="AD57" s="38" t="s">
        <v>25</v>
      </c>
      <c r="AE57" s="38" t="s">
        <v>1157</v>
      </c>
    </row>
    <row r="58" spans="1:31">
      <c r="A58" s="1">
        <v>56</v>
      </c>
      <c r="B58" s="38" t="s">
        <v>208</v>
      </c>
      <c r="C58" s="38" t="s">
        <v>120</v>
      </c>
      <c r="D58" s="38" t="s">
        <v>114</v>
      </c>
      <c r="E58" s="38" t="s">
        <v>93</v>
      </c>
      <c r="F58" s="38" t="s">
        <v>4589</v>
      </c>
      <c r="G58" s="38">
        <v>1993</v>
      </c>
      <c r="H58" s="38">
        <v>25</v>
      </c>
      <c r="I58" s="38">
        <v>1314</v>
      </c>
      <c r="J58" s="38">
        <v>53</v>
      </c>
      <c r="K58" s="38">
        <v>42.9</v>
      </c>
      <c r="L58" s="38">
        <v>14.6</v>
      </c>
      <c r="M58" s="38">
        <v>15</v>
      </c>
      <c r="N58" s="38">
        <v>70</v>
      </c>
      <c r="O58" s="38">
        <v>2</v>
      </c>
      <c r="P58" s="38">
        <v>10</v>
      </c>
      <c r="Q58" s="38">
        <v>26</v>
      </c>
      <c r="R58" s="38">
        <v>0</v>
      </c>
      <c r="S58" s="38">
        <v>0.88</v>
      </c>
      <c r="T58" s="38">
        <v>20</v>
      </c>
      <c r="U58" s="38">
        <v>26</v>
      </c>
      <c r="V58" s="38">
        <v>-6</v>
      </c>
      <c r="W58" s="38">
        <v>-0.41</v>
      </c>
      <c r="X58" s="38">
        <v>0.52</v>
      </c>
      <c r="Y58" s="38">
        <v>19.5</v>
      </c>
      <c r="Z58" s="38">
        <v>23.5</v>
      </c>
      <c r="AA58" s="38">
        <v>-4</v>
      </c>
      <c r="AB58" s="38">
        <v>-0.27</v>
      </c>
      <c r="AC58" s="38">
        <v>0.3</v>
      </c>
      <c r="AD58" s="38" t="s">
        <v>25</v>
      </c>
      <c r="AE58" s="38" t="s">
        <v>209</v>
      </c>
    </row>
    <row r="59" spans="1:31">
      <c r="A59" s="1">
        <v>57</v>
      </c>
      <c r="B59" s="38" t="s">
        <v>210</v>
      </c>
      <c r="C59" s="38" t="s">
        <v>211</v>
      </c>
      <c r="D59" s="38" t="s">
        <v>117</v>
      </c>
      <c r="E59" s="38" t="s">
        <v>79</v>
      </c>
      <c r="F59" s="38" t="s">
        <v>4590</v>
      </c>
      <c r="G59" s="38">
        <v>1998</v>
      </c>
      <c r="H59" s="38">
        <v>19</v>
      </c>
      <c r="I59" s="38">
        <v>566</v>
      </c>
      <c r="J59" s="38">
        <v>30</v>
      </c>
      <c r="K59" s="38">
        <v>18.5</v>
      </c>
      <c r="L59" s="38">
        <v>6.3</v>
      </c>
      <c r="M59" s="38">
        <v>4</v>
      </c>
      <c r="N59" s="38">
        <v>68</v>
      </c>
      <c r="O59" s="38">
        <v>0</v>
      </c>
      <c r="P59" s="38">
        <v>15</v>
      </c>
      <c r="Q59" s="38">
        <v>20</v>
      </c>
      <c r="R59" s="38">
        <v>5</v>
      </c>
      <c r="S59" s="38">
        <v>1.1599999999999999</v>
      </c>
      <c r="T59" s="38">
        <v>10</v>
      </c>
      <c r="U59" s="38">
        <v>6</v>
      </c>
      <c r="V59" s="38">
        <v>4</v>
      </c>
      <c r="W59" s="38">
        <v>0.64</v>
      </c>
      <c r="X59" s="38">
        <v>0.49</v>
      </c>
      <c r="Y59" s="38">
        <v>8.6</v>
      </c>
      <c r="Z59" s="38">
        <v>6.2</v>
      </c>
      <c r="AA59" s="38">
        <v>2.4</v>
      </c>
      <c r="AB59" s="38">
        <v>0.38</v>
      </c>
      <c r="AC59" s="38">
        <v>0.23</v>
      </c>
      <c r="AD59" s="38" t="s">
        <v>25</v>
      </c>
      <c r="AE59" s="38" t="s">
        <v>212</v>
      </c>
    </row>
    <row r="60" spans="1:31">
      <c r="A60" s="1">
        <v>58</v>
      </c>
      <c r="B60" s="38" t="s">
        <v>213</v>
      </c>
      <c r="C60" s="38" t="s">
        <v>120</v>
      </c>
      <c r="D60" s="38" t="s">
        <v>139</v>
      </c>
      <c r="E60" s="38" t="s">
        <v>91</v>
      </c>
      <c r="F60" s="38" t="s">
        <v>4591</v>
      </c>
      <c r="G60" s="38">
        <v>1997</v>
      </c>
      <c r="H60" s="38">
        <v>30</v>
      </c>
      <c r="I60" s="38">
        <v>2443</v>
      </c>
      <c r="J60" s="38">
        <v>81</v>
      </c>
      <c r="K60" s="38">
        <v>79.8</v>
      </c>
      <c r="L60" s="38">
        <v>27.1</v>
      </c>
      <c r="M60" s="38">
        <v>29</v>
      </c>
      <c r="N60" s="38">
        <v>83</v>
      </c>
      <c r="O60" s="38">
        <v>19</v>
      </c>
      <c r="P60" s="38">
        <v>1</v>
      </c>
      <c r="Q60" s="38">
        <v>25</v>
      </c>
      <c r="R60" s="38">
        <v>0</v>
      </c>
      <c r="S60" s="38">
        <v>0.87</v>
      </c>
      <c r="T60" s="38">
        <v>36</v>
      </c>
      <c r="U60" s="38">
        <v>43</v>
      </c>
      <c r="V60" s="38">
        <v>-7</v>
      </c>
      <c r="W60" s="38">
        <v>-0.26</v>
      </c>
      <c r="X60" s="38">
        <v>0.62</v>
      </c>
      <c r="Y60" s="38">
        <v>34.799999999999997</v>
      </c>
      <c r="Z60" s="38">
        <v>45.9</v>
      </c>
      <c r="AA60" s="38">
        <v>-11</v>
      </c>
      <c r="AB60" s="38">
        <v>-0.41</v>
      </c>
      <c r="AC60" s="38">
        <v>-0.51</v>
      </c>
      <c r="AD60" s="38" t="s">
        <v>25</v>
      </c>
      <c r="AE60" s="38" t="s">
        <v>214</v>
      </c>
    </row>
    <row r="61" spans="1:31">
      <c r="A61" s="1">
        <v>59</v>
      </c>
      <c r="B61" s="38" t="s">
        <v>104</v>
      </c>
      <c r="C61" s="38" t="s">
        <v>215</v>
      </c>
      <c r="D61" s="38" t="s">
        <v>150</v>
      </c>
      <c r="E61" s="38" t="s">
        <v>103</v>
      </c>
      <c r="F61" s="38" t="s">
        <v>4592</v>
      </c>
      <c r="G61" s="38">
        <v>2002</v>
      </c>
      <c r="H61" s="38">
        <v>32</v>
      </c>
      <c r="I61" s="38">
        <v>2880</v>
      </c>
      <c r="J61" s="38">
        <v>90</v>
      </c>
      <c r="K61" s="38">
        <v>94.1</v>
      </c>
      <c r="L61" s="38">
        <v>32</v>
      </c>
      <c r="M61" s="38">
        <v>32</v>
      </c>
      <c r="N61" s="38">
        <v>90</v>
      </c>
      <c r="O61" s="38">
        <v>32</v>
      </c>
      <c r="P61" s="38">
        <v>0</v>
      </c>
      <c r="R61" s="38">
        <v>2</v>
      </c>
      <c r="S61" s="38">
        <v>0.75</v>
      </c>
      <c r="T61" s="38">
        <v>27</v>
      </c>
      <c r="U61" s="38">
        <v>56</v>
      </c>
      <c r="V61" s="38">
        <v>-29</v>
      </c>
      <c r="W61" s="38">
        <v>-0.91</v>
      </c>
      <c r="X61" s="38">
        <v>0.59</v>
      </c>
      <c r="Y61" s="38">
        <v>30.5</v>
      </c>
      <c r="Z61" s="38">
        <v>46.1</v>
      </c>
      <c r="AA61" s="38">
        <v>-15.6</v>
      </c>
      <c r="AB61" s="38">
        <v>-0.49</v>
      </c>
      <c r="AC61" s="38">
        <v>1.48</v>
      </c>
      <c r="AD61" s="38" t="s">
        <v>25</v>
      </c>
      <c r="AE61" s="38" t="s">
        <v>216</v>
      </c>
    </row>
    <row r="62" spans="1:31">
      <c r="A62" s="1">
        <v>60</v>
      </c>
      <c r="B62" s="38" t="s">
        <v>217</v>
      </c>
      <c r="C62" s="38" t="s">
        <v>163</v>
      </c>
      <c r="D62" s="38" t="s">
        <v>218</v>
      </c>
      <c r="E62" s="38" t="s">
        <v>79</v>
      </c>
      <c r="F62" s="38" t="s">
        <v>4593</v>
      </c>
      <c r="G62" s="38">
        <v>1999</v>
      </c>
      <c r="H62" s="38">
        <v>4</v>
      </c>
      <c r="I62" s="38">
        <v>21</v>
      </c>
      <c r="J62" s="38">
        <v>5</v>
      </c>
      <c r="K62" s="38">
        <v>0.7</v>
      </c>
      <c r="L62" s="38">
        <v>0.2</v>
      </c>
      <c r="M62" s="38">
        <v>0</v>
      </c>
      <c r="O62" s="38">
        <v>0</v>
      </c>
      <c r="P62" s="38">
        <v>4</v>
      </c>
      <c r="Q62" s="38">
        <v>5</v>
      </c>
      <c r="R62" s="38">
        <v>3</v>
      </c>
      <c r="S62" s="38">
        <v>2</v>
      </c>
      <c r="T62" s="38">
        <v>1</v>
      </c>
      <c r="U62" s="38">
        <v>0</v>
      </c>
      <c r="V62" s="38">
        <v>1</v>
      </c>
      <c r="W62" s="38">
        <v>4.29</v>
      </c>
      <c r="X62" s="38">
        <v>4.08</v>
      </c>
      <c r="Y62" s="38">
        <v>0.3</v>
      </c>
      <c r="Z62" s="38">
        <v>0.3</v>
      </c>
      <c r="AA62" s="38">
        <v>0</v>
      </c>
      <c r="AB62" s="38">
        <v>0.15</v>
      </c>
      <c r="AC62" s="38">
        <v>-0.04</v>
      </c>
      <c r="AD62" s="38" t="s">
        <v>25</v>
      </c>
      <c r="AE62" s="38" t="s">
        <v>219</v>
      </c>
    </row>
    <row r="63" spans="1:31">
      <c r="A63" s="1">
        <v>61</v>
      </c>
      <c r="B63" s="38" t="s">
        <v>220</v>
      </c>
      <c r="C63" s="38" t="s">
        <v>221</v>
      </c>
      <c r="D63" s="38" t="s">
        <v>121</v>
      </c>
      <c r="E63" s="38" t="s">
        <v>103</v>
      </c>
      <c r="F63" s="38" t="s">
        <v>4594</v>
      </c>
      <c r="G63" s="38">
        <v>1996</v>
      </c>
      <c r="H63" s="38">
        <v>16</v>
      </c>
      <c r="I63" s="38">
        <v>1312</v>
      </c>
      <c r="J63" s="38">
        <v>82</v>
      </c>
      <c r="K63" s="38">
        <v>42.9</v>
      </c>
      <c r="L63" s="38">
        <v>14.6</v>
      </c>
      <c r="M63" s="38">
        <v>16</v>
      </c>
      <c r="N63" s="38">
        <v>82</v>
      </c>
      <c r="O63" s="38">
        <v>13</v>
      </c>
      <c r="P63" s="38">
        <v>0</v>
      </c>
      <c r="R63" s="38">
        <v>3</v>
      </c>
      <c r="S63" s="38">
        <v>0.63</v>
      </c>
      <c r="T63" s="38">
        <v>8</v>
      </c>
      <c r="U63" s="38">
        <v>26</v>
      </c>
      <c r="V63" s="38">
        <v>-18</v>
      </c>
      <c r="W63" s="38">
        <v>-1.23</v>
      </c>
      <c r="X63" s="38">
        <v>-0.51</v>
      </c>
      <c r="Y63" s="38">
        <v>11</v>
      </c>
      <c r="Z63" s="38">
        <v>25.3</v>
      </c>
      <c r="AA63" s="38">
        <v>-14.4</v>
      </c>
      <c r="AB63" s="38">
        <v>-0.99</v>
      </c>
      <c r="AC63" s="38">
        <v>-0.72</v>
      </c>
      <c r="AD63" s="38" t="s">
        <v>25</v>
      </c>
      <c r="AE63" s="38" t="s">
        <v>222</v>
      </c>
    </row>
    <row r="64" spans="1:31">
      <c r="A64" s="1">
        <v>62</v>
      </c>
      <c r="B64" s="38" t="s">
        <v>220</v>
      </c>
      <c r="C64" s="38" t="s">
        <v>221</v>
      </c>
      <c r="D64" s="38" t="s">
        <v>121</v>
      </c>
      <c r="E64" s="38" t="s">
        <v>85</v>
      </c>
      <c r="F64" s="38" t="s">
        <v>4594</v>
      </c>
      <c r="G64" s="38">
        <v>1996</v>
      </c>
      <c r="H64" s="38">
        <v>3</v>
      </c>
      <c r="I64" s="38">
        <v>100</v>
      </c>
      <c r="J64" s="38">
        <v>33</v>
      </c>
      <c r="K64" s="38">
        <v>3.3</v>
      </c>
      <c r="L64" s="38">
        <v>1.1000000000000001</v>
      </c>
      <c r="M64" s="38">
        <v>1</v>
      </c>
      <c r="N64" s="38">
        <v>45</v>
      </c>
      <c r="O64" s="38">
        <v>0</v>
      </c>
      <c r="P64" s="38">
        <v>2</v>
      </c>
      <c r="Q64" s="38">
        <v>28</v>
      </c>
      <c r="R64" s="38">
        <v>10</v>
      </c>
      <c r="S64" s="38">
        <v>1.33</v>
      </c>
      <c r="T64" s="38">
        <v>0</v>
      </c>
      <c r="U64" s="38">
        <v>1</v>
      </c>
      <c r="V64" s="38">
        <v>-1</v>
      </c>
      <c r="W64" s="38">
        <v>-0.9</v>
      </c>
      <c r="X64" s="38">
        <v>-1.05</v>
      </c>
      <c r="Y64" s="38">
        <v>2.4</v>
      </c>
      <c r="Z64" s="38">
        <v>1.1000000000000001</v>
      </c>
      <c r="AA64" s="38">
        <v>1.3</v>
      </c>
      <c r="AB64" s="38">
        <v>1.17</v>
      </c>
      <c r="AC64" s="38">
        <v>1.36</v>
      </c>
      <c r="AD64" s="38" t="s">
        <v>25</v>
      </c>
      <c r="AE64" s="38" t="s">
        <v>222</v>
      </c>
    </row>
    <row r="65" spans="1:31">
      <c r="A65" s="1">
        <v>63</v>
      </c>
      <c r="B65" s="38" t="s">
        <v>223</v>
      </c>
      <c r="C65" s="38" t="s">
        <v>136</v>
      </c>
      <c r="D65" s="38" t="s">
        <v>117</v>
      </c>
      <c r="E65" s="38" t="s">
        <v>70</v>
      </c>
      <c r="F65" s="38" t="s">
        <v>4595</v>
      </c>
      <c r="G65" s="38">
        <v>1997</v>
      </c>
      <c r="H65" s="38">
        <v>7</v>
      </c>
      <c r="I65" s="38">
        <v>167</v>
      </c>
      <c r="J65" s="38">
        <v>24</v>
      </c>
      <c r="K65" s="38">
        <v>5.6</v>
      </c>
      <c r="L65" s="38">
        <v>1.9</v>
      </c>
      <c r="M65" s="38">
        <v>2</v>
      </c>
      <c r="N65" s="38">
        <v>55</v>
      </c>
      <c r="O65" s="38">
        <v>0</v>
      </c>
      <c r="P65" s="38">
        <v>5</v>
      </c>
      <c r="Q65" s="38">
        <v>12</v>
      </c>
      <c r="R65" s="38">
        <v>4</v>
      </c>
      <c r="S65" s="38">
        <v>1.71</v>
      </c>
      <c r="T65" s="38">
        <v>3</v>
      </c>
      <c r="U65" s="38">
        <v>3</v>
      </c>
      <c r="V65" s="38">
        <v>0</v>
      </c>
      <c r="W65" s="38">
        <v>0</v>
      </c>
      <c r="X65" s="38">
        <v>-0.28999999999999998</v>
      </c>
      <c r="Y65" s="38">
        <v>2.4</v>
      </c>
      <c r="Z65" s="38">
        <v>1.5</v>
      </c>
      <c r="AA65" s="38">
        <v>0.9</v>
      </c>
      <c r="AB65" s="38">
        <v>0.46</v>
      </c>
      <c r="AC65" s="38">
        <v>0.17</v>
      </c>
      <c r="AD65" s="38" t="s">
        <v>25</v>
      </c>
      <c r="AE65" s="38" t="s">
        <v>224</v>
      </c>
    </row>
    <row r="66" spans="1:31">
      <c r="A66" s="1">
        <v>64</v>
      </c>
      <c r="B66" s="38" t="s">
        <v>225</v>
      </c>
      <c r="C66" s="38" t="s">
        <v>226</v>
      </c>
      <c r="D66" s="38" t="s">
        <v>150</v>
      </c>
      <c r="E66" s="38" t="s">
        <v>101</v>
      </c>
      <c r="F66" s="38" t="s">
        <v>4596</v>
      </c>
      <c r="G66" s="38">
        <v>1987</v>
      </c>
      <c r="H66" s="38">
        <v>1</v>
      </c>
      <c r="I66" s="38">
        <v>90</v>
      </c>
      <c r="J66" s="38">
        <v>90</v>
      </c>
      <c r="K66" s="38">
        <v>2.9</v>
      </c>
      <c r="L66" s="38">
        <v>1</v>
      </c>
      <c r="M66" s="38">
        <v>1</v>
      </c>
      <c r="N66" s="38">
        <v>90</v>
      </c>
      <c r="O66" s="38">
        <v>1</v>
      </c>
      <c r="P66" s="38">
        <v>0</v>
      </c>
      <c r="R66" s="38">
        <v>33</v>
      </c>
      <c r="S66" s="38">
        <v>3</v>
      </c>
      <c r="T66" s="38">
        <v>1</v>
      </c>
      <c r="U66" s="38">
        <v>0</v>
      </c>
      <c r="V66" s="38">
        <v>1</v>
      </c>
      <c r="W66" s="38">
        <v>1</v>
      </c>
      <c r="X66" s="38">
        <v>1.79</v>
      </c>
      <c r="Y66" s="38">
        <v>0.4</v>
      </c>
      <c r="Z66" s="38">
        <v>1</v>
      </c>
      <c r="AA66" s="38">
        <v>-0.7</v>
      </c>
      <c r="AB66" s="38">
        <v>-0.67</v>
      </c>
      <c r="AC66" s="38">
        <v>-0.04</v>
      </c>
      <c r="AD66" s="38" t="s">
        <v>25</v>
      </c>
      <c r="AE66" s="38" t="s">
        <v>227</v>
      </c>
    </row>
    <row r="67" spans="1:31">
      <c r="A67" s="1">
        <v>65</v>
      </c>
      <c r="B67" s="38" t="s">
        <v>228</v>
      </c>
      <c r="C67" s="38" t="s">
        <v>229</v>
      </c>
      <c r="D67" s="38" t="s">
        <v>121</v>
      </c>
      <c r="E67" s="38" t="s">
        <v>103</v>
      </c>
      <c r="F67" s="38" t="s">
        <v>4597</v>
      </c>
      <c r="G67" s="38">
        <v>2001</v>
      </c>
      <c r="H67" s="38">
        <v>23</v>
      </c>
      <c r="I67" s="38">
        <v>1842</v>
      </c>
      <c r="J67" s="38">
        <v>80</v>
      </c>
      <c r="K67" s="38">
        <v>60.2</v>
      </c>
      <c r="L67" s="38">
        <v>20.5</v>
      </c>
      <c r="M67" s="38">
        <v>23</v>
      </c>
      <c r="N67" s="38">
        <v>80</v>
      </c>
      <c r="O67" s="38">
        <v>18</v>
      </c>
      <c r="P67" s="38">
        <v>0</v>
      </c>
      <c r="R67" s="38">
        <v>2</v>
      </c>
      <c r="S67" s="38">
        <v>0.74</v>
      </c>
      <c r="T67" s="38">
        <v>17</v>
      </c>
      <c r="U67" s="38">
        <v>37</v>
      </c>
      <c r="V67" s="38">
        <v>-20</v>
      </c>
      <c r="W67" s="38">
        <v>-0.98</v>
      </c>
      <c r="X67" s="38">
        <v>-0.09</v>
      </c>
      <c r="Y67" s="38">
        <v>19.3</v>
      </c>
      <c r="Z67" s="38">
        <v>34.799999999999997</v>
      </c>
      <c r="AA67" s="38">
        <v>-15.5</v>
      </c>
      <c r="AB67" s="38">
        <v>-0.76</v>
      </c>
      <c r="AC67" s="38">
        <v>-0.46</v>
      </c>
      <c r="AD67" s="38" t="s">
        <v>25</v>
      </c>
      <c r="AE67" s="38" t="s">
        <v>230</v>
      </c>
    </row>
    <row r="68" spans="1:31">
      <c r="A68" s="1">
        <v>66</v>
      </c>
      <c r="B68" s="38" t="s">
        <v>1158</v>
      </c>
      <c r="C68" s="38" t="s">
        <v>120</v>
      </c>
      <c r="D68" s="38" t="s">
        <v>121</v>
      </c>
      <c r="E68" s="38" t="s">
        <v>70</v>
      </c>
      <c r="F68" s="38" t="s">
        <v>4749</v>
      </c>
      <c r="G68" s="38">
        <v>2003</v>
      </c>
      <c r="H68" s="38">
        <v>0</v>
      </c>
      <c r="M68" s="38">
        <v>0</v>
      </c>
      <c r="O68" s="38">
        <v>0</v>
      </c>
      <c r="P68" s="38">
        <v>0</v>
      </c>
      <c r="R68" s="38">
        <v>1</v>
      </c>
      <c r="AD68" s="38" t="s">
        <v>25</v>
      </c>
      <c r="AE68" s="38" t="s">
        <v>1159</v>
      </c>
    </row>
    <row r="69" spans="1:31">
      <c r="A69" s="1">
        <v>67</v>
      </c>
      <c r="B69" s="38" t="s">
        <v>231</v>
      </c>
      <c r="C69" s="38" t="s">
        <v>232</v>
      </c>
      <c r="D69" s="38" t="s">
        <v>139</v>
      </c>
      <c r="E69" s="38" t="s">
        <v>95</v>
      </c>
      <c r="F69" s="38" t="s">
        <v>4481</v>
      </c>
      <c r="G69" s="38">
        <v>1995</v>
      </c>
      <c r="H69" s="38">
        <v>32</v>
      </c>
      <c r="I69" s="38">
        <v>1890</v>
      </c>
      <c r="J69" s="38">
        <v>59</v>
      </c>
      <c r="K69" s="38">
        <v>61.8</v>
      </c>
      <c r="L69" s="38">
        <v>21</v>
      </c>
      <c r="M69" s="38">
        <v>20</v>
      </c>
      <c r="N69" s="38">
        <v>78</v>
      </c>
      <c r="O69" s="38">
        <v>8</v>
      </c>
      <c r="P69" s="38">
        <v>12</v>
      </c>
      <c r="Q69" s="38">
        <v>28</v>
      </c>
      <c r="R69" s="38">
        <v>2</v>
      </c>
      <c r="S69" s="38">
        <v>0.88</v>
      </c>
      <c r="T69" s="38">
        <v>24</v>
      </c>
      <c r="U69" s="38">
        <v>30</v>
      </c>
      <c r="V69" s="38">
        <v>-6</v>
      </c>
      <c r="W69" s="38">
        <v>-0.28999999999999998</v>
      </c>
      <c r="X69" s="38">
        <v>0.25</v>
      </c>
      <c r="Y69" s="38">
        <v>30.5</v>
      </c>
      <c r="Z69" s="38">
        <v>29.7</v>
      </c>
      <c r="AA69" s="38">
        <v>0.8</v>
      </c>
      <c r="AB69" s="38">
        <v>0.04</v>
      </c>
      <c r="AC69" s="38">
        <v>0.26</v>
      </c>
      <c r="AD69" s="38" t="s">
        <v>25</v>
      </c>
      <c r="AE69" s="38" t="s">
        <v>233</v>
      </c>
    </row>
    <row r="70" spans="1:31">
      <c r="A70" s="1">
        <v>68</v>
      </c>
      <c r="B70" s="38" t="s">
        <v>234</v>
      </c>
      <c r="C70" s="38" t="s">
        <v>235</v>
      </c>
      <c r="D70" s="38" t="s">
        <v>117</v>
      </c>
      <c r="E70" s="38" t="s">
        <v>72</v>
      </c>
      <c r="F70" s="38" t="s">
        <v>4598</v>
      </c>
      <c r="G70" s="38">
        <v>1997</v>
      </c>
      <c r="H70" s="38">
        <v>18</v>
      </c>
      <c r="I70" s="38">
        <v>1500</v>
      </c>
      <c r="J70" s="38">
        <v>83</v>
      </c>
      <c r="K70" s="38">
        <v>49</v>
      </c>
      <c r="L70" s="38">
        <v>16.7</v>
      </c>
      <c r="M70" s="38">
        <v>17</v>
      </c>
      <c r="N70" s="38">
        <v>86</v>
      </c>
      <c r="O70" s="38">
        <v>10</v>
      </c>
      <c r="P70" s="38">
        <v>1</v>
      </c>
      <c r="Q70" s="38">
        <v>33</v>
      </c>
      <c r="R70" s="38">
        <v>0</v>
      </c>
      <c r="S70" s="38">
        <v>1.89</v>
      </c>
      <c r="T70" s="38">
        <v>33</v>
      </c>
      <c r="U70" s="38">
        <v>24</v>
      </c>
      <c r="V70" s="38">
        <v>9</v>
      </c>
      <c r="W70" s="38">
        <v>0.54</v>
      </c>
      <c r="X70" s="38">
        <v>0.71</v>
      </c>
      <c r="Y70" s="38">
        <v>26.4</v>
      </c>
      <c r="Z70" s="38">
        <v>19.600000000000001</v>
      </c>
      <c r="AA70" s="38">
        <v>6.8</v>
      </c>
      <c r="AB70" s="38">
        <v>0.41</v>
      </c>
      <c r="AC70" s="38">
        <v>0.48</v>
      </c>
      <c r="AD70" s="38" t="s">
        <v>25</v>
      </c>
      <c r="AE70" s="38" t="s">
        <v>236</v>
      </c>
    </row>
    <row r="71" spans="1:31">
      <c r="A71" s="1">
        <v>69</v>
      </c>
      <c r="B71" s="38" t="s">
        <v>4019</v>
      </c>
      <c r="C71" s="38" t="s">
        <v>120</v>
      </c>
      <c r="D71" s="38" t="s">
        <v>150</v>
      </c>
      <c r="E71" s="38" t="s">
        <v>97</v>
      </c>
      <c r="F71" s="38" t="s">
        <v>5032</v>
      </c>
      <c r="G71" s="38">
        <v>1993</v>
      </c>
      <c r="H71" s="38">
        <v>0</v>
      </c>
      <c r="M71" s="38">
        <v>0</v>
      </c>
      <c r="O71" s="38">
        <v>0</v>
      </c>
      <c r="P71" s="38">
        <v>0</v>
      </c>
      <c r="R71" s="38">
        <v>14</v>
      </c>
      <c r="AD71" s="38" t="s">
        <v>25</v>
      </c>
      <c r="AE71" s="38" t="s">
        <v>4020</v>
      </c>
    </row>
    <row r="72" spans="1:31">
      <c r="A72" s="1">
        <v>70</v>
      </c>
      <c r="B72" s="38" t="s">
        <v>3986</v>
      </c>
      <c r="C72" s="38" t="s">
        <v>163</v>
      </c>
      <c r="D72" s="38" t="s">
        <v>121</v>
      </c>
      <c r="E72" s="38" t="s">
        <v>91</v>
      </c>
      <c r="F72" s="38" t="s">
        <v>4599</v>
      </c>
      <c r="G72" s="38">
        <v>2002</v>
      </c>
      <c r="H72" s="38">
        <v>11</v>
      </c>
      <c r="I72" s="38">
        <v>817</v>
      </c>
      <c r="J72" s="38">
        <v>74</v>
      </c>
      <c r="K72" s="38">
        <v>26.7</v>
      </c>
      <c r="L72" s="38">
        <v>9.1</v>
      </c>
      <c r="M72" s="38">
        <v>10</v>
      </c>
      <c r="N72" s="38">
        <v>81</v>
      </c>
      <c r="O72" s="38">
        <v>7</v>
      </c>
      <c r="P72" s="38">
        <v>1</v>
      </c>
      <c r="Q72" s="38">
        <v>3</v>
      </c>
      <c r="R72" s="38">
        <v>0</v>
      </c>
      <c r="S72" s="38">
        <v>1</v>
      </c>
      <c r="T72" s="38">
        <v>13</v>
      </c>
      <c r="U72" s="38">
        <v>16</v>
      </c>
      <c r="V72" s="38">
        <v>-3</v>
      </c>
      <c r="W72" s="38">
        <v>-0.33</v>
      </c>
      <c r="X72" s="38">
        <v>7.0000000000000007E-2</v>
      </c>
      <c r="Y72" s="38">
        <v>11.9</v>
      </c>
      <c r="Z72" s="38">
        <v>16</v>
      </c>
      <c r="AA72" s="38">
        <v>-4</v>
      </c>
      <c r="AB72" s="38">
        <v>-0.44</v>
      </c>
      <c r="AC72" s="38">
        <v>-0.19</v>
      </c>
      <c r="AD72" s="38" t="s">
        <v>25</v>
      </c>
      <c r="AE72" s="38" t="s">
        <v>3987</v>
      </c>
    </row>
    <row r="73" spans="1:31">
      <c r="A73" s="1">
        <v>71</v>
      </c>
      <c r="B73" s="38" t="s">
        <v>1160</v>
      </c>
      <c r="C73" s="38" t="s">
        <v>120</v>
      </c>
      <c r="D73" s="38" t="s">
        <v>150</v>
      </c>
      <c r="E73" s="38" t="s">
        <v>83</v>
      </c>
      <c r="F73" s="38" t="s">
        <v>5033</v>
      </c>
      <c r="G73" s="38">
        <v>1992</v>
      </c>
      <c r="H73" s="38">
        <v>0</v>
      </c>
      <c r="M73" s="38">
        <v>0</v>
      </c>
      <c r="O73" s="38">
        <v>0</v>
      </c>
      <c r="P73" s="38">
        <v>0</v>
      </c>
      <c r="R73" s="38">
        <v>17</v>
      </c>
      <c r="AD73" s="38" t="s">
        <v>25</v>
      </c>
      <c r="AE73" s="38" t="s">
        <v>1161</v>
      </c>
    </row>
    <row r="74" spans="1:31">
      <c r="A74" s="1">
        <v>72</v>
      </c>
      <c r="B74" s="38" t="s">
        <v>237</v>
      </c>
      <c r="C74" s="38" t="s">
        <v>238</v>
      </c>
      <c r="D74" s="38" t="s">
        <v>121</v>
      </c>
      <c r="E74" s="38" t="s">
        <v>99</v>
      </c>
      <c r="F74" s="38" t="s">
        <v>4398</v>
      </c>
      <c r="G74" s="38">
        <v>2003</v>
      </c>
      <c r="H74" s="38">
        <v>1</v>
      </c>
      <c r="I74" s="38">
        <v>9</v>
      </c>
      <c r="J74" s="38">
        <v>9</v>
      </c>
      <c r="K74" s="38">
        <v>0.3</v>
      </c>
      <c r="L74" s="38">
        <v>0.1</v>
      </c>
      <c r="M74" s="38">
        <v>0</v>
      </c>
      <c r="O74" s="38">
        <v>0</v>
      </c>
      <c r="P74" s="38">
        <v>1</v>
      </c>
      <c r="Q74" s="38">
        <v>9</v>
      </c>
      <c r="R74" s="38">
        <v>0</v>
      </c>
      <c r="S74" s="38">
        <v>0</v>
      </c>
      <c r="T74" s="38">
        <v>0</v>
      </c>
      <c r="U74" s="38">
        <v>1</v>
      </c>
      <c r="V74" s="38">
        <v>-1</v>
      </c>
      <c r="W74" s="38">
        <v>-10</v>
      </c>
      <c r="X74" s="38">
        <v>-9.1999999999999993</v>
      </c>
      <c r="Y74" s="38">
        <v>0</v>
      </c>
      <c r="Z74" s="38">
        <v>0.3</v>
      </c>
      <c r="AA74" s="38">
        <v>-0.3</v>
      </c>
      <c r="AB74" s="38">
        <v>-2.78</v>
      </c>
      <c r="AC74" s="38">
        <v>-2.11</v>
      </c>
      <c r="AD74" s="38" t="s">
        <v>25</v>
      </c>
      <c r="AE74" s="38">
        <v>87966294</v>
      </c>
    </row>
    <row r="75" spans="1:31">
      <c r="A75" s="1">
        <v>73</v>
      </c>
      <c r="B75" s="38" t="s">
        <v>239</v>
      </c>
      <c r="C75" s="38" t="s">
        <v>127</v>
      </c>
      <c r="D75" s="38" t="s">
        <v>121</v>
      </c>
      <c r="E75" s="38" t="s">
        <v>89</v>
      </c>
      <c r="F75" s="38" t="s">
        <v>4600</v>
      </c>
      <c r="G75" s="38">
        <v>2000</v>
      </c>
      <c r="H75" s="38">
        <v>2</v>
      </c>
      <c r="I75" s="38">
        <v>17</v>
      </c>
      <c r="J75" s="38">
        <v>9</v>
      </c>
      <c r="K75" s="38">
        <v>0.6</v>
      </c>
      <c r="L75" s="38">
        <v>0.2</v>
      </c>
      <c r="M75" s="38">
        <v>0</v>
      </c>
      <c r="O75" s="38">
        <v>0</v>
      </c>
      <c r="P75" s="38">
        <v>2</v>
      </c>
      <c r="Q75" s="38">
        <v>9</v>
      </c>
      <c r="R75" s="38">
        <v>8</v>
      </c>
      <c r="S75" s="38">
        <v>0.5</v>
      </c>
      <c r="T75" s="38">
        <v>0</v>
      </c>
      <c r="U75" s="38">
        <v>1</v>
      </c>
      <c r="V75" s="38">
        <v>-1</v>
      </c>
      <c r="W75" s="38">
        <v>-5.29</v>
      </c>
      <c r="X75" s="38">
        <v>-4.38</v>
      </c>
      <c r="Y75" s="38">
        <v>0.3</v>
      </c>
      <c r="Z75" s="38">
        <v>0.5</v>
      </c>
      <c r="AA75" s="38">
        <v>-0.3</v>
      </c>
      <c r="AB75" s="38">
        <v>-1.38</v>
      </c>
      <c r="AC75" s="38">
        <v>-0.72</v>
      </c>
      <c r="AD75" s="38" t="s">
        <v>25</v>
      </c>
      <c r="AE75" s="38" t="s">
        <v>240</v>
      </c>
    </row>
    <row r="76" spans="1:31">
      <c r="A76" s="1">
        <v>74</v>
      </c>
      <c r="B76" s="38" t="s">
        <v>241</v>
      </c>
      <c r="C76" s="38" t="s">
        <v>163</v>
      </c>
      <c r="D76" s="38" t="s">
        <v>110</v>
      </c>
      <c r="E76" s="38" t="s">
        <v>99</v>
      </c>
      <c r="F76" s="38" t="s">
        <v>4601</v>
      </c>
      <c r="G76" s="38">
        <v>1996</v>
      </c>
      <c r="H76" s="38">
        <v>33</v>
      </c>
      <c r="I76" s="38">
        <v>2533</v>
      </c>
      <c r="J76" s="38">
        <v>77</v>
      </c>
      <c r="K76" s="38">
        <v>82.8</v>
      </c>
      <c r="L76" s="38">
        <v>28.1</v>
      </c>
      <c r="M76" s="38">
        <v>31</v>
      </c>
      <c r="N76" s="38">
        <v>79</v>
      </c>
      <c r="O76" s="38">
        <v>10</v>
      </c>
      <c r="P76" s="38">
        <v>2</v>
      </c>
      <c r="Q76" s="38">
        <v>36</v>
      </c>
      <c r="R76" s="38">
        <v>0</v>
      </c>
      <c r="S76" s="38">
        <v>1.1499999999999999</v>
      </c>
      <c r="T76" s="38">
        <v>31</v>
      </c>
      <c r="U76" s="38">
        <v>49</v>
      </c>
      <c r="V76" s="38">
        <v>-18</v>
      </c>
      <c r="W76" s="38">
        <v>-0.64</v>
      </c>
      <c r="X76" s="38">
        <v>1.07</v>
      </c>
      <c r="Y76" s="38">
        <v>29.6</v>
      </c>
      <c r="Z76" s="38">
        <v>45.2</v>
      </c>
      <c r="AA76" s="38">
        <v>-15.6</v>
      </c>
      <c r="AB76" s="38">
        <v>-0.56000000000000005</v>
      </c>
      <c r="AC76" s="38">
        <v>0.7</v>
      </c>
      <c r="AD76" s="38" t="s">
        <v>25</v>
      </c>
      <c r="AE76" s="38" t="s">
        <v>242</v>
      </c>
    </row>
    <row r="77" spans="1:31">
      <c r="A77" s="1">
        <v>75</v>
      </c>
      <c r="B77" s="38" t="s">
        <v>1162</v>
      </c>
      <c r="C77" s="38" t="s">
        <v>120</v>
      </c>
      <c r="D77" s="38" t="s">
        <v>150</v>
      </c>
      <c r="E77" s="38" t="s">
        <v>70</v>
      </c>
      <c r="F77" s="38" t="s">
        <v>5034</v>
      </c>
      <c r="G77" s="38">
        <v>1999</v>
      </c>
      <c r="H77" s="38">
        <v>0</v>
      </c>
      <c r="M77" s="38">
        <v>0</v>
      </c>
      <c r="O77" s="38">
        <v>0</v>
      </c>
      <c r="P77" s="38">
        <v>0</v>
      </c>
      <c r="R77" s="38">
        <v>4</v>
      </c>
      <c r="AD77" s="38" t="s">
        <v>25</v>
      </c>
      <c r="AE77" s="38" t="s">
        <v>1163</v>
      </c>
    </row>
    <row r="78" spans="1:31">
      <c r="A78" s="1">
        <v>76</v>
      </c>
      <c r="B78" s="38" t="s">
        <v>243</v>
      </c>
      <c r="C78" s="38" t="s">
        <v>244</v>
      </c>
      <c r="D78" s="38" t="s">
        <v>117</v>
      </c>
      <c r="E78" s="38" t="s">
        <v>72</v>
      </c>
      <c r="F78" s="38" t="s">
        <v>4602</v>
      </c>
      <c r="G78" s="38">
        <v>1996</v>
      </c>
      <c r="H78" s="38">
        <v>20</v>
      </c>
      <c r="I78" s="38">
        <v>814</v>
      </c>
      <c r="J78" s="38">
        <v>41</v>
      </c>
      <c r="K78" s="38">
        <v>26.6</v>
      </c>
      <c r="L78" s="38">
        <v>9</v>
      </c>
      <c r="M78" s="38">
        <v>8</v>
      </c>
      <c r="N78" s="38">
        <v>80</v>
      </c>
      <c r="O78" s="38">
        <v>3</v>
      </c>
      <c r="P78" s="38">
        <v>12</v>
      </c>
      <c r="Q78" s="38">
        <v>14</v>
      </c>
      <c r="R78" s="38">
        <v>1</v>
      </c>
      <c r="S78" s="38">
        <v>1.65</v>
      </c>
      <c r="T78" s="38">
        <v>15</v>
      </c>
      <c r="U78" s="38">
        <v>15</v>
      </c>
      <c r="V78" s="38">
        <v>0</v>
      </c>
      <c r="W78" s="38">
        <v>0</v>
      </c>
      <c r="X78" s="38">
        <v>-0.24</v>
      </c>
      <c r="Y78" s="38">
        <v>11.2</v>
      </c>
      <c r="Z78" s="38">
        <v>11.1</v>
      </c>
      <c r="AA78" s="38">
        <v>0.1</v>
      </c>
      <c r="AB78" s="38">
        <v>0.01</v>
      </c>
      <c r="AC78" s="38">
        <v>-0.21</v>
      </c>
      <c r="AD78" s="38" t="s">
        <v>25</v>
      </c>
      <c r="AE78" s="38" t="s">
        <v>245</v>
      </c>
    </row>
    <row r="79" spans="1:31">
      <c r="A79" s="1">
        <v>77</v>
      </c>
      <c r="B79" s="38" t="s">
        <v>1164</v>
      </c>
      <c r="C79" s="38" t="s">
        <v>136</v>
      </c>
      <c r="D79" s="38" t="s">
        <v>117</v>
      </c>
      <c r="E79" s="38" t="s">
        <v>85</v>
      </c>
      <c r="F79" s="38" t="s">
        <v>5035</v>
      </c>
      <c r="G79" s="38">
        <v>2004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1165</v>
      </c>
    </row>
    <row r="80" spans="1:31">
      <c r="A80" s="1">
        <v>78</v>
      </c>
      <c r="B80" s="38" t="s">
        <v>246</v>
      </c>
      <c r="C80" s="38" t="s">
        <v>192</v>
      </c>
      <c r="D80" s="38" t="s">
        <v>121</v>
      </c>
      <c r="E80" s="38" t="s">
        <v>97</v>
      </c>
      <c r="F80" s="38" t="s">
        <v>4603</v>
      </c>
      <c r="G80" s="38">
        <v>1991</v>
      </c>
      <c r="H80" s="38">
        <v>0</v>
      </c>
      <c r="M80" s="38">
        <v>0</v>
      </c>
      <c r="O80" s="38">
        <v>0</v>
      </c>
      <c r="P80" s="38">
        <v>0</v>
      </c>
      <c r="R80" s="38">
        <v>3</v>
      </c>
      <c r="AD80" s="38" t="s">
        <v>25</v>
      </c>
      <c r="AE80" s="38" t="s">
        <v>247</v>
      </c>
    </row>
    <row r="81" spans="1:31">
      <c r="A81" s="1">
        <v>79</v>
      </c>
      <c r="B81" s="38" t="s">
        <v>246</v>
      </c>
      <c r="C81" s="38" t="s">
        <v>192</v>
      </c>
      <c r="D81" s="38" t="s">
        <v>121</v>
      </c>
      <c r="E81" s="38" t="s">
        <v>89</v>
      </c>
      <c r="F81" s="38" t="s">
        <v>4603</v>
      </c>
      <c r="G81" s="38">
        <v>1991</v>
      </c>
      <c r="H81" s="38">
        <v>8</v>
      </c>
      <c r="I81" s="38">
        <v>592</v>
      </c>
      <c r="J81" s="38">
        <v>74</v>
      </c>
      <c r="K81" s="38">
        <v>19.3</v>
      </c>
      <c r="L81" s="38">
        <v>6.6</v>
      </c>
      <c r="M81" s="38">
        <v>8</v>
      </c>
      <c r="N81" s="38">
        <v>74</v>
      </c>
      <c r="O81" s="38">
        <v>5</v>
      </c>
      <c r="P81" s="38">
        <v>0</v>
      </c>
      <c r="R81" s="38">
        <v>8</v>
      </c>
      <c r="S81" s="38">
        <v>1.38</v>
      </c>
      <c r="T81" s="38">
        <v>5</v>
      </c>
      <c r="U81" s="38">
        <v>8</v>
      </c>
      <c r="V81" s="38">
        <v>-3</v>
      </c>
      <c r="W81" s="38">
        <v>-0.46</v>
      </c>
      <c r="X81" s="38">
        <v>0.6</v>
      </c>
      <c r="Y81" s="38">
        <v>6.5</v>
      </c>
      <c r="Z81" s="38">
        <v>7.7</v>
      </c>
      <c r="AA81" s="38">
        <v>-1.2</v>
      </c>
      <c r="AB81" s="38">
        <v>-0.18</v>
      </c>
      <c r="AC81" s="38">
        <v>0.6</v>
      </c>
      <c r="AD81" s="38" t="s">
        <v>25</v>
      </c>
      <c r="AE81" s="38" t="s">
        <v>247</v>
      </c>
    </row>
    <row r="82" spans="1:31">
      <c r="A82" s="1">
        <v>80</v>
      </c>
      <c r="B82" s="38" t="s">
        <v>248</v>
      </c>
      <c r="C82" s="38" t="s">
        <v>136</v>
      </c>
      <c r="D82" s="38" t="s">
        <v>121</v>
      </c>
      <c r="E82" s="38" t="s">
        <v>68</v>
      </c>
      <c r="F82" s="38" t="s">
        <v>4604</v>
      </c>
      <c r="G82" s="38">
        <v>2000</v>
      </c>
      <c r="H82" s="38">
        <v>31</v>
      </c>
      <c r="I82" s="38">
        <v>2677</v>
      </c>
      <c r="J82" s="38">
        <v>86</v>
      </c>
      <c r="K82" s="38">
        <v>90.1</v>
      </c>
      <c r="L82" s="38">
        <v>29.7</v>
      </c>
      <c r="M82" s="38">
        <v>30</v>
      </c>
      <c r="N82" s="38">
        <v>89</v>
      </c>
      <c r="O82" s="38">
        <v>28</v>
      </c>
      <c r="P82" s="38">
        <v>1</v>
      </c>
      <c r="Q82" s="38">
        <v>1</v>
      </c>
      <c r="R82" s="38">
        <v>2</v>
      </c>
      <c r="S82" s="38">
        <v>2.06</v>
      </c>
      <c r="T82" s="38">
        <v>57</v>
      </c>
      <c r="U82" s="38">
        <v>24</v>
      </c>
      <c r="V82" s="38">
        <v>33</v>
      </c>
      <c r="W82" s="38">
        <v>1.1100000000000001</v>
      </c>
      <c r="X82" s="38">
        <v>0.8</v>
      </c>
      <c r="Y82" s="38">
        <v>55.7</v>
      </c>
      <c r="Z82" s="38">
        <v>30.9</v>
      </c>
      <c r="AA82" s="38">
        <v>24.8</v>
      </c>
      <c r="AB82" s="38">
        <v>0.83</v>
      </c>
      <c r="AC82" s="38">
        <v>0</v>
      </c>
      <c r="AD82" s="38" t="s">
        <v>25</v>
      </c>
      <c r="AE82" s="38" t="s">
        <v>249</v>
      </c>
    </row>
    <row r="83" spans="1:31">
      <c r="A83" s="1">
        <v>81</v>
      </c>
      <c r="B83" s="38" t="s">
        <v>250</v>
      </c>
      <c r="C83" s="38" t="s">
        <v>120</v>
      </c>
      <c r="D83" s="38" t="s">
        <v>139</v>
      </c>
      <c r="E83" s="38" t="s">
        <v>95</v>
      </c>
      <c r="F83" s="38" t="s">
        <v>4463</v>
      </c>
      <c r="G83" s="38">
        <v>1996</v>
      </c>
      <c r="H83" s="38">
        <v>34</v>
      </c>
      <c r="I83" s="38">
        <v>3023</v>
      </c>
      <c r="J83" s="38">
        <v>89</v>
      </c>
      <c r="K83" s="38">
        <v>98.8</v>
      </c>
      <c r="L83" s="38">
        <v>33.6</v>
      </c>
      <c r="M83" s="38">
        <v>34</v>
      </c>
      <c r="N83" s="38">
        <v>89</v>
      </c>
      <c r="O83" s="38">
        <v>29</v>
      </c>
      <c r="P83" s="38">
        <v>0</v>
      </c>
      <c r="R83" s="38">
        <v>0</v>
      </c>
      <c r="S83" s="38">
        <v>1</v>
      </c>
      <c r="T83" s="38">
        <v>36</v>
      </c>
      <c r="U83" s="38">
        <v>49</v>
      </c>
      <c r="V83" s="38">
        <v>-13</v>
      </c>
      <c r="W83" s="38">
        <v>-0.39</v>
      </c>
      <c r="X83" s="38">
        <v>-0.39</v>
      </c>
      <c r="Y83" s="38">
        <v>42.8</v>
      </c>
      <c r="Z83" s="38">
        <v>45.5</v>
      </c>
      <c r="AA83" s="38">
        <v>-2.7</v>
      </c>
      <c r="AB83" s="38">
        <v>-0.08</v>
      </c>
      <c r="AC83" s="38">
        <v>-1.7</v>
      </c>
      <c r="AD83" s="38" t="s">
        <v>25</v>
      </c>
      <c r="AE83" s="38" t="s">
        <v>251</v>
      </c>
    </row>
    <row r="84" spans="1:31">
      <c r="A84" s="1">
        <v>82</v>
      </c>
      <c r="B84" s="38" t="s">
        <v>1166</v>
      </c>
      <c r="C84" s="38" t="s">
        <v>589</v>
      </c>
      <c r="D84" s="38" t="s">
        <v>117</v>
      </c>
      <c r="E84" s="38" t="s">
        <v>91</v>
      </c>
      <c r="H84" s="38">
        <v>0</v>
      </c>
      <c r="M84" s="38">
        <v>0</v>
      </c>
      <c r="O84" s="38">
        <v>0</v>
      </c>
      <c r="P84" s="38">
        <v>0</v>
      </c>
      <c r="R84" s="38">
        <v>1</v>
      </c>
      <c r="AD84" s="38" t="s">
        <v>25</v>
      </c>
      <c r="AE84" s="38" t="s">
        <v>1167</v>
      </c>
    </row>
    <row r="85" spans="1:31">
      <c r="A85" s="1">
        <v>83</v>
      </c>
      <c r="B85" s="38" t="s">
        <v>1168</v>
      </c>
      <c r="C85" s="38" t="s">
        <v>120</v>
      </c>
      <c r="D85" s="38" t="s">
        <v>117</v>
      </c>
      <c r="E85" s="38" t="s">
        <v>91</v>
      </c>
      <c r="F85" s="38" t="s">
        <v>5036</v>
      </c>
      <c r="G85" s="38">
        <v>2004</v>
      </c>
      <c r="H85" s="38">
        <v>0</v>
      </c>
      <c r="M85" s="38">
        <v>0</v>
      </c>
      <c r="O85" s="38">
        <v>0</v>
      </c>
      <c r="P85" s="38">
        <v>0</v>
      </c>
      <c r="R85" s="38">
        <v>2</v>
      </c>
      <c r="AD85" s="38" t="s">
        <v>25</v>
      </c>
      <c r="AE85" s="38" t="s">
        <v>1169</v>
      </c>
    </row>
    <row r="86" spans="1:31">
      <c r="A86" s="1">
        <v>84</v>
      </c>
      <c r="B86" s="38" t="s">
        <v>3988</v>
      </c>
      <c r="C86" s="38" t="s">
        <v>120</v>
      </c>
      <c r="D86" s="38" t="s">
        <v>121</v>
      </c>
      <c r="E86" s="38" t="s">
        <v>103</v>
      </c>
      <c r="F86" s="38" t="s">
        <v>4490</v>
      </c>
      <c r="G86" s="38">
        <v>1997</v>
      </c>
      <c r="H86" s="38">
        <v>3</v>
      </c>
      <c r="I86" s="38">
        <v>201</v>
      </c>
      <c r="J86" s="38">
        <v>67</v>
      </c>
      <c r="K86" s="38">
        <v>6.6</v>
      </c>
      <c r="L86" s="38">
        <v>2.2000000000000002</v>
      </c>
      <c r="M86" s="38">
        <v>2</v>
      </c>
      <c r="N86" s="38">
        <v>85</v>
      </c>
      <c r="O86" s="38">
        <v>1</v>
      </c>
      <c r="P86" s="38">
        <v>1</v>
      </c>
      <c r="Q86" s="38">
        <v>32</v>
      </c>
      <c r="R86" s="38">
        <v>0</v>
      </c>
      <c r="S86" s="38">
        <v>0</v>
      </c>
      <c r="T86" s="38">
        <v>1</v>
      </c>
      <c r="U86" s="38">
        <v>5</v>
      </c>
      <c r="V86" s="38">
        <v>-4</v>
      </c>
      <c r="W86" s="38">
        <v>-1.79</v>
      </c>
      <c r="X86" s="38">
        <v>-0.91</v>
      </c>
      <c r="Y86" s="38">
        <v>1.6</v>
      </c>
      <c r="Z86" s="38">
        <v>3.3</v>
      </c>
      <c r="AA86" s="38">
        <v>-1.7</v>
      </c>
      <c r="AB86" s="38">
        <v>-0.78</v>
      </c>
      <c r="AC86" s="38">
        <v>-0.22</v>
      </c>
      <c r="AD86" s="38" t="s">
        <v>25</v>
      </c>
      <c r="AE86" s="2" t="s">
        <v>3989</v>
      </c>
    </row>
    <row r="87" spans="1:31">
      <c r="A87" s="1">
        <v>85</v>
      </c>
      <c r="B87" s="38" t="s">
        <v>252</v>
      </c>
      <c r="C87" s="38" t="s">
        <v>253</v>
      </c>
      <c r="D87" s="38" t="s">
        <v>114</v>
      </c>
      <c r="E87" s="38" t="s">
        <v>83</v>
      </c>
      <c r="F87" s="38" t="s">
        <v>4605</v>
      </c>
      <c r="G87" s="38">
        <v>2001</v>
      </c>
      <c r="H87" s="38">
        <v>12</v>
      </c>
      <c r="I87" s="38">
        <v>294</v>
      </c>
      <c r="J87" s="38">
        <v>25</v>
      </c>
      <c r="K87" s="38">
        <v>9.9</v>
      </c>
      <c r="L87" s="38">
        <v>3.3</v>
      </c>
      <c r="M87" s="38">
        <v>2</v>
      </c>
      <c r="N87" s="38">
        <v>67</v>
      </c>
      <c r="O87" s="38">
        <v>0</v>
      </c>
      <c r="P87" s="38">
        <v>10</v>
      </c>
      <c r="Q87" s="38">
        <v>16</v>
      </c>
      <c r="R87" s="38">
        <v>1</v>
      </c>
      <c r="S87" s="38">
        <v>1.5</v>
      </c>
      <c r="T87" s="38">
        <v>5</v>
      </c>
      <c r="U87" s="38">
        <v>5</v>
      </c>
      <c r="V87" s="38">
        <v>0</v>
      </c>
      <c r="W87" s="38">
        <v>0</v>
      </c>
      <c r="X87" s="38">
        <v>0.24</v>
      </c>
      <c r="Y87" s="38">
        <v>2.8</v>
      </c>
      <c r="Z87" s="38">
        <v>4.4000000000000004</v>
      </c>
      <c r="AA87" s="38">
        <v>-1.6</v>
      </c>
      <c r="AB87" s="38">
        <v>-0.49</v>
      </c>
      <c r="AC87" s="38">
        <v>-0.53</v>
      </c>
      <c r="AD87" s="38" t="s">
        <v>25</v>
      </c>
      <c r="AE87" s="38" t="s">
        <v>254</v>
      </c>
    </row>
    <row r="88" spans="1:31">
      <c r="A88" s="1">
        <v>86</v>
      </c>
      <c r="B88" s="38" t="s">
        <v>1794</v>
      </c>
      <c r="C88" s="38" t="s">
        <v>238</v>
      </c>
      <c r="D88" s="38" t="s">
        <v>392</v>
      </c>
      <c r="E88" s="38" t="s">
        <v>99</v>
      </c>
      <c r="F88" s="38" t="s">
        <v>4606</v>
      </c>
      <c r="G88" s="38">
        <v>1997</v>
      </c>
      <c r="H88" s="38">
        <v>2</v>
      </c>
      <c r="I88" s="38">
        <v>31</v>
      </c>
      <c r="J88" s="38">
        <v>16</v>
      </c>
      <c r="K88" s="38">
        <v>1</v>
      </c>
      <c r="L88" s="38">
        <v>0.3</v>
      </c>
      <c r="M88" s="38">
        <v>0</v>
      </c>
      <c r="O88" s="38">
        <v>0</v>
      </c>
      <c r="P88" s="38">
        <v>2</v>
      </c>
      <c r="Q88" s="38">
        <v>16</v>
      </c>
      <c r="R88" s="38">
        <v>5</v>
      </c>
      <c r="S88" s="38">
        <v>0</v>
      </c>
      <c r="T88" s="38">
        <v>0</v>
      </c>
      <c r="U88" s="38">
        <v>3</v>
      </c>
      <c r="V88" s="38">
        <v>-3</v>
      </c>
      <c r="W88" s="38">
        <v>-8.7100000000000009</v>
      </c>
      <c r="X88" s="38">
        <v>-7.97</v>
      </c>
      <c r="Y88" s="38">
        <v>0</v>
      </c>
      <c r="Z88" s="38">
        <v>3</v>
      </c>
      <c r="AA88" s="38">
        <v>-3</v>
      </c>
      <c r="AB88" s="38">
        <v>-8.58</v>
      </c>
      <c r="AC88" s="38">
        <v>-7.98</v>
      </c>
      <c r="AD88" s="38" t="s">
        <v>25</v>
      </c>
      <c r="AE88" s="38" t="s">
        <v>4210</v>
      </c>
    </row>
    <row r="89" spans="1:31">
      <c r="A89" s="1">
        <v>87</v>
      </c>
      <c r="B89" s="38" t="s">
        <v>255</v>
      </c>
      <c r="C89" s="38" t="s">
        <v>120</v>
      </c>
      <c r="D89" s="38" t="s">
        <v>121</v>
      </c>
      <c r="E89" s="38" t="s">
        <v>91</v>
      </c>
      <c r="F89" s="38" t="s">
        <v>4607</v>
      </c>
      <c r="G89" s="38">
        <v>2000</v>
      </c>
      <c r="H89" s="38">
        <v>1</v>
      </c>
      <c r="I89" s="38">
        <v>23</v>
      </c>
      <c r="J89" s="38">
        <v>23</v>
      </c>
      <c r="K89" s="38">
        <v>0.8</v>
      </c>
      <c r="L89" s="38">
        <v>0.3</v>
      </c>
      <c r="M89" s="38">
        <v>0</v>
      </c>
      <c r="O89" s="38">
        <v>0</v>
      </c>
      <c r="P89" s="38">
        <v>1</v>
      </c>
      <c r="Q89" s="38">
        <v>23</v>
      </c>
      <c r="R89" s="38">
        <v>6</v>
      </c>
      <c r="S89" s="38">
        <v>0</v>
      </c>
      <c r="T89" s="38">
        <v>0</v>
      </c>
      <c r="U89" s="38">
        <v>1</v>
      </c>
      <c r="V89" s="38">
        <v>-1</v>
      </c>
      <c r="W89" s="38">
        <v>-3.91</v>
      </c>
      <c r="X89" s="38">
        <v>-3.56</v>
      </c>
      <c r="Y89" s="38">
        <v>0</v>
      </c>
      <c r="Z89" s="38">
        <v>0.8</v>
      </c>
      <c r="AA89" s="38">
        <v>-0.8</v>
      </c>
      <c r="AB89" s="38">
        <v>-3.31</v>
      </c>
      <c r="AC89" s="38">
        <v>-3.03</v>
      </c>
      <c r="AD89" s="38" t="s">
        <v>25</v>
      </c>
      <c r="AE89" s="38" t="s">
        <v>256</v>
      </c>
    </row>
    <row r="90" spans="1:31">
      <c r="A90" s="1">
        <v>88</v>
      </c>
      <c r="B90" s="38" t="s">
        <v>257</v>
      </c>
      <c r="C90" s="38" t="s">
        <v>142</v>
      </c>
      <c r="D90" s="38" t="s">
        <v>110</v>
      </c>
      <c r="E90" s="38" t="s">
        <v>72</v>
      </c>
      <c r="F90" s="38" t="s">
        <v>4608</v>
      </c>
      <c r="G90" s="38">
        <v>2001</v>
      </c>
      <c r="H90" s="38">
        <v>4</v>
      </c>
      <c r="I90" s="38">
        <v>148</v>
      </c>
      <c r="J90" s="38">
        <v>37</v>
      </c>
      <c r="K90" s="38">
        <v>4.8</v>
      </c>
      <c r="L90" s="38">
        <v>1.6</v>
      </c>
      <c r="M90" s="38">
        <v>2</v>
      </c>
      <c r="N90" s="38">
        <v>69</v>
      </c>
      <c r="O90" s="38">
        <v>0</v>
      </c>
      <c r="P90" s="38">
        <v>2</v>
      </c>
      <c r="Q90" s="38">
        <v>5</v>
      </c>
      <c r="R90" s="38">
        <v>12</v>
      </c>
      <c r="S90" s="38">
        <v>1.5</v>
      </c>
      <c r="T90" s="38">
        <v>5</v>
      </c>
      <c r="U90" s="38">
        <v>1</v>
      </c>
      <c r="V90" s="38">
        <v>4</v>
      </c>
      <c r="W90" s="38">
        <v>2.4300000000000002</v>
      </c>
      <c r="X90" s="38">
        <v>2.37</v>
      </c>
      <c r="Y90" s="38">
        <v>2.2999999999999998</v>
      </c>
      <c r="Z90" s="38">
        <v>1</v>
      </c>
      <c r="AA90" s="38">
        <v>1.3</v>
      </c>
      <c r="AB90" s="38">
        <v>0.79</v>
      </c>
      <c r="AC90" s="38">
        <v>0.65</v>
      </c>
      <c r="AD90" s="38" t="s">
        <v>25</v>
      </c>
      <c r="AE90" s="38" t="s">
        <v>258</v>
      </c>
    </row>
    <row r="91" spans="1:31">
      <c r="A91" s="1">
        <v>89</v>
      </c>
      <c r="B91" s="38" t="s">
        <v>259</v>
      </c>
      <c r="C91" s="38" t="s">
        <v>145</v>
      </c>
      <c r="D91" s="38" t="s">
        <v>110</v>
      </c>
      <c r="E91" s="38" t="s">
        <v>85</v>
      </c>
      <c r="F91" s="38" t="s">
        <v>4609</v>
      </c>
      <c r="G91" s="38">
        <v>1996</v>
      </c>
      <c r="H91" s="38">
        <v>34</v>
      </c>
      <c r="I91" s="38">
        <v>2217</v>
      </c>
      <c r="J91" s="38">
        <v>65</v>
      </c>
      <c r="K91" s="38">
        <v>72.5</v>
      </c>
      <c r="L91" s="38">
        <v>24.6</v>
      </c>
      <c r="M91" s="38">
        <v>25</v>
      </c>
      <c r="N91" s="38">
        <v>79</v>
      </c>
      <c r="O91" s="38">
        <v>8</v>
      </c>
      <c r="P91" s="38">
        <v>9</v>
      </c>
      <c r="Q91" s="38">
        <v>27</v>
      </c>
      <c r="R91" s="38">
        <v>0</v>
      </c>
      <c r="S91" s="38">
        <v>1.59</v>
      </c>
      <c r="T91" s="38">
        <v>39</v>
      </c>
      <c r="U91" s="38">
        <v>32</v>
      </c>
      <c r="V91" s="38">
        <v>7</v>
      </c>
      <c r="W91" s="38">
        <v>0.28000000000000003</v>
      </c>
      <c r="X91" s="38">
        <v>0.6</v>
      </c>
      <c r="Y91" s="38">
        <v>33.799999999999997</v>
      </c>
      <c r="Z91" s="38">
        <v>35.5</v>
      </c>
      <c r="AA91" s="38">
        <v>-1.7</v>
      </c>
      <c r="AB91" s="38">
        <v>-7.0000000000000007E-2</v>
      </c>
      <c r="AC91" s="38">
        <v>0.26</v>
      </c>
      <c r="AD91" s="38" t="s">
        <v>25</v>
      </c>
      <c r="AE91" s="38" t="s">
        <v>260</v>
      </c>
    </row>
    <row r="92" spans="1:31">
      <c r="A92" s="1">
        <v>90</v>
      </c>
      <c r="B92" s="38" t="s">
        <v>261</v>
      </c>
      <c r="C92" s="38" t="s">
        <v>142</v>
      </c>
      <c r="D92" s="38" t="s">
        <v>121</v>
      </c>
      <c r="E92" s="38" t="s">
        <v>97</v>
      </c>
      <c r="F92" s="38" t="s">
        <v>4610</v>
      </c>
      <c r="G92" s="38">
        <v>2002</v>
      </c>
      <c r="H92" s="38">
        <v>19</v>
      </c>
      <c r="I92" s="38">
        <v>1236</v>
      </c>
      <c r="J92" s="38">
        <v>65</v>
      </c>
      <c r="K92" s="38">
        <v>40.4</v>
      </c>
      <c r="L92" s="38">
        <v>13.7</v>
      </c>
      <c r="M92" s="38">
        <v>15</v>
      </c>
      <c r="N92" s="38">
        <v>77</v>
      </c>
      <c r="O92" s="38">
        <v>7</v>
      </c>
      <c r="P92" s="38">
        <v>4</v>
      </c>
      <c r="Q92" s="38">
        <v>19</v>
      </c>
      <c r="R92" s="38">
        <v>8</v>
      </c>
      <c r="S92" s="38">
        <v>1.1599999999999999</v>
      </c>
      <c r="T92" s="38">
        <v>12</v>
      </c>
      <c r="U92" s="38">
        <v>25</v>
      </c>
      <c r="V92" s="38">
        <v>-13</v>
      </c>
      <c r="W92" s="38">
        <v>-0.95</v>
      </c>
      <c r="X92" s="38">
        <v>-0.55000000000000004</v>
      </c>
      <c r="Y92" s="38">
        <v>13.1</v>
      </c>
      <c r="Z92" s="38">
        <v>20.3</v>
      </c>
      <c r="AA92" s="38">
        <v>-7.2</v>
      </c>
      <c r="AB92" s="38">
        <v>-0.53</v>
      </c>
      <c r="AC92" s="38">
        <v>-0.06</v>
      </c>
      <c r="AD92" s="38" t="s">
        <v>25</v>
      </c>
      <c r="AE92" s="38" t="s">
        <v>262</v>
      </c>
    </row>
    <row r="93" spans="1:31">
      <c r="A93" s="1">
        <v>91</v>
      </c>
      <c r="B93" s="38" t="s">
        <v>1985</v>
      </c>
      <c r="C93" s="38" t="s">
        <v>145</v>
      </c>
      <c r="D93" s="38" t="s">
        <v>139</v>
      </c>
      <c r="E93" s="38" t="s">
        <v>74</v>
      </c>
      <c r="F93" s="38" t="s">
        <v>4491</v>
      </c>
      <c r="G93" s="38">
        <v>2004</v>
      </c>
      <c r="H93" s="38">
        <v>7</v>
      </c>
      <c r="I93" s="38">
        <v>242</v>
      </c>
      <c r="J93" s="38">
        <v>35</v>
      </c>
      <c r="K93" s="38">
        <v>8.4</v>
      </c>
      <c r="L93" s="38">
        <v>2.7</v>
      </c>
      <c r="M93" s="38">
        <v>2</v>
      </c>
      <c r="N93" s="38">
        <v>75</v>
      </c>
      <c r="O93" s="38">
        <v>0</v>
      </c>
      <c r="P93" s="38">
        <v>5</v>
      </c>
      <c r="Q93" s="38">
        <v>19</v>
      </c>
      <c r="R93" s="38">
        <v>6</v>
      </c>
      <c r="S93" s="38">
        <v>1.86</v>
      </c>
      <c r="T93" s="38">
        <v>5</v>
      </c>
      <c r="U93" s="38">
        <v>3</v>
      </c>
      <c r="V93" s="38">
        <v>2</v>
      </c>
      <c r="W93" s="38">
        <v>0.74</v>
      </c>
      <c r="X93" s="38">
        <v>0.06</v>
      </c>
      <c r="Y93" s="38">
        <v>6.2</v>
      </c>
      <c r="Z93" s="38">
        <v>3.6</v>
      </c>
      <c r="AA93" s="38">
        <v>2.5</v>
      </c>
      <c r="AB93" s="38">
        <v>0.94</v>
      </c>
      <c r="AC93" s="38">
        <v>0.22</v>
      </c>
      <c r="AD93" s="38" t="s">
        <v>25</v>
      </c>
      <c r="AE93" s="38" t="s">
        <v>3990</v>
      </c>
    </row>
    <row r="94" spans="1:31">
      <c r="A94" s="1">
        <v>92</v>
      </c>
      <c r="B94" s="38" t="s">
        <v>263</v>
      </c>
      <c r="C94" s="38" t="s">
        <v>120</v>
      </c>
      <c r="D94" s="38" t="s">
        <v>121</v>
      </c>
      <c r="E94" s="38" t="s">
        <v>68</v>
      </c>
      <c r="F94" s="38" t="s">
        <v>4611</v>
      </c>
      <c r="G94" s="38">
        <v>1992</v>
      </c>
      <c r="H94" s="38">
        <v>33</v>
      </c>
      <c r="I94" s="38">
        <v>2744</v>
      </c>
      <c r="J94" s="38">
        <v>83</v>
      </c>
      <c r="K94" s="38">
        <v>92.4</v>
      </c>
      <c r="L94" s="38">
        <v>30.5</v>
      </c>
      <c r="M94" s="38">
        <v>31</v>
      </c>
      <c r="N94" s="38">
        <v>87</v>
      </c>
      <c r="O94" s="38">
        <v>24</v>
      </c>
      <c r="P94" s="38">
        <v>2</v>
      </c>
      <c r="Q94" s="38">
        <v>18</v>
      </c>
      <c r="R94" s="38">
        <v>0</v>
      </c>
      <c r="S94" s="38">
        <v>1.97</v>
      </c>
      <c r="T94" s="38">
        <v>58</v>
      </c>
      <c r="U94" s="38">
        <v>25</v>
      </c>
      <c r="V94" s="38">
        <v>33</v>
      </c>
      <c r="W94" s="38">
        <v>1.08</v>
      </c>
      <c r="X94" s="38">
        <v>0.68</v>
      </c>
      <c r="Y94" s="38">
        <v>56.8</v>
      </c>
      <c r="Z94" s="38">
        <v>30.4</v>
      </c>
      <c r="AA94" s="38">
        <v>26.4</v>
      </c>
      <c r="AB94" s="38">
        <v>0.87</v>
      </c>
      <c r="AC94" s="38">
        <v>0.46</v>
      </c>
      <c r="AD94" s="38" t="s">
        <v>25</v>
      </c>
      <c r="AE94" s="38" t="s">
        <v>264</v>
      </c>
    </row>
    <row r="95" spans="1:31">
      <c r="A95" s="1">
        <v>93</v>
      </c>
      <c r="B95" s="38" t="s">
        <v>1170</v>
      </c>
      <c r="C95" s="38" t="s">
        <v>120</v>
      </c>
      <c r="D95" s="38" t="s">
        <v>150</v>
      </c>
      <c r="E95" s="38" t="s">
        <v>70</v>
      </c>
      <c r="F95" s="38" t="s">
        <v>5037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7</v>
      </c>
      <c r="AD95" s="38" t="s">
        <v>25</v>
      </c>
      <c r="AE95" s="38" t="s">
        <v>1171</v>
      </c>
    </row>
    <row r="96" spans="1:31">
      <c r="A96" s="1">
        <v>94</v>
      </c>
      <c r="B96" s="38" t="s">
        <v>1170</v>
      </c>
      <c r="C96" s="38" t="s">
        <v>120</v>
      </c>
      <c r="D96" s="38" t="s">
        <v>150</v>
      </c>
      <c r="E96" s="38" t="s">
        <v>87</v>
      </c>
      <c r="F96" s="38" t="s">
        <v>5037</v>
      </c>
      <c r="G96" s="38">
        <v>1993</v>
      </c>
      <c r="H96" s="38">
        <v>0</v>
      </c>
      <c r="M96" s="38">
        <v>0</v>
      </c>
      <c r="O96" s="38">
        <v>0</v>
      </c>
      <c r="P96" s="38">
        <v>0</v>
      </c>
      <c r="R96" s="38">
        <v>2</v>
      </c>
      <c r="AD96" s="38" t="s">
        <v>25</v>
      </c>
      <c r="AE96" s="2" t="s">
        <v>1171</v>
      </c>
    </row>
    <row r="97" spans="1:31">
      <c r="A97" s="1">
        <v>95</v>
      </c>
      <c r="B97" s="38" t="s">
        <v>1986</v>
      </c>
      <c r="C97" s="38" t="s">
        <v>120</v>
      </c>
      <c r="D97" s="38" t="s">
        <v>114</v>
      </c>
      <c r="E97" s="38" t="s">
        <v>64</v>
      </c>
      <c r="F97" s="38" t="s">
        <v>4442</v>
      </c>
      <c r="G97" s="38">
        <v>2003</v>
      </c>
      <c r="H97" s="38">
        <v>0</v>
      </c>
      <c r="M97" s="38">
        <v>0</v>
      </c>
      <c r="O97" s="38">
        <v>0</v>
      </c>
      <c r="P97" s="38">
        <v>0</v>
      </c>
      <c r="R97" s="38">
        <v>1</v>
      </c>
      <c r="AD97" s="38" t="s">
        <v>25</v>
      </c>
      <c r="AE97" s="38" t="s">
        <v>1294</v>
      </c>
    </row>
    <row r="98" spans="1:31">
      <c r="A98" s="1">
        <v>96</v>
      </c>
      <c r="B98" s="38" t="s">
        <v>1172</v>
      </c>
      <c r="C98" s="38" t="s">
        <v>145</v>
      </c>
      <c r="D98" s="38" t="s">
        <v>150</v>
      </c>
      <c r="E98" s="38" t="s">
        <v>103</v>
      </c>
      <c r="F98" s="38" t="s">
        <v>5038</v>
      </c>
      <c r="G98" s="38">
        <v>1981</v>
      </c>
      <c r="H98" s="38">
        <v>0</v>
      </c>
      <c r="M98" s="38">
        <v>0</v>
      </c>
      <c r="O98" s="38">
        <v>0</v>
      </c>
      <c r="P98" s="38">
        <v>0</v>
      </c>
      <c r="R98" s="38">
        <v>11</v>
      </c>
      <c r="AD98" s="38" t="s">
        <v>25</v>
      </c>
      <c r="AE98" s="38" t="s">
        <v>1173</v>
      </c>
    </row>
    <row r="99" spans="1:31">
      <c r="A99" s="1">
        <v>97</v>
      </c>
      <c r="B99" s="38" t="s">
        <v>265</v>
      </c>
      <c r="C99" s="38" t="s">
        <v>266</v>
      </c>
      <c r="D99" s="38" t="s">
        <v>117</v>
      </c>
      <c r="E99" s="38" t="s">
        <v>89</v>
      </c>
      <c r="F99" s="38" t="s">
        <v>4612</v>
      </c>
      <c r="G99" s="38">
        <v>1993</v>
      </c>
      <c r="H99" s="38">
        <v>1</v>
      </c>
      <c r="I99" s="38">
        <v>7</v>
      </c>
      <c r="J99" s="38">
        <v>7</v>
      </c>
      <c r="K99" s="38">
        <v>0.2</v>
      </c>
      <c r="L99" s="38">
        <v>0.1</v>
      </c>
      <c r="M99" s="38">
        <v>0</v>
      </c>
      <c r="O99" s="38">
        <v>0</v>
      </c>
      <c r="P99" s="38">
        <v>1</v>
      </c>
      <c r="Q99" s="38">
        <v>7</v>
      </c>
      <c r="R99" s="38">
        <v>1</v>
      </c>
      <c r="S99" s="38">
        <v>3</v>
      </c>
      <c r="T99" s="38">
        <v>0</v>
      </c>
      <c r="U99" s="38">
        <v>0</v>
      </c>
      <c r="V99" s="38">
        <v>0</v>
      </c>
      <c r="W99" s="38">
        <v>0</v>
      </c>
      <c r="X99" s="38">
        <v>0.94</v>
      </c>
      <c r="Y99" s="38">
        <v>0</v>
      </c>
      <c r="Z99" s="38">
        <v>0.2</v>
      </c>
      <c r="AA99" s="38">
        <v>-0.2</v>
      </c>
      <c r="AB99" s="38">
        <v>-2.58</v>
      </c>
      <c r="AC99" s="38">
        <v>-1.92</v>
      </c>
      <c r="AD99" s="38" t="s">
        <v>25</v>
      </c>
      <c r="AE99" s="38">
        <v>85322440</v>
      </c>
    </row>
    <row r="100" spans="1:31">
      <c r="A100" s="1">
        <v>98</v>
      </c>
      <c r="B100" s="38" t="s">
        <v>267</v>
      </c>
      <c r="C100" s="38" t="s">
        <v>268</v>
      </c>
      <c r="D100" s="38" t="s">
        <v>117</v>
      </c>
      <c r="E100" s="38" t="s">
        <v>74</v>
      </c>
      <c r="F100" s="38" t="s">
        <v>4613</v>
      </c>
      <c r="G100" s="38">
        <v>2001</v>
      </c>
      <c r="H100" s="38">
        <v>31</v>
      </c>
      <c r="I100" s="38">
        <v>2644</v>
      </c>
      <c r="J100" s="38">
        <v>85</v>
      </c>
      <c r="K100" s="38">
        <v>91.8</v>
      </c>
      <c r="L100" s="38">
        <v>29.4</v>
      </c>
      <c r="M100" s="38">
        <v>29</v>
      </c>
      <c r="N100" s="38">
        <v>89</v>
      </c>
      <c r="O100" s="38">
        <v>25</v>
      </c>
      <c r="P100" s="38">
        <v>2</v>
      </c>
      <c r="Q100" s="38">
        <v>30</v>
      </c>
      <c r="R100" s="38">
        <v>0</v>
      </c>
      <c r="S100" s="38">
        <v>1.77</v>
      </c>
      <c r="T100" s="38">
        <v>53</v>
      </c>
      <c r="U100" s="38">
        <v>36</v>
      </c>
      <c r="V100" s="38">
        <v>17</v>
      </c>
      <c r="W100" s="38">
        <v>0.57999999999999996</v>
      </c>
      <c r="X100" s="38">
        <v>-1.33</v>
      </c>
      <c r="Y100" s="38">
        <v>55.1</v>
      </c>
      <c r="Z100" s="38">
        <v>34.200000000000003</v>
      </c>
      <c r="AA100" s="38">
        <v>20.9</v>
      </c>
      <c r="AB100" s="38">
        <v>0.71</v>
      </c>
      <c r="AC100" s="38">
        <v>-0.37</v>
      </c>
      <c r="AD100" s="38" t="s">
        <v>25</v>
      </c>
      <c r="AE100" s="38" t="s">
        <v>269</v>
      </c>
    </row>
    <row r="101" spans="1:31">
      <c r="A101" s="1">
        <v>99</v>
      </c>
      <c r="B101" s="38" t="s">
        <v>270</v>
      </c>
      <c r="C101" s="38" t="s">
        <v>113</v>
      </c>
      <c r="D101" s="38" t="s">
        <v>117</v>
      </c>
      <c r="E101" s="38" t="s">
        <v>76</v>
      </c>
      <c r="F101" s="38" t="s">
        <v>4614</v>
      </c>
      <c r="G101" s="38">
        <v>1991</v>
      </c>
      <c r="H101" s="38">
        <v>29</v>
      </c>
      <c r="I101" s="38">
        <v>681</v>
      </c>
      <c r="J101" s="38">
        <v>23</v>
      </c>
      <c r="K101" s="38">
        <v>22.3</v>
      </c>
      <c r="L101" s="38">
        <v>7.6</v>
      </c>
      <c r="M101" s="38">
        <v>2</v>
      </c>
      <c r="N101" s="38">
        <v>80</v>
      </c>
      <c r="O101" s="38">
        <v>0</v>
      </c>
      <c r="P101" s="38">
        <v>27</v>
      </c>
      <c r="Q101" s="38">
        <v>19</v>
      </c>
      <c r="R101" s="38">
        <v>0</v>
      </c>
      <c r="S101" s="38">
        <v>1.31</v>
      </c>
      <c r="T101" s="38">
        <v>9</v>
      </c>
      <c r="U101" s="38">
        <v>8</v>
      </c>
      <c r="V101" s="38">
        <v>1</v>
      </c>
      <c r="W101" s="38">
        <v>0.13</v>
      </c>
      <c r="X101" s="38">
        <v>0.21</v>
      </c>
      <c r="Y101" s="38">
        <v>10.1</v>
      </c>
      <c r="Z101" s="38">
        <v>14.1</v>
      </c>
      <c r="AA101" s="38">
        <v>-4</v>
      </c>
      <c r="AB101" s="38">
        <v>-0.53</v>
      </c>
      <c r="AC101" s="38">
        <v>-0.06</v>
      </c>
      <c r="AD101" s="38" t="s">
        <v>25</v>
      </c>
      <c r="AE101" s="38" t="s">
        <v>271</v>
      </c>
    </row>
    <row r="102" spans="1:31">
      <c r="A102" s="1">
        <v>100</v>
      </c>
      <c r="B102" s="38" t="s">
        <v>272</v>
      </c>
      <c r="C102" s="38" t="s">
        <v>273</v>
      </c>
      <c r="D102" s="38" t="s">
        <v>121</v>
      </c>
      <c r="E102" s="38" t="s">
        <v>103</v>
      </c>
      <c r="F102" s="38" t="s">
        <v>4615</v>
      </c>
      <c r="G102" s="38">
        <v>1996</v>
      </c>
      <c r="H102" s="38">
        <v>13</v>
      </c>
      <c r="I102" s="38">
        <v>946</v>
      </c>
      <c r="J102" s="38">
        <v>73</v>
      </c>
      <c r="K102" s="38">
        <v>30.9</v>
      </c>
      <c r="L102" s="38">
        <v>10.5</v>
      </c>
      <c r="M102" s="38">
        <v>9</v>
      </c>
      <c r="N102" s="38">
        <v>86</v>
      </c>
      <c r="O102" s="38">
        <v>7</v>
      </c>
      <c r="P102" s="38">
        <v>4</v>
      </c>
      <c r="Q102" s="38">
        <v>44</v>
      </c>
      <c r="R102" s="38">
        <v>9</v>
      </c>
      <c r="S102" s="38">
        <v>0.69</v>
      </c>
      <c r="T102" s="38">
        <v>8</v>
      </c>
      <c r="U102" s="38">
        <v>15</v>
      </c>
      <c r="V102" s="38">
        <v>-7</v>
      </c>
      <c r="W102" s="38">
        <v>-0.67</v>
      </c>
      <c r="X102" s="38">
        <v>0.4</v>
      </c>
      <c r="Y102" s="38">
        <v>9.1999999999999993</v>
      </c>
      <c r="Z102" s="38">
        <v>14.7</v>
      </c>
      <c r="AA102" s="38">
        <v>-5.6</v>
      </c>
      <c r="AB102" s="38">
        <v>-0.53</v>
      </c>
      <c r="AC102" s="38">
        <v>0.06</v>
      </c>
      <c r="AD102" s="38" t="s">
        <v>25</v>
      </c>
      <c r="AE102" s="38" t="s">
        <v>274</v>
      </c>
    </row>
    <row r="103" spans="1:31">
      <c r="A103" s="1">
        <v>101</v>
      </c>
      <c r="B103" s="38" t="s">
        <v>275</v>
      </c>
      <c r="C103" s="38" t="s">
        <v>120</v>
      </c>
      <c r="D103" s="38" t="s">
        <v>114</v>
      </c>
      <c r="E103" s="38" t="s">
        <v>101</v>
      </c>
      <c r="F103" s="38" t="s">
        <v>4616</v>
      </c>
      <c r="G103" s="38">
        <v>1997</v>
      </c>
      <c r="H103" s="38">
        <v>14</v>
      </c>
      <c r="I103" s="38">
        <v>990</v>
      </c>
      <c r="J103" s="38">
        <v>71</v>
      </c>
      <c r="K103" s="38">
        <v>32.4</v>
      </c>
      <c r="L103" s="38">
        <v>11</v>
      </c>
      <c r="M103" s="38">
        <v>12</v>
      </c>
      <c r="N103" s="38">
        <v>79</v>
      </c>
      <c r="O103" s="38">
        <v>4</v>
      </c>
      <c r="P103" s="38">
        <v>2</v>
      </c>
      <c r="Q103" s="38">
        <v>20</v>
      </c>
      <c r="R103" s="38">
        <v>0</v>
      </c>
      <c r="S103" s="38">
        <v>0.71</v>
      </c>
      <c r="T103" s="38">
        <v>8</v>
      </c>
      <c r="U103" s="38">
        <v>18</v>
      </c>
      <c r="V103" s="38">
        <v>-10</v>
      </c>
      <c r="W103" s="38">
        <v>-0.91</v>
      </c>
      <c r="X103" s="38">
        <v>-0.26</v>
      </c>
      <c r="Y103" s="38">
        <v>12.3</v>
      </c>
      <c r="Z103" s="38">
        <v>18.5</v>
      </c>
      <c r="AA103" s="38">
        <v>-6.3</v>
      </c>
      <c r="AB103" s="38">
        <v>-0.56999999999999995</v>
      </c>
      <c r="AC103" s="38">
        <v>0.09</v>
      </c>
      <c r="AD103" s="38" t="s">
        <v>25</v>
      </c>
      <c r="AE103" s="38" t="s">
        <v>276</v>
      </c>
    </row>
    <row r="104" spans="1:31">
      <c r="A104" s="1">
        <v>102</v>
      </c>
      <c r="B104" s="38" t="s">
        <v>277</v>
      </c>
      <c r="C104" s="38" t="s">
        <v>238</v>
      </c>
      <c r="D104" s="38" t="s">
        <v>139</v>
      </c>
      <c r="E104" s="38" t="s">
        <v>97</v>
      </c>
      <c r="F104" s="38" t="s">
        <v>4617</v>
      </c>
      <c r="G104" s="38">
        <v>2002</v>
      </c>
      <c r="H104" s="38">
        <v>5</v>
      </c>
      <c r="I104" s="38">
        <v>74</v>
      </c>
      <c r="J104" s="38">
        <v>15</v>
      </c>
      <c r="K104" s="38">
        <v>2.4</v>
      </c>
      <c r="L104" s="38">
        <v>0.8</v>
      </c>
      <c r="M104" s="38">
        <v>0</v>
      </c>
      <c r="O104" s="38">
        <v>0</v>
      </c>
      <c r="P104" s="38">
        <v>5</v>
      </c>
      <c r="Q104" s="38">
        <v>15</v>
      </c>
      <c r="R104" s="38">
        <v>9</v>
      </c>
      <c r="S104" s="38">
        <v>0</v>
      </c>
      <c r="T104" s="38">
        <v>0</v>
      </c>
      <c r="U104" s="38">
        <v>2</v>
      </c>
      <c r="V104" s="38">
        <v>-2</v>
      </c>
      <c r="W104" s="38">
        <v>-2.4300000000000002</v>
      </c>
      <c r="X104" s="38">
        <v>-1.86</v>
      </c>
      <c r="Y104" s="38">
        <v>0.2</v>
      </c>
      <c r="Z104" s="38">
        <v>1</v>
      </c>
      <c r="AA104" s="38">
        <v>-0.8</v>
      </c>
      <c r="AB104" s="38">
        <v>-1.01</v>
      </c>
      <c r="AC104" s="38">
        <v>-0.53</v>
      </c>
      <c r="AD104" s="38" t="s">
        <v>25</v>
      </c>
      <c r="AE104" s="2" t="s">
        <v>278</v>
      </c>
    </row>
    <row r="105" spans="1:31">
      <c r="A105" s="1">
        <v>103</v>
      </c>
      <c r="B105" s="38" t="s">
        <v>279</v>
      </c>
      <c r="C105" s="38" t="s">
        <v>266</v>
      </c>
      <c r="D105" s="38" t="s">
        <v>121</v>
      </c>
      <c r="E105" s="38" t="s">
        <v>66</v>
      </c>
      <c r="F105" s="38" t="s">
        <v>4618</v>
      </c>
      <c r="G105" s="38">
        <v>1994</v>
      </c>
      <c r="H105" s="38">
        <v>17</v>
      </c>
      <c r="I105" s="38">
        <v>1274</v>
      </c>
      <c r="J105" s="38">
        <v>75</v>
      </c>
      <c r="K105" s="38">
        <v>42.9</v>
      </c>
      <c r="L105" s="38">
        <v>14.2</v>
      </c>
      <c r="M105" s="38">
        <v>16</v>
      </c>
      <c r="N105" s="38">
        <v>78</v>
      </c>
      <c r="O105" s="38">
        <v>10</v>
      </c>
      <c r="P105" s="38">
        <v>1</v>
      </c>
      <c r="Q105" s="38">
        <v>23</v>
      </c>
      <c r="R105" s="38">
        <v>3</v>
      </c>
      <c r="S105" s="38">
        <v>2.2400000000000002</v>
      </c>
      <c r="T105" s="38">
        <v>36</v>
      </c>
      <c r="U105" s="38">
        <v>15</v>
      </c>
      <c r="V105" s="38">
        <v>21</v>
      </c>
      <c r="W105" s="38">
        <v>1.48</v>
      </c>
      <c r="X105" s="38">
        <v>-0.43</v>
      </c>
      <c r="Y105" s="38">
        <v>24.8</v>
      </c>
      <c r="Z105" s="38">
        <v>11.3</v>
      </c>
      <c r="AA105" s="38">
        <v>13.4</v>
      </c>
      <c r="AB105" s="38">
        <v>0.95</v>
      </c>
      <c r="AC105" s="38">
        <v>-0.74</v>
      </c>
      <c r="AD105" s="38" t="s">
        <v>25</v>
      </c>
      <c r="AE105" s="38" t="s">
        <v>280</v>
      </c>
    </row>
    <row r="106" spans="1:31">
      <c r="A106" s="1">
        <v>104</v>
      </c>
      <c r="B106" s="38" t="s">
        <v>281</v>
      </c>
      <c r="C106" s="38" t="s">
        <v>215</v>
      </c>
      <c r="D106" s="38" t="s">
        <v>114</v>
      </c>
      <c r="E106" s="38" t="s">
        <v>101</v>
      </c>
      <c r="F106" s="38" t="s">
        <v>4619</v>
      </c>
      <c r="G106" s="38">
        <v>2002</v>
      </c>
      <c r="H106" s="38">
        <v>2</v>
      </c>
      <c r="I106" s="38">
        <v>25</v>
      </c>
      <c r="J106" s="38">
        <v>13</v>
      </c>
      <c r="K106" s="38">
        <v>0.8</v>
      </c>
      <c r="L106" s="38">
        <v>0.3</v>
      </c>
      <c r="M106" s="38">
        <v>0</v>
      </c>
      <c r="O106" s="38">
        <v>0</v>
      </c>
      <c r="P106" s="38">
        <v>2</v>
      </c>
      <c r="Q106" s="38">
        <v>13</v>
      </c>
      <c r="R106" s="38">
        <v>0</v>
      </c>
      <c r="S106" s="38">
        <v>0</v>
      </c>
      <c r="T106" s="38">
        <v>0</v>
      </c>
      <c r="U106" s="38">
        <v>1</v>
      </c>
      <c r="V106" s="38">
        <v>-1</v>
      </c>
      <c r="W106" s="38">
        <v>-3.6</v>
      </c>
      <c r="X106" s="38">
        <v>-2.89</v>
      </c>
      <c r="Y106" s="38">
        <v>0.8</v>
      </c>
      <c r="Z106" s="38">
        <v>0.4</v>
      </c>
      <c r="AA106" s="38">
        <v>0.4</v>
      </c>
      <c r="AB106" s="38">
        <v>1.28</v>
      </c>
      <c r="AC106" s="38">
        <v>1.93</v>
      </c>
      <c r="AD106" s="38" t="s">
        <v>25</v>
      </c>
      <c r="AE106" s="2" t="s">
        <v>282</v>
      </c>
    </row>
    <row r="107" spans="1:31">
      <c r="A107" s="1">
        <v>105</v>
      </c>
      <c r="B107" s="38" t="s">
        <v>283</v>
      </c>
      <c r="C107" s="38" t="s">
        <v>142</v>
      </c>
      <c r="D107" s="38" t="s">
        <v>284</v>
      </c>
      <c r="E107" s="38" t="s">
        <v>79</v>
      </c>
      <c r="F107" s="38" t="s">
        <v>4620</v>
      </c>
      <c r="G107" s="38">
        <v>1997</v>
      </c>
      <c r="H107" s="38">
        <v>5</v>
      </c>
      <c r="I107" s="38">
        <v>77</v>
      </c>
      <c r="J107" s="38">
        <v>15</v>
      </c>
      <c r="K107" s="38">
        <v>2.5</v>
      </c>
      <c r="L107" s="38">
        <v>0.9</v>
      </c>
      <c r="M107" s="38">
        <v>0</v>
      </c>
      <c r="O107" s="38">
        <v>0</v>
      </c>
      <c r="P107" s="38">
        <v>5</v>
      </c>
      <c r="Q107" s="38">
        <v>15</v>
      </c>
      <c r="R107" s="38">
        <v>7</v>
      </c>
      <c r="S107" s="38">
        <v>1.6</v>
      </c>
      <c r="T107" s="38">
        <v>0</v>
      </c>
      <c r="U107" s="38">
        <v>2</v>
      </c>
      <c r="V107" s="38">
        <v>-2</v>
      </c>
      <c r="W107" s="38">
        <v>-2.34</v>
      </c>
      <c r="X107" s="38">
        <v>-2.64</v>
      </c>
      <c r="Y107" s="38">
        <v>0.8</v>
      </c>
      <c r="Z107" s="38">
        <v>1.7</v>
      </c>
      <c r="AA107" s="38">
        <v>-1</v>
      </c>
      <c r="AB107" s="38">
        <v>-1.1299999999999999</v>
      </c>
      <c r="AC107" s="38">
        <v>-1.36</v>
      </c>
      <c r="AD107" s="38" t="s">
        <v>25</v>
      </c>
      <c r="AE107" s="2" t="s">
        <v>285</v>
      </c>
    </row>
    <row r="108" spans="1:31">
      <c r="A108" s="1">
        <v>106</v>
      </c>
      <c r="B108" s="38" t="s">
        <v>286</v>
      </c>
      <c r="C108" s="38" t="s">
        <v>149</v>
      </c>
      <c r="D108" s="38" t="s">
        <v>121</v>
      </c>
      <c r="E108" s="38" t="s">
        <v>85</v>
      </c>
      <c r="F108" s="38" t="s">
        <v>4621</v>
      </c>
      <c r="G108" s="38">
        <v>1993</v>
      </c>
      <c r="H108" s="38">
        <v>2</v>
      </c>
      <c r="I108" s="38">
        <v>179</v>
      </c>
      <c r="J108" s="38">
        <v>90</v>
      </c>
      <c r="K108" s="38">
        <v>5.8</v>
      </c>
      <c r="L108" s="38">
        <v>2</v>
      </c>
      <c r="M108" s="38">
        <v>2</v>
      </c>
      <c r="N108" s="38">
        <v>90</v>
      </c>
      <c r="O108" s="38">
        <v>1</v>
      </c>
      <c r="P108" s="38">
        <v>0</v>
      </c>
      <c r="R108" s="38">
        <v>9</v>
      </c>
      <c r="S108" s="38">
        <v>1.5</v>
      </c>
      <c r="T108" s="38">
        <v>2</v>
      </c>
      <c r="U108" s="38">
        <v>3</v>
      </c>
      <c r="V108" s="38">
        <v>-1</v>
      </c>
      <c r="W108" s="38">
        <v>-0.5</v>
      </c>
      <c r="X108" s="38">
        <v>-0.66</v>
      </c>
      <c r="Y108" s="38">
        <v>2.9</v>
      </c>
      <c r="Z108" s="38">
        <v>1.9</v>
      </c>
      <c r="AA108" s="38">
        <v>1</v>
      </c>
      <c r="AB108" s="38">
        <v>0.52</v>
      </c>
      <c r="AC108" s="38">
        <v>0.7</v>
      </c>
      <c r="AD108" s="38" t="s">
        <v>25</v>
      </c>
      <c r="AE108" s="2" t="s">
        <v>287</v>
      </c>
    </row>
    <row r="109" spans="1:31">
      <c r="A109" s="1">
        <v>107</v>
      </c>
      <c r="B109" s="38" t="s">
        <v>1174</v>
      </c>
      <c r="C109" s="38" t="s">
        <v>120</v>
      </c>
      <c r="D109" s="38" t="s">
        <v>150</v>
      </c>
      <c r="E109" s="38" t="s">
        <v>66</v>
      </c>
      <c r="F109" s="38" t="s">
        <v>5039</v>
      </c>
      <c r="G109" s="38">
        <v>1985</v>
      </c>
      <c r="H109" s="38">
        <v>0</v>
      </c>
      <c r="M109" s="38">
        <v>0</v>
      </c>
      <c r="O109" s="38">
        <v>0</v>
      </c>
      <c r="P109" s="38">
        <v>0</v>
      </c>
      <c r="R109" s="38">
        <v>5</v>
      </c>
      <c r="AD109" s="38" t="s">
        <v>25</v>
      </c>
      <c r="AE109" s="2" t="s">
        <v>1175</v>
      </c>
    </row>
    <row r="110" spans="1:31">
      <c r="A110" s="1">
        <v>108</v>
      </c>
      <c r="B110" s="38" t="s">
        <v>288</v>
      </c>
      <c r="C110" s="38" t="s">
        <v>266</v>
      </c>
      <c r="D110" s="38" t="s">
        <v>110</v>
      </c>
      <c r="E110" s="38" t="s">
        <v>81</v>
      </c>
      <c r="F110" s="38" t="s">
        <v>4622</v>
      </c>
      <c r="G110" s="38">
        <v>2002</v>
      </c>
      <c r="H110" s="38">
        <v>12</v>
      </c>
      <c r="I110" s="38">
        <v>340</v>
      </c>
      <c r="J110" s="38">
        <v>28</v>
      </c>
      <c r="K110" s="38">
        <v>11.1</v>
      </c>
      <c r="L110" s="38">
        <v>3.8</v>
      </c>
      <c r="M110" s="38">
        <v>4</v>
      </c>
      <c r="N110" s="38">
        <v>52</v>
      </c>
      <c r="O110" s="38">
        <v>0</v>
      </c>
      <c r="P110" s="38">
        <v>8</v>
      </c>
      <c r="Q110" s="38">
        <v>17</v>
      </c>
      <c r="R110" s="38">
        <v>15</v>
      </c>
      <c r="S110" s="38">
        <v>1.58</v>
      </c>
      <c r="T110" s="38">
        <v>10</v>
      </c>
      <c r="U110" s="38">
        <v>3</v>
      </c>
      <c r="V110" s="38">
        <v>7</v>
      </c>
      <c r="W110" s="38">
        <v>1.85</v>
      </c>
      <c r="X110" s="38">
        <v>1.29</v>
      </c>
      <c r="Y110" s="38">
        <v>7.2</v>
      </c>
      <c r="Z110" s="38">
        <v>4.8</v>
      </c>
      <c r="AA110" s="38">
        <v>2.4</v>
      </c>
      <c r="AB110" s="38">
        <v>0.63</v>
      </c>
      <c r="AC110" s="38">
        <v>0.17</v>
      </c>
      <c r="AD110" s="38" t="s">
        <v>25</v>
      </c>
      <c r="AE110" s="38" t="s">
        <v>289</v>
      </c>
    </row>
    <row r="111" spans="1:31">
      <c r="A111" s="1">
        <v>109</v>
      </c>
      <c r="B111" s="38" t="s">
        <v>290</v>
      </c>
      <c r="C111" s="38" t="s">
        <v>149</v>
      </c>
      <c r="D111" s="38" t="s">
        <v>117</v>
      </c>
      <c r="E111" s="38" t="s">
        <v>70</v>
      </c>
      <c r="F111" s="38" t="s">
        <v>4623</v>
      </c>
      <c r="G111" s="38">
        <v>1992</v>
      </c>
      <c r="H111" s="38">
        <v>23</v>
      </c>
      <c r="I111" s="38">
        <v>1698</v>
      </c>
      <c r="J111" s="38">
        <v>74</v>
      </c>
      <c r="K111" s="38">
        <v>57.2</v>
      </c>
      <c r="L111" s="38">
        <v>18.899999999999999</v>
      </c>
      <c r="M111" s="38">
        <v>19</v>
      </c>
      <c r="N111" s="38">
        <v>85</v>
      </c>
      <c r="O111" s="38">
        <v>14</v>
      </c>
      <c r="P111" s="38">
        <v>4</v>
      </c>
      <c r="Q111" s="38">
        <v>22</v>
      </c>
      <c r="R111" s="38">
        <v>0</v>
      </c>
      <c r="S111" s="38">
        <v>2.04</v>
      </c>
      <c r="T111" s="38">
        <v>28</v>
      </c>
      <c r="U111" s="38">
        <v>18</v>
      </c>
      <c r="V111" s="38">
        <v>10</v>
      </c>
      <c r="W111" s="38">
        <v>0.53</v>
      </c>
      <c r="X111" s="38">
        <v>0.6</v>
      </c>
      <c r="Y111" s="38">
        <v>32.5</v>
      </c>
      <c r="Z111" s="38">
        <v>20</v>
      </c>
      <c r="AA111" s="38">
        <v>12.5</v>
      </c>
      <c r="AB111" s="38">
        <v>0.66</v>
      </c>
      <c r="AC111" s="38">
        <v>0.85</v>
      </c>
      <c r="AD111" s="38" t="s">
        <v>25</v>
      </c>
      <c r="AE111" s="38" t="s">
        <v>291</v>
      </c>
    </row>
    <row r="112" spans="1:31">
      <c r="A112" s="1">
        <v>110</v>
      </c>
      <c r="B112" s="38" t="s">
        <v>4129</v>
      </c>
      <c r="C112" s="38" t="s">
        <v>120</v>
      </c>
      <c r="D112" s="38" t="s">
        <v>121</v>
      </c>
      <c r="E112" s="38" t="s">
        <v>95</v>
      </c>
      <c r="F112" s="38" t="s">
        <v>5040</v>
      </c>
      <c r="G112" s="38">
        <v>2004</v>
      </c>
      <c r="H112" s="38">
        <v>0</v>
      </c>
      <c r="M112" s="38">
        <v>0</v>
      </c>
      <c r="O112" s="38">
        <v>0</v>
      </c>
      <c r="P112" s="38">
        <v>0</v>
      </c>
      <c r="R112" s="38">
        <v>1</v>
      </c>
      <c r="AD112" s="38" t="s">
        <v>25</v>
      </c>
      <c r="AE112" s="38" t="s">
        <v>4130</v>
      </c>
    </row>
    <row r="113" spans="1:31">
      <c r="A113" s="1">
        <v>111</v>
      </c>
      <c r="B113" s="38" t="s">
        <v>292</v>
      </c>
      <c r="C113" s="38" t="s">
        <v>221</v>
      </c>
      <c r="D113" s="38" t="s">
        <v>121</v>
      </c>
      <c r="E113" s="38" t="s">
        <v>85</v>
      </c>
      <c r="F113" s="38" t="s">
        <v>4624</v>
      </c>
      <c r="G113" s="38">
        <v>1997</v>
      </c>
      <c r="H113" s="38">
        <v>23</v>
      </c>
      <c r="I113" s="38">
        <v>1639</v>
      </c>
      <c r="J113" s="38">
        <v>71</v>
      </c>
      <c r="K113" s="38">
        <v>53.6</v>
      </c>
      <c r="L113" s="38">
        <v>18.2</v>
      </c>
      <c r="M113" s="38">
        <v>18</v>
      </c>
      <c r="N113" s="38">
        <v>84</v>
      </c>
      <c r="O113" s="38">
        <v>13</v>
      </c>
      <c r="P113" s="38">
        <v>5</v>
      </c>
      <c r="Q113" s="38">
        <v>25</v>
      </c>
      <c r="R113" s="38">
        <v>1</v>
      </c>
      <c r="S113" s="38">
        <v>1.35</v>
      </c>
      <c r="T113" s="38">
        <v>25</v>
      </c>
      <c r="U113" s="38">
        <v>27</v>
      </c>
      <c r="V113" s="38">
        <v>-2</v>
      </c>
      <c r="W113" s="38">
        <v>-0.11</v>
      </c>
      <c r="X113" s="38">
        <v>-0.49</v>
      </c>
      <c r="Y113" s="38">
        <v>24.5</v>
      </c>
      <c r="Z113" s="38">
        <v>25.2</v>
      </c>
      <c r="AA113" s="38">
        <v>-0.6</v>
      </c>
      <c r="AB113" s="38">
        <v>-0.04</v>
      </c>
      <c r="AC113" s="38">
        <v>0.23</v>
      </c>
      <c r="AD113" s="38" t="s">
        <v>25</v>
      </c>
      <c r="AE113" s="38" t="s">
        <v>293</v>
      </c>
    </row>
    <row r="114" spans="1:31">
      <c r="A114" s="1">
        <v>112</v>
      </c>
      <c r="B114" s="38" t="s">
        <v>294</v>
      </c>
      <c r="C114" s="38" t="s">
        <v>295</v>
      </c>
      <c r="D114" s="38" t="s">
        <v>121</v>
      </c>
      <c r="E114" s="38" t="s">
        <v>91</v>
      </c>
      <c r="F114" s="38" t="s">
        <v>4625</v>
      </c>
      <c r="G114" s="38">
        <v>1995</v>
      </c>
      <c r="H114" s="38">
        <v>33</v>
      </c>
      <c r="I114" s="38">
        <v>2895</v>
      </c>
      <c r="J114" s="38">
        <v>88</v>
      </c>
      <c r="K114" s="38">
        <v>94.6</v>
      </c>
      <c r="L114" s="38">
        <v>32.200000000000003</v>
      </c>
      <c r="M114" s="38">
        <v>32</v>
      </c>
      <c r="N114" s="38">
        <v>89</v>
      </c>
      <c r="O114" s="38">
        <v>30</v>
      </c>
      <c r="P114" s="38">
        <v>1</v>
      </c>
      <c r="Q114" s="38">
        <v>45</v>
      </c>
      <c r="R114" s="38">
        <v>1</v>
      </c>
      <c r="S114" s="38">
        <v>0.91</v>
      </c>
      <c r="T114" s="38">
        <v>44</v>
      </c>
      <c r="U114" s="38">
        <v>54</v>
      </c>
      <c r="V114" s="38">
        <v>-10</v>
      </c>
      <c r="W114" s="38">
        <v>-0.31</v>
      </c>
      <c r="X114" s="38">
        <v>1.33</v>
      </c>
      <c r="Y114" s="38">
        <v>43.7</v>
      </c>
      <c r="Z114" s="38">
        <v>53</v>
      </c>
      <c r="AA114" s="38">
        <v>-9.3000000000000007</v>
      </c>
      <c r="AB114" s="38">
        <v>-0.28999999999999998</v>
      </c>
      <c r="AC114" s="38">
        <v>0.26</v>
      </c>
      <c r="AD114" s="38" t="s">
        <v>25</v>
      </c>
      <c r="AE114" s="38" t="s">
        <v>296</v>
      </c>
    </row>
    <row r="115" spans="1:31">
      <c r="A115" s="1">
        <v>113</v>
      </c>
      <c r="B115" s="38" t="s">
        <v>297</v>
      </c>
      <c r="C115" s="38" t="s">
        <v>142</v>
      </c>
      <c r="D115" s="38" t="s">
        <v>121</v>
      </c>
      <c r="E115" s="38" t="s">
        <v>97</v>
      </c>
      <c r="F115" s="38" t="s">
        <v>4450</v>
      </c>
      <c r="G115" s="38">
        <v>1994</v>
      </c>
      <c r="H115" s="38">
        <v>18</v>
      </c>
      <c r="I115" s="38">
        <v>1261</v>
      </c>
      <c r="J115" s="38">
        <v>70</v>
      </c>
      <c r="K115" s="38">
        <v>41.2</v>
      </c>
      <c r="L115" s="38">
        <v>14</v>
      </c>
      <c r="M115" s="38">
        <v>14</v>
      </c>
      <c r="N115" s="38">
        <v>84</v>
      </c>
      <c r="O115" s="38">
        <v>9</v>
      </c>
      <c r="P115" s="38">
        <v>4</v>
      </c>
      <c r="Q115" s="38">
        <v>22</v>
      </c>
      <c r="R115" s="38">
        <v>8</v>
      </c>
      <c r="S115" s="38">
        <v>1</v>
      </c>
      <c r="T115" s="38">
        <v>8</v>
      </c>
      <c r="U115" s="38">
        <v>20</v>
      </c>
      <c r="V115" s="38">
        <v>-12</v>
      </c>
      <c r="W115" s="38">
        <v>-0.86</v>
      </c>
      <c r="X115" s="38">
        <v>-0.41</v>
      </c>
      <c r="Y115" s="38">
        <v>16</v>
      </c>
      <c r="Z115" s="38">
        <v>17.2</v>
      </c>
      <c r="AA115" s="38">
        <v>-1.1000000000000001</v>
      </c>
      <c r="AB115" s="38">
        <v>-0.08</v>
      </c>
      <c r="AC115" s="38">
        <v>0.7</v>
      </c>
      <c r="AD115" s="38" t="s">
        <v>25</v>
      </c>
      <c r="AE115" s="38" t="s">
        <v>298</v>
      </c>
    </row>
    <row r="116" spans="1:31">
      <c r="A116" s="1">
        <v>114</v>
      </c>
      <c r="B116" s="38" t="s">
        <v>299</v>
      </c>
      <c r="C116" s="38" t="s">
        <v>155</v>
      </c>
      <c r="D116" s="38" t="s">
        <v>139</v>
      </c>
      <c r="E116" s="38" t="s">
        <v>74</v>
      </c>
      <c r="F116" s="38" t="s">
        <v>4626</v>
      </c>
      <c r="G116" s="38">
        <v>2004</v>
      </c>
      <c r="H116" s="38">
        <v>14</v>
      </c>
      <c r="I116" s="38">
        <v>485</v>
      </c>
      <c r="J116" s="38">
        <v>35</v>
      </c>
      <c r="K116" s="38">
        <v>16.8</v>
      </c>
      <c r="L116" s="38">
        <v>5.4</v>
      </c>
      <c r="M116" s="38">
        <v>3</v>
      </c>
      <c r="N116" s="38">
        <v>76</v>
      </c>
      <c r="O116" s="38">
        <v>1</v>
      </c>
      <c r="P116" s="38">
        <v>11</v>
      </c>
      <c r="Q116" s="38">
        <v>23</v>
      </c>
      <c r="R116" s="38">
        <v>11</v>
      </c>
      <c r="S116" s="38">
        <v>2</v>
      </c>
      <c r="T116" s="38">
        <v>15</v>
      </c>
      <c r="U116" s="38">
        <v>5</v>
      </c>
      <c r="V116" s="38">
        <v>10</v>
      </c>
      <c r="W116" s="38">
        <v>1.86</v>
      </c>
      <c r="X116" s="38">
        <v>1.4</v>
      </c>
      <c r="Y116" s="38">
        <v>12.9</v>
      </c>
      <c r="Z116" s="38">
        <v>7.2</v>
      </c>
      <c r="AA116" s="38">
        <v>5.8</v>
      </c>
      <c r="AB116" s="38">
        <v>1.07</v>
      </c>
      <c r="AC116" s="38">
        <v>0.4</v>
      </c>
      <c r="AD116" s="38" t="s">
        <v>25</v>
      </c>
      <c r="AE116" s="38" t="s">
        <v>300</v>
      </c>
    </row>
    <row r="117" spans="1:31">
      <c r="A117" s="1">
        <v>115</v>
      </c>
      <c r="B117" s="38" t="s">
        <v>301</v>
      </c>
      <c r="C117" s="38" t="s">
        <v>120</v>
      </c>
      <c r="D117" s="38" t="s">
        <v>117</v>
      </c>
      <c r="E117" s="38" t="s">
        <v>76</v>
      </c>
      <c r="F117" s="38" t="s">
        <v>4627</v>
      </c>
      <c r="G117" s="38">
        <v>1994</v>
      </c>
      <c r="H117" s="38">
        <v>4</v>
      </c>
      <c r="I117" s="38">
        <v>12</v>
      </c>
      <c r="J117" s="38">
        <v>3</v>
      </c>
      <c r="K117" s="38">
        <v>0.4</v>
      </c>
      <c r="L117" s="38">
        <v>0.1</v>
      </c>
      <c r="M117" s="38">
        <v>1</v>
      </c>
      <c r="N117" s="38">
        <v>7</v>
      </c>
      <c r="O117" s="38">
        <v>0</v>
      </c>
      <c r="P117" s="38">
        <v>3</v>
      </c>
      <c r="Q117" s="38">
        <v>2</v>
      </c>
      <c r="R117" s="38">
        <v>10</v>
      </c>
      <c r="S117" s="38">
        <v>1.5</v>
      </c>
      <c r="T117" s="38">
        <v>0</v>
      </c>
      <c r="U117" s="38">
        <v>0</v>
      </c>
      <c r="V117" s="38">
        <v>0</v>
      </c>
      <c r="W117" s="38">
        <v>0</v>
      </c>
      <c r="X117" s="38">
        <v>0.03</v>
      </c>
      <c r="Y117" s="38">
        <v>0.1</v>
      </c>
      <c r="Z117" s="38">
        <v>0.4</v>
      </c>
      <c r="AA117" s="38">
        <v>-0.3</v>
      </c>
      <c r="AB117" s="38">
        <v>-1.94</v>
      </c>
      <c r="AC117" s="38">
        <v>-1.47</v>
      </c>
      <c r="AD117" s="38" t="s">
        <v>25</v>
      </c>
      <c r="AE117" s="2" t="s">
        <v>302</v>
      </c>
    </row>
    <row r="118" spans="1:31">
      <c r="A118" s="1">
        <v>116</v>
      </c>
      <c r="B118" s="38" t="s">
        <v>303</v>
      </c>
      <c r="C118" s="38" t="s">
        <v>120</v>
      </c>
      <c r="D118" s="38" t="s">
        <v>121</v>
      </c>
      <c r="E118" s="38" t="s">
        <v>83</v>
      </c>
      <c r="F118" s="38" t="s">
        <v>4628</v>
      </c>
      <c r="G118" s="38">
        <v>1999</v>
      </c>
      <c r="H118" s="38">
        <v>20</v>
      </c>
      <c r="I118" s="38">
        <v>1203</v>
      </c>
      <c r="J118" s="38">
        <v>60</v>
      </c>
      <c r="K118" s="38">
        <v>40.5</v>
      </c>
      <c r="L118" s="38">
        <v>13.4</v>
      </c>
      <c r="M118" s="38">
        <v>13</v>
      </c>
      <c r="N118" s="38">
        <v>88</v>
      </c>
      <c r="O118" s="38">
        <v>11</v>
      </c>
      <c r="P118" s="38">
        <v>7</v>
      </c>
      <c r="Q118" s="38">
        <v>8</v>
      </c>
      <c r="R118" s="38">
        <v>10</v>
      </c>
      <c r="S118" s="38">
        <v>1.25</v>
      </c>
      <c r="T118" s="38">
        <v>13</v>
      </c>
      <c r="U118" s="38">
        <v>15</v>
      </c>
      <c r="V118" s="38">
        <v>-2</v>
      </c>
      <c r="W118" s="38">
        <v>-0.15</v>
      </c>
      <c r="X118" s="38">
        <v>0.11</v>
      </c>
      <c r="Y118" s="38">
        <v>16.399999999999999</v>
      </c>
      <c r="Z118" s="38">
        <v>21.1</v>
      </c>
      <c r="AA118" s="38">
        <v>-4.7</v>
      </c>
      <c r="AB118" s="38">
        <v>-0.35</v>
      </c>
      <c r="AC118" s="38">
        <v>-0.56999999999999995</v>
      </c>
      <c r="AD118" s="38" t="s">
        <v>25</v>
      </c>
      <c r="AE118" s="38" t="s">
        <v>304</v>
      </c>
    </row>
    <row r="119" spans="1:31">
      <c r="A119" s="1">
        <v>117</v>
      </c>
      <c r="B119" s="38" t="s">
        <v>305</v>
      </c>
      <c r="C119" s="38" t="s">
        <v>120</v>
      </c>
      <c r="D119" s="38" t="s">
        <v>218</v>
      </c>
      <c r="E119" s="38" t="s">
        <v>85</v>
      </c>
      <c r="F119" s="38" t="s">
        <v>4629</v>
      </c>
      <c r="G119" s="38">
        <v>1995</v>
      </c>
      <c r="H119" s="38">
        <v>14</v>
      </c>
      <c r="I119" s="38">
        <v>353</v>
      </c>
      <c r="J119" s="38">
        <v>25</v>
      </c>
      <c r="K119" s="38">
        <v>11.5</v>
      </c>
      <c r="L119" s="38">
        <v>3.9</v>
      </c>
      <c r="M119" s="38">
        <v>2</v>
      </c>
      <c r="N119" s="38">
        <v>90</v>
      </c>
      <c r="O119" s="38">
        <v>2</v>
      </c>
      <c r="P119" s="38">
        <v>12</v>
      </c>
      <c r="Q119" s="38">
        <v>14</v>
      </c>
      <c r="R119" s="38">
        <v>19</v>
      </c>
      <c r="S119" s="38">
        <v>2.0699999999999998</v>
      </c>
      <c r="T119" s="38">
        <v>4</v>
      </c>
      <c r="U119" s="38">
        <v>4</v>
      </c>
      <c r="V119" s="38">
        <v>0</v>
      </c>
      <c r="W119" s="38">
        <v>0</v>
      </c>
      <c r="X119" s="38">
        <v>-0.13</v>
      </c>
      <c r="Y119" s="38">
        <v>3.5</v>
      </c>
      <c r="Z119" s="38">
        <v>5.6</v>
      </c>
      <c r="AA119" s="38">
        <v>-2.1</v>
      </c>
      <c r="AB119" s="38">
        <v>-0.53</v>
      </c>
      <c r="AC119" s="38">
        <v>-0.44</v>
      </c>
      <c r="AD119" s="38" t="s">
        <v>25</v>
      </c>
      <c r="AE119" s="38" t="s">
        <v>306</v>
      </c>
    </row>
    <row r="120" spans="1:31">
      <c r="A120" s="1">
        <v>118</v>
      </c>
      <c r="B120" s="38" t="s">
        <v>1176</v>
      </c>
      <c r="C120" s="38" t="s">
        <v>120</v>
      </c>
      <c r="D120" s="38" t="s">
        <v>121</v>
      </c>
      <c r="E120" s="38" t="s">
        <v>81</v>
      </c>
      <c r="F120" s="38" t="s">
        <v>4478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1177</v>
      </c>
    </row>
    <row r="121" spans="1:31">
      <c r="A121" s="1">
        <v>119</v>
      </c>
      <c r="B121" s="38" t="s">
        <v>4107</v>
      </c>
      <c r="C121" s="38" t="s">
        <v>113</v>
      </c>
      <c r="D121" s="38" t="s">
        <v>121</v>
      </c>
      <c r="E121" s="38" t="s">
        <v>93</v>
      </c>
      <c r="F121" s="38" t="s">
        <v>5041</v>
      </c>
      <c r="G121" s="38">
        <v>2004</v>
      </c>
      <c r="H121" s="38">
        <v>0</v>
      </c>
      <c r="M121" s="38">
        <v>0</v>
      </c>
      <c r="O121" s="38">
        <v>0</v>
      </c>
      <c r="P121" s="38">
        <v>0</v>
      </c>
      <c r="R121" s="38">
        <v>1</v>
      </c>
      <c r="AD121" s="38" t="s">
        <v>25</v>
      </c>
      <c r="AE121" s="38" t="s">
        <v>4108</v>
      </c>
    </row>
    <row r="122" spans="1:31">
      <c r="A122" s="1">
        <v>120</v>
      </c>
      <c r="B122" s="38" t="s">
        <v>307</v>
      </c>
      <c r="C122" s="38" t="s">
        <v>120</v>
      </c>
      <c r="D122" s="38" t="s">
        <v>218</v>
      </c>
      <c r="E122" s="38" t="s">
        <v>83</v>
      </c>
      <c r="F122" s="38" t="s">
        <v>4630</v>
      </c>
      <c r="G122" s="38">
        <v>1996</v>
      </c>
      <c r="H122" s="38">
        <v>22</v>
      </c>
      <c r="I122" s="38">
        <v>1334</v>
      </c>
      <c r="J122" s="38">
        <v>61</v>
      </c>
      <c r="K122" s="38">
        <v>44.9</v>
      </c>
      <c r="L122" s="38">
        <v>14.8</v>
      </c>
      <c r="M122" s="38">
        <v>14</v>
      </c>
      <c r="N122" s="38">
        <v>85</v>
      </c>
      <c r="O122" s="38">
        <v>10</v>
      </c>
      <c r="P122" s="38">
        <v>8</v>
      </c>
      <c r="Q122" s="38">
        <v>17</v>
      </c>
      <c r="R122" s="38">
        <v>2</v>
      </c>
      <c r="S122" s="38">
        <v>1.18</v>
      </c>
      <c r="T122" s="38">
        <v>15</v>
      </c>
      <c r="U122" s="38">
        <v>18</v>
      </c>
      <c r="V122" s="38">
        <v>-3</v>
      </c>
      <c r="W122" s="38">
        <v>-0.2</v>
      </c>
      <c r="X122" s="38">
        <v>0.02</v>
      </c>
      <c r="Y122" s="38">
        <v>19.7</v>
      </c>
      <c r="Z122" s="38">
        <v>17.7</v>
      </c>
      <c r="AA122" s="38">
        <v>2.1</v>
      </c>
      <c r="AB122" s="38">
        <v>0.14000000000000001</v>
      </c>
      <c r="AC122" s="38">
        <v>0.27</v>
      </c>
      <c r="AD122" s="38" t="s">
        <v>25</v>
      </c>
      <c r="AE122" s="38" t="s">
        <v>308</v>
      </c>
    </row>
    <row r="123" spans="1:31">
      <c r="A123" s="1">
        <v>121</v>
      </c>
      <c r="B123" s="38" t="s">
        <v>309</v>
      </c>
      <c r="C123" s="38" t="s">
        <v>113</v>
      </c>
      <c r="D123" s="38" t="s">
        <v>110</v>
      </c>
      <c r="E123" s="38" t="s">
        <v>99</v>
      </c>
      <c r="F123" s="38" t="s">
        <v>4631</v>
      </c>
      <c r="G123" s="38">
        <v>1995</v>
      </c>
      <c r="H123" s="38">
        <v>28</v>
      </c>
      <c r="I123" s="38">
        <v>1563</v>
      </c>
      <c r="J123" s="38">
        <v>56</v>
      </c>
      <c r="K123" s="38">
        <v>51.1</v>
      </c>
      <c r="L123" s="38">
        <v>17.399999999999999</v>
      </c>
      <c r="M123" s="38">
        <v>18</v>
      </c>
      <c r="N123" s="38">
        <v>76</v>
      </c>
      <c r="O123" s="38">
        <v>5</v>
      </c>
      <c r="P123" s="38">
        <v>10</v>
      </c>
      <c r="Q123" s="38">
        <v>20</v>
      </c>
      <c r="R123" s="38">
        <v>6</v>
      </c>
      <c r="S123" s="38">
        <v>1.25</v>
      </c>
      <c r="T123" s="38">
        <v>18</v>
      </c>
      <c r="U123" s="38">
        <v>29</v>
      </c>
      <c r="V123" s="38">
        <v>-11</v>
      </c>
      <c r="W123" s="38">
        <v>-0.63</v>
      </c>
      <c r="X123" s="38">
        <v>0.39</v>
      </c>
      <c r="Y123" s="38">
        <v>18.8</v>
      </c>
      <c r="Z123" s="38">
        <v>26.2</v>
      </c>
      <c r="AA123" s="38">
        <v>-7.4</v>
      </c>
      <c r="AB123" s="38">
        <v>-0.43</v>
      </c>
      <c r="AC123" s="38">
        <v>0.5</v>
      </c>
      <c r="AD123" s="38" t="s">
        <v>25</v>
      </c>
      <c r="AE123" s="38" t="s">
        <v>310</v>
      </c>
    </row>
    <row r="124" spans="1:31">
      <c r="A124" s="1">
        <v>122</v>
      </c>
      <c r="B124" s="38" t="s">
        <v>311</v>
      </c>
      <c r="C124" s="38" t="s">
        <v>120</v>
      </c>
      <c r="D124" s="38" t="s">
        <v>110</v>
      </c>
      <c r="E124" s="38" t="s">
        <v>83</v>
      </c>
      <c r="F124" s="38" t="s">
        <v>4632</v>
      </c>
      <c r="G124" s="38">
        <v>2003</v>
      </c>
      <c r="H124" s="38">
        <v>11</v>
      </c>
      <c r="I124" s="38">
        <v>232</v>
      </c>
      <c r="J124" s="38">
        <v>21</v>
      </c>
      <c r="K124" s="38">
        <v>7.8</v>
      </c>
      <c r="L124" s="38">
        <v>2.6</v>
      </c>
      <c r="M124" s="38">
        <v>1</v>
      </c>
      <c r="N124" s="38">
        <v>62</v>
      </c>
      <c r="O124" s="38">
        <v>0</v>
      </c>
      <c r="P124" s="38">
        <v>10</v>
      </c>
      <c r="Q124" s="38">
        <v>17</v>
      </c>
      <c r="R124" s="38">
        <v>7</v>
      </c>
      <c r="S124" s="38">
        <v>1.55</v>
      </c>
      <c r="T124" s="38">
        <v>2</v>
      </c>
      <c r="U124" s="38">
        <v>3</v>
      </c>
      <c r="V124" s="38">
        <v>-1</v>
      </c>
      <c r="W124" s="38">
        <v>-0.39</v>
      </c>
      <c r="X124" s="38">
        <v>-0.19</v>
      </c>
      <c r="Y124" s="38">
        <v>2.9</v>
      </c>
      <c r="Z124" s="38">
        <v>4</v>
      </c>
      <c r="AA124" s="38">
        <v>-1.1000000000000001</v>
      </c>
      <c r="AB124" s="38">
        <v>-0.43</v>
      </c>
      <c r="AC124" s="38">
        <v>-0.45</v>
      </c>
      <c r="AD124" s="38" t="s">
        <v>25</v>
      </c>
      <c r="AE124" s="38" t="s">
        <v>312</v>
      </c>
    </row>
    <row r="125" spans="1:31">
      <c r="A125" s="1">
        <v>123</v>
      </c>
      <c r="B125" s="38" t="s">
        <v>313</v>
      </c>
      <c r="C125" s="38" t="s">
        <v>120</v>
      </c>
      <c r="D125" s="38" t="s">
        <v>117</v>
      </c>
      <c r="E125" s="38" t="s">
        <v>81</v>
      </c>
      <c r="F125" s="38" t="s">
        <v>4633</v>
      </c>
      <c r="G125" s="38">
        <v>2005</v>
      </c>
      <c r="H125" s="38">
        <v>1</v>
      </c>
      <c r="I125" s="38">
        <v>8</v>
      </c>
      <c r="J125" s="38">
        <v>8</v>
      </c>
      <c r="K125" s="38">
        <v>0.3</v>
      </c>
      <c r="L125" s="38">
        <v>0.1</v>
      </c>
      <c r="M125" s="38">
        <v>0</v>
      </c>
      <c r="O125" s="38">
        <v>0</v>
      </c>
      <c r="P125" s="38">
        <v>1</v>
      </c>
      <c r="Q125" s="38">
        <v>8</v>
      </c>
      <c r="R125" s="38">
        <v>5</v>
      </c>
      <c r="S125" s="38">
        <v>3</v>
      </c>
      <c r="T125" s="38">
        <v>1</v>
      </c>
      <c r="U125" s="38">
        <v>0</v>
      </c>
      <c r="V125" s="38">
        <v>1</v>
      </c>
      <c r="W125" s="38">
        <v>11.25</v>
      </c>
      <c r="X125" s="38">
        <v>10.57</v>
      </c>
      <c r="Y125" s="38">
        <v>0.3</v>
      </c>
      <c r="Z125" s="38">
        <v>0</v>
      </c>
      <c r="AA125" s="38">
        <v>0.3</v>
      </c>
      <c r="AB125" s="38">
        <v>3.13</v>
      </c>
      <c r="AC125" s="38">
        <v>2.66</v>
      </c>
      <c r="AD125" s="38" t="s">
        <v>25</v>
      </c>
      <c r="AE125" s="2" t="s">
        <v>314</v>
      </c>
    </row>
    <row r="126" spans="1:31">
      <c r="A126" s="1">
        <v>124</v>
      </c>
      <c r="B126" s="38" t="s">
        <v>315</v>
      </c>
      <c r="C126" s="38" t="s">
        <v>120</v>
      </c>
      <c r="D126" s="38" t="s">
        <v>121</v>
      </c>
      <c r="E126" s="38" t="s">
        <v>87</v>
      </c>
      <c r="F126" s="38" t="s">
        <v>4454</v>
      </c>
      <c r="G126" s="38">
        <v>1991</v>
      </c>
      <c r="H126" s="38">
        <v>22</v>
      </c>
      <c r="I126" s="38">
        <v>1640</v>
      </c>
      <c r="J126" s="38">
        <v>75</v>
      </c>
      <c r="K126" s="38">
        <v>53.6</v>
      </c>
      <c r="L126" s="38">
        <v>18.2</v>
      </c>
      <c r="M126" s="38">
        <v>19</v>
      </c>
      <c r="N126" s="38">
        <v>84</v>
      </c>
      <c r="O126" s="38">
        <v>14</v>
      </c>
      <c r="P126" s="38">
        <v>3</v>
      </c>
      <c r="Q126" s="38">
        <v>17</v>
      </c>
      <c r="R126" s="38">
        <v>4</v>
      </c>
      <c r="S126" s="38">
        <v>0.77</v>
      </c>
      <c r="T126" s="38">
        <v>13</v>
      </c>
      <c r="U126" s="38">
        <v>23</v>
      </c>
      <c r="V126" s="38">
        <v>-10</v>
      </c>
      <c r="W126" s="38">
        <v>-0.55000000000000004</v>
      </c>
      <c r="X126" s="38">
        <v>-0.55000000000000004</v>
      </c>
      <c r="Y126" s="38">
        <v>15.7</v>
      </c>
      <c r="Z126" s="38">
        <v>25.7</v>
      </c>
      <c r="AA126" s="38">
        <v>-10.1</v>
      </c>
      <c r="AB126" s="38">
        <v>-0.55000000000000004</v>
      </c>
      <c r="AC126" s="38">
        <v>-0.54</v>
      </c>
      <c r="AD126" s="38" t="s">
        <v>25</v>
      </c>
      <c r="AE126" s="38" t="s">
        <v>316</v>
      </c>
    </row>
    <row r="127" spans="1:31">
      <c r="A127" s="1">
        <v>125</v>
      </c>
      <c r="B127" s="38" t="s">
        <v>317</v>
      </c>
      <c r="C127" s="38" t="s">
        <v>120</v>
      </c>
      <c r="D127" s="38" t="s">
        <v>218</v>
      </c>
      <c r="E127" s="38" t="s">
        <v>97</v>
      </c>
      <c r="F127" s="38" t="s">
        <v>4634</v>
      </c>
      <c r="G127" s="38">
        <v>1993</v>
      </c>
      <c r="H127" s="38">
        <v>0</v>
      </c>
      <c r="M127" s="38">
        <v>0</v>
      </c>
      <c r="O127" s="38">
        <v>0</v>
      </c>
      <c r="P127" s="38">
        <v>0</v>
      </c>
      <c r="R127" s="38">
        <v>1</v>
      </c>
      <c r="AD127" s="38" t="s">
        <v>25</v>
      </c>
      <c r="AE127" s="38" t="s">
        <v>318</v>
      </c>
    </row>
    <row r="128" spans="1:31">
      <c r="A128" s="1">
        <v>126</v>
      </c>
      <c r="B128" s="38" t="s">
        <v>317</v>
      </c>
      <c r="C128" s="38" t="s">
        <v>120</v>
      </c>
      <c r="D128" s="38" t="s">
        <v>121</v>
      </c>
      <c r="E128" s="38" t="s">
        <v>101</v>
      </c>
      <c r="F128" s="38" t="s">
        <v>4634</v>
      </c>
      <c r="G128" s="38">
        <v>1993</v>
      </c>
      <c r="H128" s="38">
        <v>22</v>
      </c>
      <c r="I128" s="38">
        <v>1970</v>
      </c>
      <c r="J128" s="38">
        <v>90</v>
      </c>
      <c r="K128" s="38">
        <v>64.400000000000006</v>
      </c>
      <c r="L128" s="38">
        <v>21.9</v>
      </c>
      <c r="M128" s="38">
        <v>22</v>
      </c>
      <c r="N128" s="38">
        <v>90</v>
      </c>
      <c r="O128" s="38">
        <v>21</v>
      </c>
      <c r="P128" s="38">
        <v>0</v>
      </c>
      <c r="R128" s="38">
        <v>10</v>
      </c>
      <c r="S128" s="38">
        <v>0.95</v>
      </c>
      <c r="T128" s="38">
        <v>15</v>
      </c>
      <c r="U128" s="38">
        <v>28</v>
      </c>
      <c r="V128" s="38">
        <v>-13</v>
      </c>
      <c r="W128" s="38">
        <v>-0.59</v>
      </c>
      <c r="X128" s="38">
        <v>0.4</v>
      </c>
      <c r="Y128" s="38">
        <v>22.3</v>
      </c>
      <c r="Z128" s="38">
        <v>35.4</v>
      </c>
      <c r="AA128" s="38">
        <v>-13.1</v>
      </c>
      <c r="AB128" s="38">
        <v>-0.6</v>
      </c>
      <c r="AC128" s="38">
        <v>0.1</v>
      </c>
      <c r="AD128" s="38" t="s">
        <v>25</v>
      </c>
      <c r="AE128" s="2" t="s">
        <v>318</v>
      </c>
    </row>
    <row r="129" spans="1:31">
      <c r="A129" s="1">
        <v>127</v>
      </c>
      <c r="B129" s="38" t="s">
        <v>319</v>
      </c>
      <c r="C129" s="38" t="s">
        <v>120</v>
      </c>
      <c r="D129" s="38" t="s">
        <v>117</v>
      </c>
      <c r="E129" s="38" t="s">
        <v>89</v>
      </c>
      <c r="F129" s="38" t="s">
        <v>4635</v>
      </c>
      <c r="G129" s="38">
        <v>1989</v>
      </c>
      <c r="H129" s="38">
        <v>11</v>
      </c>
      <c r="I129" s="38">
        <v>497</v>
      </c>
      <c r="J129" s="38">
        <v>45</v>
      </c>
      <c r="K129" s="38">
        <v>16.2</v>
      </c>
      <c r="L129" s="38">
        <v>5.5</v>
      </c>
      <c r="M129" s="38">
        <v>4</v>
      </c>
      <c r="N129" s="38">
        <v>77</v>
      </c>
      <c r="O129" s="38">
        <v>2</v>
      </c>
      <c r="P129" s="38">
        <v>7</v>
      </c>
      <c r="Q129" s="38">
        <v>27</v>
      </c>
      <c r="R129" s="38">
        <v>7</v>
      </c>
      <c r="S129" s="38">
        <v>1.36</v>
      </c>
      <c r="T129" s="38">
        <v>3</v>
      </c>
      <c r="U129" s="38">
        <v>11</v>
      </c>
      <c r="V129" s="38">
        <v>-8</v>
      </c>
      <c r="W129" s="38">
        <v>-1.45</v>
      </c>
      <c r="X129" s="38">
        <v>-0.61</v>
      </c>
      <c r="Y129" s="38">
        <v>4.7</v>
      </c>
      <c r="Z129" s="38">
        <v>9.6999999999999993</v>
      </c>
      <c r="AA129" s="38">
        <v>-5</v>
      </c>
      <c r="AB129" s="38">
        <v>-0.91</v>
      </c>
      <c r="AC129" s="38">
        <v>-0.28999999999999998</v>
      </c>
      <c r="AD129" s="38" t="s">
        <v>25</v>
      </c>
      <c r="AE129" s="2" t="s">
        <v>320</v>
      </c>
    </row>
    <row r="130" spans="1:31">
      <c r="A130" s="1">
        <v>128</v>
      </c>
      <c r="B130" s="38" t="s">
        <v>321</v>
      </c>
      <c r="C130" s="38" t="s">
        <v>215</v>
      </c>
      <c r="D130" s="38" t="s">
        <v>121</v>
      </c>
      <c r="E130" s="38" t="s">
        <v>101</v>
      </c>
      <c r="F130" s="38" t="s">
        <v>4636</v>
      </c>
      <c r="G130" s="38">
        <v>1988</v>
      </c>
      <c r="H130" s="38">
        <v>23</v>
      </c>
      <c r="I130" s="38">
        <v>1656</v>
      </c>
      <c r="J130" s="38">
        <v>72</v>
      </c>
      <c r="K130" s="38">
        <v>54.1</v>
      </c>
      <c r="L130" s="38">
        <v>18.399999999999999</v>
      </c>
      <c r="M130" s="38">
        <v>20</v>
      </c>
      <c r="N130" s="38">
        <v>77</v>
      </c>
      <c r="O130" s="38">
        <v>9</v>
      </c>
      <c r="P130" s="38">
        <v>3</v>
      </c>
      <c r="Q130" s="38">
        <v>37</v>
      </c>
      <c r="R130" s="38">
        <v>7</v>
      </c>
      <c r="S130" s="38">
        <v>0.91</v>
      </c>
      <c r="T130" s="38">
        <v>15</v>
      </c>
      <c r="U130" s="38">
        <v>25</v>
      </c>
      <c r="V130" s="38">
        <v>-10</v>
      </c>
      <c r="W130" s="38">
        <v>-0.54</v>
      </c>
      <c r="X130" s="38">
        <v>0.42</v>
      </c>
      <c r="Y130" s="38">
        <v>22.6</v>
      </c>
      <c r="Z130" s="38">
        <v>32.6</v>
      </c>
      <c r="AA130" s="38">
        <v>-10</v>
      </c>
      <c r="AB130" s="38">
        <v>-0.54</v>
      </c>
      <c r="AC130" s="38">
        <v>0.2</v>
      </c>
      <c r="AD130" s="38" t="s">
        <v>25</v>
      </c>
      <c r="AE130" s="2" t="s">
        <v>322</v>
      </c>
    </row>
    <row r="131" spans="1:31">
      <c r="A131" s="1">
        <v>129</v>
      </c>
      <c r="B131" s="38" t="s">
        <v>323</v>
      </c>
      <c r="C131" s="38" t="s">
        <v>215</v>
      </c>
      <c r="D131" s="38" t="s">
        <v>121</v>
      </c>
      <c r="E131" s="38" t="s">
        <v>97</v>
      </c>
      <c r="F131" s="38" t="s">
        <v>4637</v>
      </c>
      <c r="G131" s="38">
        <v>2001</v>
      </c>
      <c r="H131" s="38">
        <v>23</v>
      </c>
      <c r="I131" s="38">
        <v>1626</v>
      </c>
      <c r="J131" s="38">
        <v>71</v>
      </c>
      <c r="K131" s="38">
        <v>53.1</v>
      </c>
      <c r="L131" s="38">
        <v>18.100000000000001</v>
      </c>
      <c r="M131" s="38">
        <v>17</v>
      </c>
      <c r="N131" s="38">
        <v>87</v>
      </c>
      <c r="O131" s="38">
        <v>16</v>
      </c>
      <c r="P131" s="38">
        <v>6</v>
      </c>
      <c r="Q131" s="38">
        <v>26</v>
      </c>
      <c r="R131" s="38">
        <v>8</v>
      </c>
      <c r="S131" s="38">
        <v>1</v>
      </c>
      <c r="T131" s="38">
        <v>15</v>
      </c>
      <c r="U131" s="38">
        <v>30</v>
      </c>
      <c r="V131" s="38">
        <v>-15</v>
      </c>
      <c r="W131" s="38">
        <v>-0.83</v>
      </c>
      <c r="X131" s="38">
        <v>-0.45</v>
      </c>
      <c r="Y131" s="38">
        <v>19.5</v>
      </c>
      <c r="Z131" s="38">
        <v>27.6</v>
      </c>
      <c r="AA131" s="38">
        <v>-8.1</v>
      </c>
      <c r="AB131" s="38">
        <v>-0.45</v>
      </c>
      <c r="AC131" s="38">
        <v>0.09</v>
      </c>
      <c r="AD131" s="38" t="s">
        <v>25</v>
      </c>
      <c r="AE131" s="2" t="s">
        <v>324</v>
      </c>
    </row>
    <row r="132" spans="1:31">
      <c r="A132" s="1">
        <v>130</v>
      </c>
      <c r="B132" s="38" t="s">
        <v>325</v>
      </c>
      <c r="C132" s="38" t="s">
        <v>120</v>
      </c>
      <c r="D132" s="38" t="s">
        <v>121</v>
      </c>
      <c r="E132" s="38" t="s">
        <v>74</v>
      </c>
      <c r="F132" s="38" t="s">
        <v>4638</v>
      </c>
      <c r="G132" s="38">
        <v>2003</v>
      </c>
      <c r="H132" s="38">
        <v>12</v>
      </c>
      <c r="I132" s="38">
        <v>817</v>
      </c>
      <c r="J132" s="38">
        <v>68</v>
      </c>
      <c r="K132" s="38">
        <v>28.4</v>
      </c>
      <c r="L132" s="38">
        <v>9.1</v>
      </c>
      <c r="M132" s="38">
        <v>9</v>
      </c>
      <c r="N132" s="38">
        <v>88</v>
      </c>
      <c r="O132" s="38">
        <v>8</v>
      </c>
      <c r="P132" s="38">
        <v>3</v>
      </c>
      <c r="Q132" s="38">
        <v>10</v>
      </c>
      <c r="R132" s="38">
        <v>11</v>
      </c>
      <c r="S132" s="38">
        <v>1.83</v>
      </c>
      <c r="T132" s="38">
        <v>20</v>
      </c>
      <c r="U132" s="38">
        <v>15</v>
      </c>
      <c r="V132" s="38">
        <v>5</v>
      </c>
      <c r="W132" s="38">
        <v>0.55000000000000004</v>
      </c>
      <c r="X132" s="38">
        <v>-0.19</v>
      </c>
      <c r="Y132" s="38">
        <v>15.8</v>
      </c>
      <c r="Z132" s="38">
        <v>15</v>
      </c>
      <c r="AA132" s="38">
        <v>0.8</v>
      </c>
      <c r="AB132" s="38">
        <v>0.09</v>
      </c>
      <c r="AC132" s="38">
        <v>-0.91</v>
      </c>
      <c r="AD132" s="38" t="s">
        <v>25</v>
      </c>
      <c r="AE132" s="2">
        <v>7007830000000</v>
      </c>
    </row>
    <row r="133" spans="1:31">
      <c r="A133" s="1">
        <v>131</v>
      </c>
      <c r="B133" s="38" t="s">
        <v>326</v>
      </c>
      <c r="C133" s="38" t="s">
        <v>120</v>
      </c>
      <c r="D133" s="38" t="s">
        <v>117</v>
      </c>
      <c r="E133" s="38" t="s">
        <v>99</v>
      </c>
      <c r="F133" s="38" t="s">
        <v>4639</v>
      </c>
      <c r="G133" s="38">
        <v>1997</v>
      </c>
      <c r="H133" s="38">
        <v>25</v>
      </c>
      <c r="I133" s="38">
        <v>1588</v>
      </c>
      <c r="J133" s="38">
        <v>64</v>
      </c>
      <c r="K133" s="38">
        <v>51.9</v>
      </c>
      <c r="L133" s="38">
        <v>17.600000000000001</v>
      </c>
      <c r="M133" s="38">
        <v>17</v>
      </c>
      <c r="N133" s="38">
        <v>84</v>
      </c>
      <c r="O133" s="38">
        <v>13</v>
      </c>
      <c r="P133" s="38">
        <v>8</v>
      </c>
      <c r="Q133" s="38">
        <v>21</v>
      </c>
      <c r="R133" s="38">
        <v>4</v>
      </c>
      <c r="S133" s="38">
        <v>1</v>
      </c>
      <c r="T133" s="38">
        <v>18</v>
      </c>
      <c r="U133" s="38">
        <v>36</v>
      </c>
      <c r="V133" s="38">
        <v>-18</v>
      </c>
      <c r="W133" s="38">
        <v>-1.02</v>
      </c>
      <c r="X133" s="38">
        <v>-0.41</v>
      </c>
      <c r="Y133" s="38">
        <v>13.9</v>
      </c>
      <c r="Z133" s="38">
        <v>29.5</v>
      </c>
      <c r="AA133" s="38">
        <v>-15.5</v>
      </c>
      <c r="AB133" s="38">
        <v>-0.88</v>
      </c>
      <c r="AC133" s="38">
        <v>-0.43</v>
      </c>
      <c r="AD133" s="38" t="s">
        <v>25</v>
      </c>
      <c r="AE133" s="38" t="s">
        <v>327</v>
      </c>
    </row>
    <row r="134" spans="1:31">
      <c r="A134" s="1">
        <v>132</v>
      </c>
      <c r="B134" s="38" t="s">
        <v>328</v>
      </c>
      <c r="C134" s="38" t="s">
        <v>120</v>
      </c>
      <c r="D134" s="38" t="s">
        <v>121</v>
      </c>
      <c r="E134" s="38" t="s">
        <v>89</v>
      </c>
      <c r="F134" s="38" t="s">
        <v>4640</v>
      </c>
      <c r="G134" s="38">
        <v>1991</v>
      </c>
      <c r="H134" s="38">
        <v>12</v>
      </c>
      <c r="I134" s="38">
        <v>957</v>
      </c>
      <c r="J134" s="38">
        <v>80</v>
      </c>
      <c r="K134" s="38">
        <v>31.3</v>
      </c>
      <c r="L134" s="38">
        <v>10.6</v>
      </c>
      <c r="M134" s="38">
        <v>11</v>
      </c>
      <c r="N134" s="38">
        <v>86</v>
      </c>
      <c r="O134" s="38">
        <v>8</v>
      </c>
      <c r="P134" s="38">
        <v>1</v>
      </c>
      <c r="Q134" s="38">
        <v>12</v>
      </c>
      <c r="R134" s="38">
        <v>7</v>
      </c>
      <c r="S134" s="38">
        <v>0.83</v>
      </c>
      <c r="T134" s="38">
        <v>7</v>
      </c>
      <c r="U134" s="38">
        <v>21</v>
      </c>
      <c r="V134" s="38">
        <v>-14</v>
      </c>
      <c r="W134" s="38">
        <v>-1.32</v>
      </c>
      <c r="X134" s="38">
        <v>-0.55000000000000004</v>
      </c>
      <c r="Y134" s="38">
        <v>10.5</v>
      </c>
      <c r="Z134" s="38">
        <v>14.9</v>
      </c>
      <c r="AA134" s="38">
        <v>-4.5</v>
      </c>
      <c r="AB134" s="38">
        <v>-0.42</v>
      </c>
      <c r="AC134" s="38">
        <v>0.36</v>
      </c>
      <c r="AD134" s="38" t="s">
        <v>25</v>
      </c>
      <c r="AE134" s="38" t="s">
        <v>329</v>
      </c>
    </row>
    <row r="135" spans="1:31">
      <c r="A135" s="1">
        <v>133</v>
      </c>
      <c r="B135" s="38" t="s">
        <v>330</v>
      </c>
      <c r="C135" s="38" t="s">
        <v>113</v>
      </c>
      <c r="D135" s="38" t="s">
        <v>121</v>
      </c>
      <c r="E135" s="38" t="s">
        <v>93</v>
      </c>
      <c r="F135" s="38" t="s">
        <v>4641</v>
      </c>
      <c r="G135" s="38">
        <v>1991</v>
      </c>
      <c r="H135" s="38">
        <v>17</v>
      </c>
      <c r="I135" s="38">
        <v>1336</v>
      </c>
      <c r="J135" s="38">
        <v>79</v>
      </c>
      <c r="K135" s="38">
        <v>43.7</v>
      </c>
      <c r="L135" s="38">
        <v>14.8</v>
      </c>
      <c r="M135" s="38">
        <v>15</v>
      </c>
      <c r="N135" s="38">
        <v>85</v>
      </c>
      <c r="O135" s="38">
        <v>13</v>
      </c>
      <c r="P135" s="38">
        <v>2</v>
      </c>
      <c r="Q135" s="38">
        <v>31</v>
      </c>
      <c r="R135" s="38">
        <v>6</v>
      </c>
      <c r="S135" s="38">
        <v>0.59</v>
      </c>
      <c r="T135" s="38">
        <v>19</v>
      </c>
      <c r="U135" s="38">
        <v>28</v>
      </c>
      <c r="V135" s="38">
        <v>-9</v>
      </c>
      <c r="W135" s="38">
        <v>-0.61</v>
      </c>
      <c r="X135" s="38">
        <v>0.18</v>
      </c>
      <c r="Y135" s="38">
        <v>19.399999999999999</v>
      </c>
      <c r="Z135" s="38">
        <v>24.1</v>
      </c>
      <c r="AA135" s="38">
        <v>-4.7</v>
      </c>
      <c r="AB135" s="38">
        <v>-0.32</v>
      </c>
      <c r="AC135" s="38">
        <v>0.23</v>
      </c>
      <c r="AD135" s="38" t="s">
        <v>25</v>
      </c>
      <c r="AE135" s="38" t="s">
        <v>331</v>
      </c>
    </row>
    <row r="136" spans="1:31">
      <c r="A136" s="1">
        <v>134</v>
      </c>
      <c r="B136" s="38" t="s">
        <v>332</v>
      </c>
      <c r="C136" s="38" t="s">
        <v>192</v>
      </c>
      <c r="D136" s="38" t="s">
        <v>114</v>
      </c>
      <c r="E136" s="38" t="s">
        <v>95</v>
      </c>
      <c r="F136" s="38" t="s">
        <v>4642</v>
      </c>
      <c r="G136" s="38">
        <v>1996</v>
      </c>
      <c r="H136" s="38">
        <v>12</v>
      </c>
      <c r="I136" s="38">
        <v>167</v>
      </c>
      <c r="J136" s="38">
        <v>14</v>
      </c>
      <c r="K136" s="38">
        <v>5.5</v>
      </c>
      <c r="L136" s="38">
        <v>1.9</v>
      </c>
      <c r="M136" s="38">
        <v>1</v>
      </c>
      <c r="N136" s="38">
        <v>33</v>
      </c>
      <c r="O136" s="38">
        <v>0</v>
      </c>
      <c r="P136" s="38">
        <v>11</v>
      </c>
      <c r="Q136" s="38">
        <v>12</v>
      </c>
      <c r="R136" s="38">
        <v>4</v>
      </c>
      <c r="S136" s="38">
        <v>0.92</v>
      </c>
      <c r="T136" s="38">
        <v>1</v>
      </c>
      <c r="U136" s="38">
        <v>3</v>
      </c>
      <c r="V136" s="38">
        <v>-2</v>
      </c>
      <c r="W136" s="38">
        <v>-1.08</v>
      </c>
      <c r="X136" s="38">
        <v>-0.74</v>
      </c>
      <c r="Y136" s="38">
        <v>2.6</v>
      </c>
      <c r="Z136" s="38">
        <v>2.2000000000000002</v>
      </c>
      <c r="AA136" s="38">
        <v>0.3</v>
      </c>
      <c r="AB136" s="38">
        <v>0.19</v>
      </c>
      <c r="AC136" s="38">
        <v>0.26</v>
      </c>
      <c r="AD136" s="38" t="s">
        <v>25</v>
      </c>
      <c r="AE136" s="38" t="s">
        <v>333</v>
      </c>
    </row>
    <row r="137" spans="1:31">
      <c r="A137" s="1">
        <v>135</v>
      </c>
      <c r="B137" s="38" t="s">
        <v>334</v>
      </c>
      <c r="C137" s="38" t="s">
        <v>142</v>
      </c>
      <c r="D137" s="38" t="s">
        <v>114</v>
      </c>
      <c r="E137" s="38" t="s">
        <v>97</v>
      </c>
      <c r="F137" s="38" t="s">
        <v>4643</v>
      </c>
      <c r="G137" s="38">
        <v>1988</v>
      </c>
      <c r="H137" s="38">
        <v>20</v>
      </c>
      <c r="I137" s="38">
        <v>1061</v>
      </c>
      <c r="J137" s="38">
        <v>53</v>
      </c>
      <c r="K137" s="38">
        <v>34.700000000000003</v>
      </c>
      <c r="L137" s="38">
        <v>11.8</v>
      </c>
      <c r="M137" s="38">
        <v>14</v>
      </c>
      <c r="N137" s="38">
        <v>66</v>
      </c>
      <c r="O137" s="38">
        <v>1</v>
      </c>
      <c r="P137" s="38">
        <v>6</v>
      </c>
      <c r="Q137" s="38">
        <v>22</v>
      </c>
      <c r="R137" s="38">
        <v>2</v>
      </c>
      <c r="S137" s="38">
        <v>1.25</v>
      </c>
      <c r="T137" s="38">
        <v>14</v>
      </c>
      <c r="U137" s="38">
        <v>15</v>
      </c>
      <c r="V137" s="38">
        <v>-1</v>
      </c>
      <c r="W137" s="38">
        <v>-0.08</v>
      </c>
      <c r="X137" s="38">
        <v>0.82</v>
      </c>
      <c r="Y137" s="38">
        <v>10.6</v>
      </c>
      <c r="Z137" s="38">
        <v>16.899999999999999</v>
      </c>
      <c r="AA137" s="38">
        <v>-6.2</v>
      </c>
      <c r="AB137" s="38">
        <v>-0.53</v>
      </c>
      <c r="AC137" s="38">
        <v>-0.06</v>
      </c>
      <c r="AD137" s="38" t="s">
        <v>25</v>
      </c>
      <c r="AE137" s="38" t="s">
        <v>335</v>
      </c>
    </row>
    <row r="138" spans="1:31">
      <c r="A138" s="1">
        <v>136</v>
      </c>
      <c r="B138" s="38" t="s">
        <v>336</v>
      </c>
      <c r="C138" s="38" t="s">
        <v>337</v>
      </c>
      <c r="D138" s="38" t="s">
        <v>121</v>
      </c>
      <c r="E138" s="38" t="s">
        <v>95</v>
      </c>
      <c r="F138" s="38" t="s">
        <v>4644</v>
      </c>
      <c r="G138" s="38">
        <v>1992</v>
      </c>
      <c r="H138" s="38">
        <v>25</v>
      </c>
      <c r="I138" s="38">
        <v>1957</v>
      </c>
      <c r="J138" s="38">
        <v>78</v>
      </c>
      <c r="K138" s="38">
        <v>64</v>
      </c>
      <c r="L138" s="38">
        <v>21.7</v>
      </c>
      <c r="M138" s="38">
        <v>22</v>
      </c>
      <c r="N138" s="38">
        <v>84</v>
      </c>
      <c r="O138" s="38">
        <v>16</v>
      </c>
      <c r="P138" s="38">
        <v>3</v>
      </c>
      <c r="Q138" s="38">
        <v>33</v>
      </c>
      <c r="R138" s="38">
        <v>7</v>
      </c>
      <c r="S138" s="38">
        <v>0.96</v>
      </c>
      <c r="T138" s="38">
        <v>23</v>
      </c>
      <c r="U138" s="38">
        <v>32</v>
      </c>
      <c r="V138" s="38">
        <v>-9</v>
      </c>
      <c r="W138" s="38">
        <v>-0.41</v>
      </c>
      <c r="X138" s="38">
        <v>-0.09</v>
      </c>
      <c r="Y138" s="38">
        <v>27.6</v>
      </c>
      <c r="Z138" s="38">
        <v>28.3</v>
      </c>
      <c r="AA138" s="38">
        <v>-0.7</v>
      </c>
      <c r="AB138" s="38">
        <v>-0.03</v>
      </c>
      <c r="AC138" s="38">
        <v>0.08</v>
      </c>
      <c r="AD138" s="38" t="s">
        <v>25</v>
      </c>
      <c r="AE138" s="38" t="s">
        <v>338</v>
      </c>
    </row>
    <row r="139" spans="1:31">
      <c r="A139" s="1">
        <v>137</v>
      </c>
      <c r="B139" s="38" t="s">
        <v>339</v>
      </c>
      <c r="C139" s="38" t="s">
        <v>149</v>
      </c>
      <c r="D139" s="38" t="s">
        <v>110</v>
      </c>
      <c r="E139" s="38" t="s">
        <v>85</v>
      </c>
      <c r="F139" s="38" t="s">
        <v>4645</v>
      </c>
      <c r="G139" s="38">
        <v>1992</v>
      </c>
      <c r="H139" s="38">
        <v>20</v>
      </c>
      <c r="I139" s="38">
        <v>788</v>
      </c>
      <c r="J139" s="38">
        <v>39</v>
      </c>
      <c r="K139" s="38">
        <v>25.8</v>
      </c>
      <c r="L139" s="38">
        <v>8.8000000000000007</v>
      </c>
      <c r="M139" s="38">
        <v>7</v>
      </c>
      <c r="N139" s="38">
        <v>72</v>
      </c>
      <c r="O139" s="38">
        <v>1</v>
      </c>
      <c r="P139" s="38">
        <v>13</v>
      </c>
      <c r="Q139" s="38">
        <v>22</v>
      </c>
      <c r="R139" s="38">
        <v>1</v>
      </c>
      <c r="S139" s="38">
        <v>1.1000000000000001</v>
      </c>
      <c r="T139" s="38">
        <v>9</v>
      </c>
      <c r="U139" s="38">
        <v>9</v>
      </c>
      <c r="V139" s="38">
        <v>0</v>
      </c>
      <c r="W139" s="38">
        <v>0</v>
      </c>
      <c r="X139" s="38">
        <v>-0.16</v>
      </c>
      <c r="Y139" s="38">
        <v>9.3000000000000007</v>
      </c>
      <c r="Z139" s="38">
        <v>8.3000000000000007</v>
      </c>
      <c r="AA139" s="38">
        <v>0.9</v>
      </c>
      <c r="AB139" s="38">
        <v>0.1</v>
      </c>
      <c r="AC139" s="38">
        <v>0.33</v>
      </c>
      <c r="AD139" s="38" t="s">
        <v>25</v>
      </c>
      <c r="AE139" s="38" t="s">
        <v>340</v>
      </c>
    </row>
    <row r="140" spans="1:31">
      <c r="A140" s="1">
        <v>138</v>
      </c>
      <c r="B140" s="38" t="s">
        <v>341</v>
      </c>
      <c r="C140" s="38" t="s">
        <v>215</v>
      </c>
      <c r="D140" s="38" t="s">
        <v>110</v>
      </c>
      <c r="E140" s="38" t="s">
        <v>95</v>
      </c>
      <c r="F140" s="38" t="s">
        <v>4646</v>
      </c>
      <c r="G140" s="38">
        <v>2000</v>
      </c>
      <c r="H140" s="38">
        <v>1</v>
      </c>
      <c r="I140" s="38">
        <v>1</v>
      </c>
      <c r="J140" s="38">
        <v>1</v>
      </c>
      <c r="K140" s="38">
        <v>0</v>
      </c>
      <c r="L140" s="38">
        <v>0</v>
      </c>
      <c r="M140" s="38">
        <v>0</v>
      </c>
      <c r="O140" s="38">
        <v>0</v>
      </c>
      <c r="P140" s="38">
        <v>1</v>
      </c>
      <c r="Q140" s="38">
        <v>1</v>
      </c>
      <c r="R140" s="38">
        <v>10</v>
      </c>
      <c r="S140" s="38">
        <v>0</v>
      </c>
      <c r="T140" s="38">
        <v>0</v>
      </c>
      <c r="U140" s="38">
        <v>0</v>
      </c>
      <c r="V140" s="38">
        <v>0</v>
      </c>
      <c r="W140" s="38">
        <v>0</v>
      </c>
      <c r="X140" s="38">
        <v>0.38</v>
      </c>
      <c r="Y140" s="38">
        <v>0</v>
      </c>
      <c r="Z140" s="38">
        <v>0</v>
      </c>
      <c r="AA140" s="38">
        <v>0</v>
      </c>
      <c r="AB140" s="38">
        <v>0</v>
      </c>
      <c r="AC140" s="38">
        <v>0.06</v>
      </c>
      <c r="AD140" s="38" t="s">
        <v>25</v>
      </c>
      <c r="AE140" s="38" t="s">
        <v>342</v>
      </c>
    </row>
    <row r="141" spans="1:31">
      <c r="A141" s="1">
        <v>139</v>
      </c>
      <c r="B141" s="38" t="s">
        <v>1178</v>
      </c>
      <c r="C141" s="38" t="s">
        <v>120</v>
      </c>
      <c r="D141" s="38" t="s">
        <v>150</v>
      </c>
      <c r="E141" s="38" t="s">
        <v>79</v>
      </c>
      <c r="F141" s="38" t="s">
        <v>5042</v>
      </c>
      <c r="G141" s="38">
        <v>2003</v>
      </c>
      <c r="H141" s="38">
        <v>0</v>
      </c>
      <c r="M141" s="38">
        <v>0</v>
      </c>
      <c r="O141" s="38">
        <v>0</v>
      </c>
      <c r="P141" s="38">
        <v>0</v>
      </c>
      <c r="R141" s="38">
        <v>19</v>
      </c>
      <c r="AD141" s="38" t="s">
        <v>25</v>
      </c>
      <c r="AE141" s="38" t="s">
        <v>1179</v>
      </c>
    </row>
    <row r="142" spans="1:31">
      <c r="A142" s="1">
        <v>140</v>
      </c>
      <c r="B142" s="38" t="s">
        <v>1180</v>
      </c>
      <c r="C142" s="38" t="s">
        <v>127</v>
      </c>
      <c r="D142" s="38" t="s">
        <v>117</v>
      </c>
      <c r="E142" s="38" t="s">
        <v>79</v>
      </c>
      <c r="F142" s="38" t="s">
        <v>5043</v>
      </c>
      <c r="G142" s="38">
        <v>2001</v>
      </c>
      <c r="H142" s="38">
        <v>0</v>
      </c>
      <c r="M142" s="38">
        <v>0</v>
      </c>
      <c r="O142" s="38">
        <v>0</v>
      </c>
      <c r="P142" s="38">
        <v>0</v>
      </c>
      <c r="R142" s="38">
        <v>4</v>
      </c>
      <c r="AD142" s="38" t="s">
        <v>25</v>
      </c>
      <c r="AE142" s="38" t="s">
        <v>1181</v>
      </c>
    </row>
    <row r="143" spans="1:31">
      <c r="A143" s="1">
        <v>141</v>
      </c>
      <c r="B143" s="38" t="s">
        <v>343</v>
      </c>
      <c r="C143" s="38" t="s">
        <v>120</v>
      </c>
      <c r="D143" s="38" t="s">
        <v>121</v>
      </c>
      <c r="E143" s="38" t="s">
        <v>95</v>
      </c>
      <c r="F143" s="38" t="s">
        <v>4647</v>
      </c>
      <c r="G143" s="38">
        <v>1989</v>
      </c>
      <c r="H143" s="38">
        <v>26</v>
      </c>
      <c r="I143" s="38">
        <v>2076</v>
      </c>
      <c r="J143" s="38">
        <v>80</v>
      </c>
      <c r="K143" s="38">
        <v>67.8</v>
      </c>
      <c r="L143" s="38">
        <v>23.1</v>
      </c>
      <c r="M143" s="38">
        <v>22</v>
      </c>
      <c r="N143" s="38">
        <v>89</v>
      </c>
      <c r="O143" s="38">
        <v>20</v>
      </c>
      <c r="P143" s="38">
        <v>4</v>
      </c>
      <c r="Q143" s="38">
        <v>29</v>
      </c>
      <c r="R143" s="38">
        <v>6</v>
      </c>
      <c r="S143" s="38">
        <v>1.08</v>
      </c>
      <c r="T143" s="38">
        <v>25</v>
      </c>
      <c r="U143" s="38">
        <v>30</v>
      </c>
      <c r="V143" s="38">
        <v>-5</v>
      </c>
      <c r="W143" s="38">
        <v>-0.22</v>
      </c>
      <c r="X143" s="38">
        <v>0.51</v>
      </c>
      <c r="Y143" s="38">
        <v>30.1</v>
      </c>
      <c r="Z143" s="38">
        <v>30.4</v>
      </c>
      <c r="AA143" s="38">
        <v>-0.3</v>
      </c>
      <c r="AB143" s="38">
        <v>-0.01</v>
      </c>
      <c r="AC143" s="38">
        <v>0.15</v>
      </c>
      <c r="AD143" s="38" t="s">
        <v>25</v>
      </c>
      <c r="AE143" s="38" t="s">
        <v>344</v>
      </c>
    </row>
    <row r="144" spans="1:31">
      <c r="A144" s="1">
        <v>142</v>
      </c>
      <c r="B144" s="38" t="s">
        <v>345</v>
      </c>
      <c r="C144" s="38" t="s">
        <v>142</v>
      </c>
      <c r="D144" s="38" t="s">
        <v>121</v>
      </c>
      <c r="E144" s="38" t="s">
        <v>83</v>
      </c>
      <c r="F144" s="38" t="s">
        <v>4648</v>
      </c>
      <c r="G144" s="38">
        <v>1998</v>
      </c>
      <c r="H144" s="38">
        <v>24</v>
      </c>
      <c r="I144" s="38">
        <v>1671</v>
      </c>
      <c r="J144" s="38">
        <v>70</v>
      </c>
      <c r="K144" s="38">
        <v>56.3</v>
      </c>
      <c r="L144" s="38">
        <v>18.600000000000001</v>
      </c>
      <c r="M144" s="38">
        <v>21</v>
      </c>
      <c r="N144" s="38">
        <v>77</v>
      </c>
      <c r="O144" s="38">
        <v>10</v>
      </c>
      <c r="P144" s="38">
        <v>3</v>
      </c>
      <c r="Q144" s="38">
        <v>15</v>
      </c>
      <c r="R144" s="38">
        <v>3</v>
      </c>
      <c r="S144" s="38">
        <v>1.21</v>
      </c>
      <c r="T144" s="38">
        <v>17</v>
      </c>
      <c r="U144" s="38">
        <v>20</v>
      </c>
      <c r="V144" s="38">
        <v>-3</v>
      </c>
      <c r="W144" s="38">
        <v>-0.16</v>
      </c>
      <c r="X144" s="38">
        <v>0.12</v>
      </c>
      <c r="Y144" s="38">
        <v>23.6</v>
      </c>
      <c r="Z144" s="38">
        <v>26</v>
      </c>
      <c r="AA144" s="38">
        <v>-2.4</v>
      </c>
      <c r="AB144" s="38">
        <v>-0.13</v>
      </c>
      <c r="AC144" s="38">
        <v>-0.27</v>
      </c>
      <c r="AD144" s="38" t="s">
        <v>25</v>
      </c>
      <c r="AE144" s="38" t="s">
        <v>346</v>
      </c>
    </row>
    <row r="145" spans="1:31">
      <c r="A145" s="1">
        <v>143</v>
      </c>
      <c r="B145" s="38" t="s">
        <v>1182</v>
      </c>
      <c r="C145" s="38" t="s">
        <v>120</v>
      </c>
      <c r="D145" s="38" t="s">
        <v>117</v>
      </c>
      <c r="E145" s="38" t="s">
        <v>97</v>
      </c>
      <c r="F145" s="38" t="s">
        <v>5044</v>
      </c>
      <c r="G145" s="38">
        <v>2002</v>
      </c>
      <c r="H145" s="38">
        <v>0</v>
      </c>
      <c r="M145" s="38">
        <v>0</v>
      </c>
      <c r="O145" s="38">
        <v>0</v>
      </c>
      <c r="P145" s="38">
        <v>0</v>
      </c>
      <c r="R145" s="38">
        <v>3</v>
      </c>
      <c r="AD145" s="38" t="s">
        <v>25</v>
      </c>
      <c r="AE145" s="38" t="s">
        <v>1183</v>
      </c>
    </row>
    <row r="146" spans="1:31">
      <c r="A146" s="1">
        <v>144</v>
      </c>
      <c r="B146" s="38" t="s">
        <v>347</v>
      </c>
      <c r="C146" s="38" t="s">
        <v>149</v>
      </c>
      <c r="D146" s="38" t="s">
        <v>114</v>
      </c>
      <c r="E146" s="38" t="s">
        <v>97</v>
      </c>
      <c r="F146" s="38" t="s">
        <v>4649</v>
      </c>
      <c r="G146" s="38">
        <v>1999</v>
      </c>
      <c r="H146" s="38">
        <v>14</v>
      </c>
      <c r="I146" s="38">
        <v>835</v>
      </c>
      <c r="J146" s="38">
        <v>60</v>
      </c>
      <c r="K146" s="38">
        <v>27.3</v>
      </c>
      <c r="L146" s="38">
        <v>9.3000000000000007</v>
      </c>
      <c r="M146" s="38">
        <v>10</v>
      </c>
      <c r="N146" s="38">
        <v>71</v>
      </c>
      <c r="O146" s="38">
        <v>1</v>
      </c>
      <c r="P146" s="38">
        <v>4</v>
      </c>
      <c r="Q146" s="38">
        <v>32</v>
      </c>
      <c r="R146" s="38">
        <v>2</v>
      </c>
      <c r="S146" s="38">
        <v>1.71</v>
      </c>
      <c r="T146" s="38">
        <v>12</v>
      </c>
      <c r="U146" s="38">
        <v>10</v>
      </c>
      <c r="V146" s="38">
        <v>2</v>
      </c>
      <c r="W146" s="38">
        <v>0.22</v>
      </c>
      <c r="X146" s="38">
        <v>1.1499999999999999</v>
      </c>
      <c r="Y146" s="38">
        <v>9.6999999999999993</v>
      </c>
      <c r="Z146" s="38">
        <v>13.8</v>
      </c>
      <c r="AA146" s="38">
        <v>-4.2</v>
      </c>
      <c r="AB146" s="38">
        <v>-0.45</v>
      </c>
      <c r="AC146" s="38">
        <v>0.06</v>
      </c>
      <c r="AD146" s="38" t="s">
        <v>25</v>
      </c>
      <c r="AE146" s="38" t="s">
        <v>348</v>
      </c>
    </row>
    <row r="147" spans="1:31">
      <c r="A147" s="1">
        <v>145</v>
      </c>
      <c r="B147" s="38" t="s">
        <v>1184</v>
      </c>
      <c r="C147" s="38" t="s">
        <v>142</v>
      </c>
      <c r="D147" s="38" t="s">
        <v>114</v>
      </c>
      <c r="E147" s="38" t="s">
        <v>99</v>
      </c>
      <c r="F147" s="38" t="s">
        <v>5045</v>
      </c>
      <c r="G147" s="38">
        <v>2005</v>
      </c>
      <c r="H147" s="38">
        <v>0</v>
      </c>
      <c r="M147" s="38">
        <v>0</v>
      </c>
      <c r="O147" s="38">
        <v>0</v>
      </c>
      <c r="P147" s="38">
        <v>0</v>
      </c>
      <c r="R147" s="38">
        <v>1</v>
      </c>
      <c r="AD147" s="38" t="s">
        <v>25</v>
      </c>
      <c r="AE147" s="38" t="s">
        <v>1185</v>
      </c>
    </row>
    <row r="148" spans="1:31">
      <c r="A148" s="1">
        <v>146</v>
      </c>
      <c r="B148" s="38" t="s">
        <v>349</v>
      </c>
      <c r="C148" s="38" t="s">
        <v>350</v>
      </c>
      <c r="D148" s="38" t="s">
        <v>114</v>
      </c>
      <c r="E148" s="38" t="s">
        <v>91</v>
      </c>
      <c r="F148" s="38" t="s">
        <v>4650</v>
      </c>
      <c r="G148" s="38">
        <v>1998</v>
      </c>
      <c r="H148" s="38">
        <v>27</v>
      </c>
      <c r="I148" s="38">
        <v>1114</v>
      </c>
      <c r="J148" s="38">
        <v>41</v>
      </c>
      <c r="K148" s="38">
        <v>36.4</v>
      </c>
      <c r="L148" s="38">
        <v>12.4</v>
      </c>
      <c r="M148" s="38">
        <v>13</v>
      </c>
      <c r="N148" s="38">
        <v>65</v>
      </c>
      <c r="O148" s="38">
        <v>2</v>
      </c>
      <c r="P148" s="38">
        <v>14</v>
      </c>
      <c r="Q148" s="38">
        <v>20</v>
      </c>
      <c r="R148" s="38">
        <v>6</v>
      </c>
      <c r="S148" s="38">
        <v>0.89</v>
      </c>
      <c r="T148" s="38">
        <v>18</v>
      </c>
      <c r="U148" s="38">
        <v>23</v>
      </c>
      <c r="V148" s="38">
        <v>-5</v>
      </c>
      <c r="W148" s="38">
        <v>-0.4</v>
      </c>
      <c r="X148" s="38">
        <v>-0.03</v>
      </c>
      <c r="Y148" s="38">
        <v>17.600000000000001</v>
      </c>
      <c r="Z148" s="38">
        <v>18.399999999999999</v>
      </c>
      <c r="AA148" s="38">
        <v>-0.8</v>
      </c>
      <c r="AB148" s="38">
        <v>-7.0000000000000007E-2</v>
      </c>
      <c r="AC148" s="38">
        <v>0.37</v>
      </c>
      <c r="AD148" s="38" t="s">
        <v>25</v>
      </c>
      <c r="AE148" s="38" t="s">
        <v>351</v>
      </c>
    </row>
    <row r="149" spans="1:31">
      <c r="A149" s="1">
        <v>147</v>
      </c>
      <c r="B149" s="38" t="s">
        <v>352</v>
      </c>
      <c r="C149" s="38" t="s">
        <v>266</v>
      </c>
      <c r="D149" s="38" t="s">
        <v>121</v>
      </c>
      <c r="E149" s="38" t="s">
        <v>70</v>
      </c>
      <c r="F149" s="38" t="s">
        <v>4651</v>
      </c>
      <c r="G149" s="38">
        <v>1999</v>
      </c>
      <c r="H149" s="38">
        <v>24</v>
      </c>
      <c r="I149" s="38">
        <v>2060</v>
      </c>
      <c r="J149" s="38">
        <v>86</v>
      </c>
      <c r="K149" s="38">
        <v>69.400000000000006</v>
      </c>
      <c r="L149" s="38">
        <v>22.9</v>
      </c>
      <c r="M149" s="38">
        <v>23</v>
      </c>
      <c r="N149" s="38">
        <v>89</v>
      </c>
      <c r="O149" s="38">
        <v>20</v>
      </c>
      <c r="P149" s="38">
        <v>1</v>
      </c>
      <c r="Q149" s="38">
        <v>22</v>
      </c>
      <c r="R149" s="38">
        <v>3</v>
      </c>
      <c r="S149" s="38">
        <v>1.79</v>
      </c>
      <c r="T149" s="38">
        <v>30</v>
      </c>
      <c r="U149" s="38">
        <v>33</v>
      </c>
      <c r="V149" s="38">
        <v>-3</v>
      </c>
      <c r="W149" s="38">
        <v>-0.13</v>
      </c>
      <c r="X149" s="38">
        <v>-1.32</v>
      </c>
      <c r="Y149" s="38">
        <v>34.299999999999997</v>
      </c>
      <c r="Z149" s="38">
        <v>32.799999999999997</v>
      </c>
      <c r="AA149" s="38">
        <v>1.5</v>
      </c>
      <c r="AB149" s="38">
        <v>0.06</v>
      </c>
      <c r="AC149" s="38">
        <v>-0.76</v>
      </c>
      <c r="AD149" s="38" t="s">
        <v>25</v>
      </c>
      <c r="AE149" s="38" t="s">
        <v>353</v>
      </c>
    </row>
    <row r="150" spans="1:31">
      <c r="A150" s="1">
        <v>148</v>
      </c>
      <c r="B150" s="38" t="s">
        <v>354</v>
      </c>
      <c r="C150" s="38" t="s">
        <v>163</v>
      </c>
      <c r="D150" s="38" t="s">
        <v>110</v>
      </c>
      <c r="E150" s="38" t="s">
        <v>79</v>
      </c>
      <c r="F150" s="38" t="s">
        <v>4652</v>
      </c>
      <c r="G150" s="38">
        <v>2000</v>
      </c>
      <c r="H150" s="38">
        <v>22</v>
      </c>
      <c r="I150" s="38">
        <v>788</v>
      </c>
      <c r="J150" s="38">
        <v>36</v>
      </c>
      <c r="K150" s="38">
        <v>25.8</v>
      </c>
      <c r="L150" s="38">
        <v>8.8000000000000007</v>
      </c>
      <c r="M150" s="38">
        <v>7</v>
      </c>
      <c r="N150" s="38">
        <v>64</v>
      </c>
      <c r="O150" s="38">
        <v>0</v>
      </c>
      <c r="P150" s="38">
        <v>15</v>
      </c>
      <c r="Q150" s="38">
        <v>23</v>
      </c>
      <c r="R150" s="38">
        <v>9</v>
      </c>
      <c r="S150" s="38">
        <v>1.36</v>
      </c>
      <c r="T150" s="38">
        <v>14</v>
      </c>
      <c r="U150" s="38">
        <v>14</v>
      </c>
      <c r="V150" s="38">
        <v>0</v>
      </c>
      <c r="W150" s="38">
        <v>0</v>
      </c>
      <c r="X150" s="38">
        <v>-0.32</v>
      </c>
      <c r="Y150" s="38">
        <v>13.9</v>
      </c>
      <c r="Z150" s="38">
        <v>12.6</v>
      </c>
      <c r="AA150" s="38">
        <v>1.3</v>
      </c>
      <c r="AB150" s="38">
        <v>0.15</v>
      </c>
      <c r="AC150" s="38">
        <v>-0.06</v>
      </c>
      <c r="AD150" s="38" t="s">
        <v>25</v>
      </c>
      <c r="AE150" s="38" t="s">
        <v>355</v>
      </c>
    </row>
    <row r="151" spans="1:31">
      <c r="A151" s="1">
        <v>149</v>
      </c>
      <c r="B151" s="38" t="s">
        <v>356</v>
      </c>
      <c r="C151" s="38" t="s">
        <v>149</v>
      </c>
      <c r="D151" s="38" t="s">
        <v>117</v>
      </c>
      <c r="E151" s="38" t="s">
        <v>89</v>
      </c>
      <c r="F151" s="38" t="s">
        <v>4488</v>
      </c>
      <c r="G151" s="38">
        <v>2001</v>
      </c>
      <c r="H151" s="38">
        <v>10</v>
      </c>
      <c r="I151" s="38">
        <v>725</v>
      </c>
      <c r="J151" s="38">
        <v>73</v>
      </c>
      <c r="K151" s="38">
        <v>23.7</v>
      </c>
      <c r="L151" s="38">
        <v>8.1</v>
      </c>
      <c r="M151" s="38">
        <v>9</v>
      </c>
      <c r="N151" s="38">
        <v>75</v>
      </c>
      <c r="O151" s="38">
        <v>4</v>
      </c>
      <c r="P151" s="38">
        <v>1</v>
      </c>
      <c r="Q151" s="38">
        <v>46</v>
      </c>
      <c r="R151" s="38">
        <v>3</v>
      </c>
      <c r="S151" s="38">
        <v>0.9</v>
      </c>
      <c r="T151" s="38">
        <v>10</v>
      </c>
      <c r="U151" s="38">
        <v>12</v>
      </c>
      <c r="V151" s="38">
        <v>-2</v>
      </c>
      <c r="W151" s="38">
        <v>-0.25</v>
      </c>
      <c r="X151" s="38">
        <v>0.91</v>
      </c>
      <c r="Y151" s="38">
        <v>8.3000000000000007</v>
      </c>
      <c r="Z151" s="38">
        <v>15.3</v>
      </c>
      <c r="AA151" s="38">
        <v>-7</v>
      </c>
      <c r="AB151" s="38">
        <v>-0.87</v>
      </c>
      <c r="AC151" s="38">
        <v>-0.27</v>
      </c>
      <c r="AD151" s="38" t="s">
        <v>25</v>
      </c>
      <c r="AE151" s="38" t="s">
        <v>357</v>
      </c>
    </row>
    <row r="152" spans="1:31">
      <c r="A152" s="1">
        <v>150</v>
      </c>
      <c r="B152" s="38" t="s">
        <v>4021</v>
      </c>
      <c r="C152" s="38" t="s">
        <v>136</v>
      </c>
      <c r="D152" s="38" t="s">
        <v>139</v>
      </c>
      <c r="E152" s="38" t="s">
        <v>72</v>
      </c>
      <c r="F152" s="38" t="s">
        <v>4653</v>
      </c>
      <c r="G152" s="38">
        <v>1997</v>
      </c>
      <c r="H152" s="38">
        <v>6</v>
      </c>
      <c r="I152" s="38">
        <v>92</v>
      </c>
      <c r="J152" s="38">
        <v>15</v>
      </c>
      <c r="K152" s="38">
        <v>3</v>
      </c>
      <c r="L152" s="38">
        <v>1</v>
      </c>
      <c r="M152" s="38">
        <v>0</v>
      </c>
      <c r="O152" s="38">
        <v>0</v>
      </c>
      <c r="P152" s="38">
        <v>6</v>
      </c>
      <c r="Q152" s="38">
        <v>15</v>
      </c>
      <c r="R152" s="38">
        <v>7</v>
      </c>
      <c r="S152" s="38">
        <v>0.67</v>
      </c>
      <c r="T152" s="38">
        <v>4</v>
      </c>
      <c r="U152" s="38">
        <v>3</v>
      </c>
      <c r="V152" s="38">
        <v>1</v>
      </c>
      <c r="W152" s="38">
        <v>0.98</v>
      </c>
      <c r="X152" s="38">
        <v>0.83</v>
      </c>
      <c r="Y152" s="38">
        <v>2.4</v>
      </c>
      <c r="Z152" s="38">
        <v>1.9</v>
      </c>
      <c r="AA152" s="38">
        <v>0.5</v>
      </c>
      <c r="AB152" s="38">
        <v>0.5</v>
      </c>
      <c r="AC152" s="38">
        <v>0.35</v>
      </c>
      <c r="AD152" s="38" t="s">
        <v>25</v>
      </c>
      <c r="AE152" s="38" t="s">
        <v>4022</v>
      </c>
    </row>
    <row r="153" spans="1:31">
      <c r="A153" s="1">
        <v>151</v>
      </c>
      <c r="B153" s="38" t="s">
        <v>1186</v>
      </c>
      <c r="C153" s="38" t="s">
        <v>120</v>
      </c>
      <c r="D153" s="38" t="s">
        <v>150</v>
      </c>
      <c r="E153" s="38" t="s">
        <v>68</v>
      </c>
      <c r="F153" s="38" t="s">
        <v>5046</v>
      </c>
      <c r="G153" s="38">
        <v>1990</v>
      </c>
      <c r="H153" s="38">
        <v>0</v>
      </c>
      <c r="M153" s="38">
        <v>0</v>
      </c>
      <c r="O153" s="38">
        <v>0</v>
      </c>
      <c r="P153" s="38">
        <v>0</v>
      </c>
      <c r="R153" s="38">
        <v>7</v>
      </c>
      <c r="AD153" s="38" t="s">
        <v>25</v>
      </c>
      <c r="AE153" s="38" t="s">
        <v>1187</v>
      </c>
    </row>
    <row r="154" spans="1:31">
      <c r="A154" s="1">
        <v>152</v>
      </c>
      <c r="B154" s="38" t="s">
        <v>358</v>
      </c>
      <c r="C154" s="38" t="s">
        <v>120</v>
      </c>
      <c r="D154" s="38" t="s">
        <v>117</v>
      </c>
      <c r="E154" s="38" t="s">
        <v>79</v>
      </c>
      <c r="F154" s="38" t="s">
        <v>4654</v>
      </c>
      <c r="G154" s="38">
        <v>1998</v>
      </c>
      <c r="H154" s="38">
        <v>32</v>
      </c>
      <c r="I154" s="38">
        <v>1333</v>
      </c>
      <c r="J154" s="38">
        <v>42</v>
      </c>
      <c r="K154" s="38">
        <v>43.6</v>
      </c>
      <c r="L154" s="38">
        <v>14.8</v>
      </c>
      <c r="M154" s="38">
        <v>14</v>
      </c>
      <c r="N154" s="38">
        <v>68</v>
      </c>
      <c r="O154" s="38">
        <v>0</v>
      </c>
      <c r="P154" s="38">
        <v>18</v>
      </c>
      <c r="Q154" s="38">
        <v>21</v>
      </c>
      <c r="R154" s="38">
        <v>2</v>
      </c>
      <c r="S154" s="38">
        <v>1.38</v>
      </c>
      <c r="T154" s="38">
        <v>27</v>
      </c>
      <c r="U154" s="38">
        <v>17</v>
      </c>
      <c r="V154" s="38">
        <v>10</v>
      </c>
      <c r="W154" s="38">
        <v>0.68</v>
      </c>
      <c r="X154" s="38">
        <v>0.78</v>
      </c>
      <c r="Y154" s="38">
        <v>23.9</v>
      </c>
      <c r="Z154" s="38">
        <v>16.100000000000001</v>
      </c>
      <c r="AA154" s="38">
        <v>7.8</v>
      </c>
      <c r="AB154" s="38">
        <v>0.52</v>
      </c>
      <c r="AC154" s="38">
        <v>0.59</v>
      </c>
      <c r="AD154" s="38" t="s">
        <v>25</v>
      </c>
      <c r="AE154" s="38" t="s">
        <v>359</v>
      </c>
    </row>
    <row r="155" spans="1:31">
      <c r="A155" s="1">
        <v>153</v>
      </c>
      <c r="B155" s="38" t="s">
        <v>360</v>
      </c>
      <c r="C155" s="38" t="s">
        <v>238</v>
      </c>
      <c r="D155" s="38" t="s">
        <v>121</v>
      </c>
      <c r="E155" s="38" t="s">
        <v>72</v>
      </c>
      <c r="F155" s="38" t="s">
        <v>4655</v>
      </c>
      <c r="G155" s="38">
        <v>1993</v>
      </c>
      <c r="H155" s="38">
        <v>27</v>
      </c>
      <c r="I155" s="38">
        <v>1935</v>
      </c>
      <c r="J155" s="38">
        <v>72</v>
      </c>
      <c r="K155" s="38">
        <v>63.2</v>
      </c>
      <c r="L155" s="38">
        <v>21.5</v>
      </c>
      <c r="M155" s="38">
        <v>22</v>
      </c>
      <c r="N155" s="38">
        <v>86</v>
      </c>
      <c r="O155" s="38">
        <v>18</v>
      </c>
      <c r="P155" s="38">
        <v>5</v>
      </c>
      <c r="Q155" s="38">
        <v>7</v>
      </c>
      <c r="R155" s="38">
        <v>2</v>
      </c>
      <c r="S155" s="38">
        <v>1.63</v>
      </c>
      <c r="T155" s="38">
        <v>37</v>
      </c>
      <c r="U155" s="38">
        <v>28</v>
      </c>
      <c r="V155" s="38">
        <v>9</v>
      </c>
      <c r="W155" s="38">
        <v>0.42</v>
      </c>
      <c r="X155" s="38">
        <v>0.66</v>
      </c>
      <c r="Y155" s="38">
        <v>30.1</v>
      </c>
      <c r="Z155" s="38">
        <v>22.8</v>
      </c>
      <c r="AA155" s="38">
        <v>7.3</v>
      </c>
      <c r="AB155" s="38">
        <v>0.34</v>
      </c>
      <c r="AC155" s="38">
        <v>0.48</v>
      </c>
      <c r="AD155" s="38" t="s">
        <v>25</v>
      </c>
      <c r="AE155" s="38">
        <v>44781702</v>
      </c>
    </row>
    <row r="156" spans="1:31">
      <c r="A156" s="1">
        <v>154</v>
      </c>
      <c r="B156" s="38" t="s">
        <v>1188</v>
      </c>
      <c r="C156" s="38" t="s">
        <v>120</v>
      </c>
      <c r="D156" s="38" t="s">
        <v>150</v>
      </c>
      <c r="E156" s="38" t="s">
        <v>81</v>
      </c>
      <c r="F156" s="38" t="s">
        <v>5047</v>
      </c>
      <c r="G156" s="38">
        <v>2003</v>
      </c>
      <c r="H156" s="38">
        <v>0</v>
      </c>
      <c r="M156" s="38">
        <v>0</v>
      </c>
      <c r="O156" s="38">
        <v>0</v>
      </c>
      <c r="P156" s="38">
        <v>0</v>
      </c>
      <c r="R156" s="38">
        <v>3</v>
      </c>
      <c r="AD156" s="38" t="s">
        <v>25</v>
      </c>
      <c r="AE156" s="38" t="s">
        <v>1189</v>
      </c>
    </row>
    <row r="157" spans="1:31">
      <c r="A157" s="1">
        <v>155</v>
      </c>
      <c r="B157" s="38" t="s">
        <v>361</v>
      </c>
      <c r="C157" s="38" t="s">
        <v>120</v>
      </c>
      <c r="D157" s="38" t="s">
        <v>117</v>
      </c>
      <c r="E157" s="38" t="s">
        <v>101</v>
      </c>
      <c r="F157" s="38" t="s">
        <v>4656</v>
      </c>
      <c r="G157" s="38">
        <v>1998</v>
      </c>
      <c r="H157" s="38">
        <v>19</v>
      </c>
      <c r="I157" s="38">
        <v>538</v>
      </c>
      <c r="J157" s="38">
        <v>28</v>
      </c>
      <c r="K157" s="38">
        <v>17.600000000000001</v>
      </c>
      <c r="L157" s="38">
        <v>6</v>
      </c>
      <c r="M157" s="38">
        <v>4</v>
      </c>
      <c r="N157" s="38">
        <v>66</v>
      </c>
      <c r="O157" s="38">
        <v>1</v>
      </c>
      <c r="P157" s="38">
        <v>15</v>
      </c>
      <c r="Q157" s="38">
        <v>18</v>
      </c>
      <c r="R157" s="38">
        <v>14</v>
      </c>
      <c r="S157" s="38">
        <v>1</v>
      </c>
      <c r="T157" s="38">
        <v>3</v>
      </c>
      <c r="U157" s="38">
        <v>9</v>
      </c>
      <c r="V157" s="38">
        <v>-6</v>
      </c>
      <c r="W157" s="38">
        <v>-1</v>
      </c>
      <c r="X157" s="38">
        <v>-0.33</v>
      </c>
      <c r="Y157" s="38">
        <v>6.1</v>
      </c>
      <c r="Z157" s="38">
        <v>11.5</v>
      </c>
      <c r="AA157" s="38">
        <v>-5.4</v>
      </c>
      <c r="AB157" s="38">
        <v>-0.91</v>
      </c>
      <c r="AC157" s="38">
        <v>-0.34</v>
      </c>
      <c r="AD157" s="38" t="s">
        <v>25</v>
      </c>
      <c r="AE157" s="38" t="s">
        <v>362</v>
      </c>
    </row>
    <row r="158" spans="1:31">
      <c r="A158" s="1">
        <v>156</v>
      </c>
      <c r="B158" s="38" t="s">
        <v>363</v>
      </c>
      <c r="C158" s="38" t="s">
        <v>120</v>
      </c>
      <c r="D158" s="38" t="s">
        <v>121</v>
      </c>
      <c r="E158" s="38" t="s">
        <v>95</v>
      </c>
      <c r="F158" s="38" t="s">
        <v>4657</v>
      </c>
      <c r="G158" s="38">
        <v>1990</v>
      </c>
      <c r="H158" s="38">
        <v>8</v>
      </c>
      <c r="I158" s="38">
        <v>720</v>
      </c>
      <c r="J158" s="38">
        <v>90</v>
      </c>
      <c r="K158" s="38">
        <v>23.5</v>
      </c>
      <c r="L158" s="38">
        <v>8</v>
      </c>
      <c r="M158" s="38">
        <v>8</v>
      </c>
      <c r="N158" s="38">
        <v>90</v>
      </c>
      <c r="O158" s="38">
        <v>8</v>
      </c>
      <c r="P158" s="38">
        <v>0</v>
      </c>
      <c r="R158" s="38">
        <v>1</v>
      </c>
      <c r="S158" s="38">
        <v>0.88</v>
      </c>
      <c r="T158" s="38">
        <v>9</v>
      </c>
      <c r="U158" s="38">
        <v>13</v>
      </c>
      <c r="V158" s="38">
        <v>-4</v>
      </c>
      <c r="W158" s="38">
        <v>-0.5</v>
      </c>
      <c r="X158" s="38">
        <v>-0.15</v>
      </c>
      <c r="Y158" s="38">
        <v>9.8000000000000007</v>
      </c>
      <c r="Z158" s="38">
        <v>10.8</v>
      </c>
      <c r="AA158" s="38">
        <v>-1</v>
      </c>
      <c r="AB158" s="38">
        <v>-0.12</v>
      </c>
      <c r="AC158" s="38">
        <v>-0.08</v>
      </c>
      <c r="AD158" s="38" t="s">
        <v>25</v>
      </c>
      <c r="AE158" s="38" t="s">
        <v>364</v>
      </c>
    </row>
    <row r="159" spans="1:31">
      <c r="A159" s="1">
        <v>157</v>
      </c>
      <c r="B159" s="38" t="s">
        <v>363</v>
      </c>
      <c r="C159" s="38" t="s">
        <v>120</v>
      </c>
      <c r="D159" s="38" t="s">
        <v>121</v>
      </c>
      <c r="E159" s="38" t="s">
        <v>97</v>
      </c>
      <c r="F159" s="38" t="s">
        <v>4657</v>
      </c>
      <c r="G159" s="38">
        <v>1990</v>
      </c>
      <c r="H159" s="38">
        <v>14</v>
      </c>
      <c r="I159" s="38">
        <v>1144</v>
      </c>
      <c r="J159" s="38">
        <v>82</v>
      </c>
      <c r="K159" s="38">
        <v>37.4</v>
      </c>
      <c r="L159" s="38">
        <v>12.7</v>
      </c>
      <c r="M159" s="38">
        <v>14</v>
      </c>
      <c r="N159" s="38">
        <v>82</v>
      </c>
      <c r="O159" s="38">
        <v>11</v>
      </c>
      <c r="P159" s="38">
        <v>0</v>
      </c>
      <c r="R159" s="38">
        <v>0</v>
      </c>
      <c r="S159" s="38">
        <v>1.43</v>
      </c>
      <c r="T159" s="38">
        <v>14</v>
      </c>
      <c r="U159" s="38">
        <v>15</v>
      </c>
      <c r="V159" s="38">
        <v>-1</v>
      </c>
      <c r="W159" s="38">
        <v>-0.08</v>
      </c>
      <c r="X159" s="38">
        <v>0.86</v>
      </c>
      <c r="Y159" s="38">
        <v>12.1</v>
      </c>
      <c r="Z159" s="38">
        <v>18.600000000000001</v>
      </c>
      <c r="AA159" s="38">
        <v>-6.5</v>
      </c>
      <c r="AB159" s="38">
        <v>-0.51</v>
      </c>
      <c r="AC159" s="38">
        <v>-0.03</v>
      </c>
      <c r="AD159" s="38" t="s">
        <v>25</v>
      </c>
      <c r="AE159" s="38" t="s">
        <v>364</v>
      </c>
    </row>
    <row r="160" spans="1:31">
      <c r="A160" s="1">
        <v>158</v>
      </c>
      <c r="B160" s="38" t="s">
        <v>365</v>
      </c>
      <c r="C160" s="38" t="s">
        <v>295</v>
      </c>
      <c r="D160" s="38" t="s">
        <v>117</v>
      </c>
      <c r="E160" s="38" t="s">
        <v>66</v>
      </c>
      <c r="F160" s="38" t="s">
        <v>4658</v>
      </c>
      <c r="G160" s="38">
        <v>1991</v>
      </c>
      <c r="H160" s="38">
        <v>29</v>
      </c>
      <c r="I160" s="38">
        <v>2258</v>
      </c>
      <c r="J160" s="38">
        <v>78</v>
      </c>
      <c r="K160" s="38">
        <v>76</v>
      </c>
      <c r="L160" s="38">
        <v>25.1</v>
      </c>
      <c r="M160" s="38">
        <v>26</v>
      </c>
      <c r="N160" s="38">
        <v>84</v>
      </c>
      <c r="O160" s="38">
        <v>15</v>
      </c>
      <c r="P160" s="38">
        <v>3</v>
      </c>
      <c r="Q160" s="38">
        <v>22</v>
      </c>
      <c r="R160" s="38">
        <v>2</v>
      </c>
      <c r="S160" s="38">
        <v>2.31</v>
      </c>
      <c r="T160" s="38">
        <v>66</v>
      </c>
      <c r="U160" s="38">
        <v>21</v>
      </c>
      <c r="V160" s="38">
        <v>45</v>
      </c>
      <c r="W160" s="38">
        <v>1.79</v>
      </c>
      <c r="X160" s="38">
        <v>0.28000000000000003</v>
      </c>
      <c r="Y160" s="38">
        <v>54.4</v>
      </c>
      <c r="Z160" s="38">
        <v>17.399999999999999</v>
      </c>
      <c r="AA160" s="38">
        <v>37</v>
      </c>
      <c r="AB160" s="38">
        <v>1.47</v>
      </c>
      <c r="AC160" s="38">
        <v>0.44</v>
      </c>
      <c r="AD160" s="38" t="s">
        <v>25</v>
      </c>
      <c r="AE160" s="38" t="s">
        <v>366</v>
      </c>
    </row>
    <row r="161" spans="1:31">
      <c r="A161" s="1">
        <v>159</v>
      </c>
      <c r="B161" s="38" t="s">
        <v>1190</v>
      </c>
      <c r="C161" s="38" t="s">
        <v>120</v>
      </c>
      <c r="D161" s="38" t="s">
        <v>114</v>
      </c>
      <c r="E161" s="38" t="s">
        <v>66</v>
      </c>
      <c r="F161" s="38" t="s">
        <v>5048</v>
      </c>
      <c r="G161" s="38">
        <v>2003</v>
      </c>
      <c r="H161" s="38">
        <v>0</v>
      </c>
      <c r="M161" s="38">
        <v>0</v>
      </c>
      <c r="O161" s="38">
        <v>0</v>
      </c>
      <c r="P161" s="38">
        <v>0</v>
      </c>
      <c r="R161" s="38">
        <v>1</v>
      </c>
      <c r="AD161" s="38" t="s">
        <v>25</v>
      </c>
      <c r="AE161" s="38" t="s">
        <v>1191</v>
      </c>
    </row>
    <row r="162" spans="1:31">
      <c r="A162" s="1">
        <v>160</v>
      </c>
      <c r="B162" s="38" t="s">
        <v>367</v>
      </c>
      <c r="C162" s="38" t="s">
        <v>192</v>
      </c>
      <c r="D162" s="38" t="s">
        <v>139</v>
      </c>
      <c r="E162" s="38" t="s">
        <v>99</v>
      </c>
      <c r="F162" s="38" t="s">
        <v>4659</v>
      </c>
      <c r="G162" s="38">
        <v>1996</v>
      </c>
      <c r="H162" s="38">
        <v>6</v>
      </c>
      <c r="I162" s="38">
        <v>110</v>
      </c>
      <c r="J162" s="38">
        <v>18</v>
      </c>
      <c r="K162" s="38">
        <v>3.6</v>
      </c>
      <c r="L162" s="38">
        <v>1.2</v>
      </c>
      <c r="M162" s="38">
        <v>0</v>
      </c>
      <c r="O162" s="38">
        <v>0</v>
      </c>
      <c r="P162" s="38">
        <v>6</v>
      </c>
      <c r="Q162" s="38">
        <v>18</v>
      </c>
      <c r="R162" s="38">
        <v>9</v>
      </c>
      <c r="S162" s="38">
        <v>0.17</v>
      </c>
      <c r="T162" s="38">
        <v>0</v>
      </c>
      <c r="U162" s="38">
        <v>2</v>
      </c>
      <c r="V162" s="38">
        <v>-2</v>
      </c>
      <c r="W162" s="38">
        <v>-1.64</v>
      </c>
      <c r="X162" s="38">
        <v>-0.84</v>
      </c>
      <c r="Y162" s="38">
        <v>1.4</v>
      </c>
      <c r="Z162" s="38">
        <v>2.4</v>
      </c>
      <c r="AA162" s="38">
        <v>-1</v>
      </c>
      <c r="AB162" s="38">
        <v>-0.82</v>
      </c>
      <c r="AC162" s="38">
        <v>-0.15</v>
      </c>
      <c r="AD162" s="38" t="s">
        <v>25</v>
      </c>
      <c r="AE162" s="38" t="s">
        <v>368</v>
      </c>
    </row>
    <row r="163" spans="1:31">
      <c r="A163" s="1">
        <v>161</v>
      </c>
      <c r="B163" s="38" t="s">
        <v>1192</v>
      </c>
      <c r="C163" s="38" t="s">
        <v>136</v>
      </c>
      <c r="D163" s="38" t="s">
        <v>218</v>
      </c>
      <c r="E163" s="38" t="s">
        <v>81</v>
      </c>
      <c r="F163" s="38" t="s">
        <v>4886</v>
      </c>
      <c r="G163" s="38">
        <v>2001</v>
      </c>
      <c r="H163" s="38">
        <v>0</v>
      </c>
      <c r="M163" s="38">
        <v>0</v>
      </c>
      <c r="O163" s="38">
        <v>0</v>
      </c>
      <c r="P163" s="38">
        <v>0</v>
      </c>
      <c r="R163" s="38">
        <v>4</v>
      </c>
      <c r="AD163" s="38" t="s">
        <v>25</v>
      </c>
      <c r="AE163" s="38" t="s">
        <v>1193</v>
      </c>
    </row>
    <row r="164" spans="1:31">
      <c r="A164" s="1">
        <v>162</v>
      </c>
      <c r="B164" s="38" t="s">
        <v>369</v>
      </c>
      <c r="C164" s="38" t="s">
        <v>295</v>
      </c>
      <c r="D164" s="38" t="s">
        <v>117</v>
      </c>
      <c r="E164" s="38" t="s">
        <v>85</v>
      </c>
      <c r="F164" s="38" t="s">
        <v>4660</v>
      </c>
      <c r="G164" s="38">
        <v>1995</v>
      </c>
      <c r="H164" s="38">
        <v>19</v>
      </c>
      <c r="I164" s="38">
        <v>693</v>
      </c>
      <c r="J164" s="38">
        <v>36</v>
      </c>
      <c r="K164" s="38">
        <v>22.6</v>
      </c>
      <c r="L164" s="38">
        <v>7.7</v>
      </c>
      <c r="M164" s="38">
        <v>7</v>
      </c>
      <c r="N164" s="38">
        <v>75</v>
      </c>
      <c r="O164" s="38">
        <v>2</v>
      </c>
      <c r="P164" s="38">
        <v>12</v>
      </c>
      <c r="Q164" s="38">
        <v>14</v>
      </c>
      <c r="R164" s="38">
        <v>4</v>
      </c>
      <c r="S164" s="38">
        <v>1.58</v>
      </c>
      <c r="T164" s="38">
        <v>13</v>
      </c>
      <c r="U164" s="38">
        <v>10</v>
      </c>
      <c r="V164" s="38">
        <v>3</v>
      </c>
      <c r="W164" s="38">
        <v>0.39</v>
      </c>
      <c r="X164" s="38">
        <v>0.35</v>
      </c>
      <c r="Y164" s="38">
        <v>10.7</v>
      </c>
      <c r="Z164" s="38">
        <v>10.7</v>
      </c>
      <c r="AA164" s="38">
        <v>0</v>
      </c>
      <c r="AB164" s="38">
        <v>0</v>
      </c>
      <c r="AC164" s="38">
        <v>0.19</v>
      </c>
      <c r="AD164" s="38" t="s">
        <v>25</v>
      </c>
      <c r="AE164" s="38" t="s">
        <v>370</v>
      </c>
    </row>
    <row r="165" spans="1:31">
      <c r="A165" s="1">
        <v>163</v>
      </c>
      <c r="B165" s="38" t="s">
        <v>369</v>
      </c>
      <c r="C165" s="38" t="s">
        <v>295</v>
      </c>
      <c r="D165" s="38" t="s">
        <v>117</v>
      </c>
      <c r="E165" s="38" t="s">
        <v>97</v>
      </c>
      <c r="F165" s="38" t="s">
        <v>4660</v>
      </c>
      <c r="G165" s="38">
        <v>1995</v>
      </c>
      <c r="H165" s="38">
        <v>4</v>
      </c>
      <c r="I165" s="38">
        <v>214</v>
      </c>
      <c r="J165" s="38">
        <v>54</v>
      </c>
      <c r="K165" s="38">
        <v>7</v>
      </c>
      <c r="L165" s="38">
        <v>2.4</v>
      </c>
      <c r="M165" s="38">
        <v>2</v>
      </c>
      <c r="N165" s="38">
        <v>90</v>
      </c>
      <c r="O165" s="38">
        <v>2</v>
      </c>
      <c r="P165" s="38">
        <v>2</v>
      </c>
      <c r="Q165" s="38">
        <v>17</v>
      </c>
      <c r="R165" s="38">
        <v>1</v>
      </c>
      <c r="S165" s="38">
        <v>0.5</v>
      </c>
      <c r="T165" s="38">
        <v>1</v>
      </c>
      <c r="U165" s="38">
        <v>3</v>
      </c>
      <c r="V165" s="38">
        <v>-2</v>
      </c>
      <c r="W165" s="38">
        <v>-0.84</v>
      </c>
      <c r="X165" s="38">
        <v>-0.24</v>
      </c>
      <c r="Y165" s="38">
        <v>2.4</v>
      </c>
      <c r="Z165" s="38">
        <v>3.6</v>
      </c>
      <c r="AA165" s="38">
        <v>-1.2</v>
      </c>
      <c r="AB165" s="38">
        <v>-0.49</v>
      </c>
      <c r="AC165" s="38">
        <v>0.01</v>
      </c>
      <c r="AD165" s="38" t="s">
        <v>25</v>
      </c>
      <c r="AE165" s="38" t="s">
        <v>370</v>
      </c>
    </row>
    <row r="166" spans="1:31">
      <c r="A166" s="1">
        <v>164</v>
      </c>
      <c r="B166" s="38" t="s">
        <v>371</v>
      </c>
      <c r="C166" s="38" t="s">
        <v>178</v>
      </c>
      <c r="D166" s="38" t="s">
        <v>139</v>
      </c>
      <c r="E166" s="38" t="s">
        <v>89</v>
      </c>
      <c r="F166" s="38" t="s">
        <v>4661</v>
      </c>
      <c r="G166" s="38">
        <v>1997</v>
      </c>
      <c r="H166" s="38">
        <v>18</v>
      </c>
      <c r="I166" s="38">
        <v>701</v>
      </c>
      <c r="J166" s="38">
        <v>39</v>
      </c>
      <c r="K166" s="38">
        <v>22.9</v>
      </c>
      <c r="L166" s="38">
        <v>7.8</v>
      </c>
      <c r="M166" s="38">
        <v>6</v>
      </c>
      <c r="N166" s="38">
        <v>72</v>
      </c>
      <c r="O166" s="38">
        <v>0</v>
      </c>
      <c r="P166" s="38">
        <v>12</v>
      </c>
      <c r="Q166" s="38">
        <v>23</v>
      </c>
      <c r="R166" s="38">
        <v>11</v>
      </c>
      <c r="S166" s="38">
        <v>0.22</v>
      </c>
      <c r="T166" s="38">
        <v>7</v>
      </c>
      <c r="U166" s="38">
        <v>17</v>
      </c>
      <c r="V166" s="38">
        <v>-10</v>
      </c>
      <c r="W166" s="38">
        <v>-1.28</v>
      </c>
      <c r="X166" s="38">
        <v>-0.44</v>
      </c>
      <c r="Y166" s="38">
        <v>7.9</v>
      </c>
      <c r="Z166" s="38">
        <v>12.9</v>
      </c>
      <c r="AA166" s="38">
        <v>-5</v>
      </c>
      <c r="AB166" s="38">
        <v>-0.64</v>
      </c>
      <c r="AC166" s="38">
        <v>0.04</v>
      </c>
      <c r="AD166" s="38" t="s">
        <v>25</v>
      </c>
      <c r="AE166" s="38" t="s">
        <v>372</v>
      </c>
    </row>
    <row r="167" spans="1:31">
      <c r="A167" s="1">
        <v>165</v>
      </c>
      <c r="B167" s="38" t="s">
        <v>1194</v>
      </c>
      <c r="C167" s="38" t="s">
        <v>120</v>
      </c>
      <c r="D167" s="38" t="s">
        <v>150</v>
      </c>
      <c r="E167" s="38" t="s">
        <v>99</v>
      </c>
      <c r="F167" s="38" t="s">
        <v>4446</v>
      </c>
      <c r="G167" s="38">
        <v>2000</v>
      </c>
      <c r="H167" s="38">
        <v>0</v>
      </c>
      <c r="M167" s="38">
        <v>0</v>
      </c>
      <c r="O167" s="38">
        <v>0</v>
      </c>
      <c r="P167" s="38">
        <v>0</v>
      </c>
      <c r="R167" s="38">
        <v>1</v>
      </c>
      <c r="AD167" s="38" t="s">
        <v>25</v>
      </c>
      <c r="AE167" s="38" t="s">
        <v>1195</v>
      </c>
    </row>
    <row r="168" spans="1:31">
      <c r="A168" s="1">
        <v>166</v>
      </c>
      <c r="B168" s="38" t="s">
        <v>373</v>
      </c>
      <c r="C168" s="38" t="s">
        <v>374</v>
      </c>
      <c r="D168" s="38" t="s">
        <v>117</v>
      </c>
      <c r="E168" s="38" t="s">
        <v>79</v>
      </c>
      <c r="F168" s="38" t="s">
        <v>4439</v>
      </c>
      <c r="G168" s="38">
        <v>1999</v>
      </c>
      <c r="H168" s="38">
        <v>1</v>
      </c>
      <c r="I168" s="38">
        <v>8</v>
      </c>
      <c r="J168" s="38">
        <v>8</v>
      </c>
      <c r="K168" s="38">
        <v>0.3</v>
      </c>
      <c r="L168" s="38">
        <v>0.1</v>
      </c>
      <c r="M168" s="38">
        <v>0</v>
      </c>
      <c r="O168" s="38">
        <v>0</v>
      </c>
      <c r="P168" s="38">
        <v>1</v>
      </c>
      <c r="Q168" s="38">
        <v>8</v>
      </c>
      <c r="R168" s="38">
        <v>1</v>
      </c>
      <c r="S168" s="38">
        <v>1</v>
      </c>
      <c r="T168" s="38">
        <v>1</v>
      </c>
      <c r="U168" s="38">
        <v>0</v>
      </c>
      <c r="V168" s="38">
        <v>1</v>
      </c>
      <c r="W168" s="38">
        <v>11.25</v>
      </c>
      <c r="X168" s="38">
        <v>11.04</v>
      </c>
      <c r="Y168" s="38">
        <v>0.1</v>
      </c>
      <c r="Z168" s="38">
        <v>0.1</v>
      </c>
      <c r="AA168" s="38">
        <v>0</v>
      </c>
      <c r="AB168" s="38">
        <v>-0.25</v>
      </c>
      <c r="AC168" s="38">
        <v>-0.44</v>
      </c>
      <c r="AD168" s="38" t="s">
        <v>25</v>
      </c>
      <c r="AE168" s="38" t="s">
        <v>375</v>
      </c>
    </row>
    <row r="169" spans="1:31">
      <c r="A169" s="1">
        <v>167</v>
      </c>
      <c r="B169" s="38" t="s">
        <v>1874</v>
      </c>
      <c r="C169" s="38" t="s">
        <v>120</v>
      </c>
      <c r="D169" s="38" t="s">
        <v>117</v>
      </c>
      <c r="E169" s="38" t="s">
        <v>72</v>
      </c>
      <c r="F169" s="38" t="s">
        <v>5049</v>
      </c>
      <c r="G169" s="38">
        <v>2004</v>
      </c>
      <c r="H169" s="38">
        <v>0</v>
      </c>
      <c r="M169" s="38">
        <v>0</v>
      </c>
      <c r="O169" s="38">
        <v>0</v>
      </c>
      <c r="P169" s="38">
        <v>0</v>
      </c>
      <c r="R169" s="38">
        <v>5</v>
      </c>
      <c r="AD169" s="38" t="s">
        <v>25</v>
      </c>
      <c r="AE169" s="38" t="s">
        <v>4295</v>
      </c>
    </row>
    <row r="170" spans="1:31">
      <c r="A170" s="1">
        <v>168</v>
      </c>
      <c r="B170" s="38" t="s">
        <v>376</v>
      </c>
      <c r="C170" s="38" t="s">
        <v>120</v>
      </c>
      <c r="D170" s="38" t="s">
        <v>117</v>
      </c>
      <c r="E170" s="38" t="s">
        <v>91</v>
      </c>
      <c r="F170" s="38" t="s">
        <v>4662</v>
      </c>
      <c r="G170" s="38">
        <v>1998</v>
      </c>
      <c r="H170" s="38">
        <v>29</v>
      </c>
      <c r="I170" s="38">
        <v>2221</v>
      </c>
      <c r="J170" s="38">
        <v>77</v>
      </c>
      <c r="K170" s="38">
        <v>72.599999999999994</v>
      </c>
      <c r="L170" s="38">
        <v>24.7</v>
      </c>
      <c r="M170" s="38">
        <v>27</v>
      </c>
      <c r="N170" s="38">
        <v>80</v>
      </c>
      <c r="O170" s="38">
        <v>16</v>
      </c>
      <c r="P170" s="38">
        <v>2</v>
      </c>
      <c r="Q170" s="38">
        <v>32</v>
      </c>
      <c r="R170" s="38">
        <v>2</v>
      </c>
      <c r="S170" s="38">
        <v>0.97</v>
      </c>
      <c r="T170" s="38">
        <v>34</v>
      </c>
      <c r="U170" s="38">
        <v>40</v>
      </c>
      <c r="V170" s="38">
        <v>-6</v>
      </c>
      <c r="W170" s="38">
        <v>-0.24</v>
      </c>
      <c r="X170" s="38">
        <v>0.51</v>
      </c>
      <c r="Y170" s="38">
        <v>28.2</v>
      </c>
      <c r="Z170" s="38">
        <v>38.1</v>
      </c>
      <c r="AA170" s="38">
        <v>-9.8000000000000007</v>
      </c>
      <c r="AB170" s="38">
        <v>-0.4</v>
      </c>
      <c r="AC170" s="38">
        <v>-0.35</v>
      </c>
      <c r="AD170" s="38" t="s">
        <v>25</v>
      </c>
      <c r="AE170" s="38" t="s">
        <v>377</v>
      </c>
    </row>
    <row r="171" spans="1:31">
      <c r="A171" s="1">
        <v>169</v>
      </c>
      <c r="B171" s="38" t="s">
        <v>378</v>
      </c>
      <c r="C171" s="38" t="s">
        <v>127</v>
      </c>
      <c r="D171" s="38" t="s">
        <v>117</v>
      </c>
      <c r="E171" s="38" t="s">
        <v>103</v>
      </c>
      <c r="F171" s="38" t="s">
        <v>4663</v>
      </c>
      <c r="G171" s="38">
        <v>1999</v>
      </c>
      <c r="H171" s="38">
        <v>18</v>
      </c>
      <c r="I171" s="38">
        <v>819</v>
      </c>
      <c r="J171" s="38">
        <v>46</v>
      </c>
      <c r="K171" s="38">
        <v>26.8</v>
      </c>
      <c r="L171" s="38">
        <v>9.1</v>
      </c>
      <c r="M171" s="38">
        <v>11</v>
      </c>
      <c r="N171" s="38">
        <v>67</v>
      </c>
      <c r="O171" s="38">
        <v>4</v>
      </c>
      <c r="P171" s="38">
        <v>7</v>
      </c>
      <c r="Q171" s="38">
        <v>12</v>
      </c>
      <c r="R171" s="38">
        <v>12</v>
      </c>
      <c r="S171" s="38">
        <v>0.83</v>
      </c>
      <c r="T171" s="38">
        <v>5</v>
      </c>
      <c r="U171" s="38">
        <v>19</v>
      </c>
      <c r="V171" s="38">
        <v>-14</v>
      </c>
      <c r="W171" s="38">
        <v>-1.54</v>
      </c>
      <c r="X171" s="38">
        <v>-0.82</v>
      </c>
      <c r="Y171" s="38">
        <v>6.2</v>
      </c>
      <c r="Z171" s="38">
        <v>14.2</v>
      </c>
      <c r="AA171" s="38">
        <v>-8</v>
      </c>
      <c r="AB171" s="38">
        <v>-0.88</v>
      </c>
      <c r="AC171" s="38">
        <v>-0.41</v>
      </c>
      <c r="AD171" s="38" t="s">
        <v>25</v>
      </c>
      <c r="AE171" s="38" t="s">
        <v>379</v>
      </c>
    </row>
    <row r="172" spans="1:31">
      <c r="A172" s="1">
        <v>170</v>
      </c>
      <c r="B172" s="38" t="s">
        <v>380</v>
      </c>
      <c r="C172" s="38" t="s">
        <v>266</v>
      </c>
      <c r="D172" s="38" t="s">
        <v>121</v>
      </c>
      <c r="E172" s="38" t="s">
        <v>66</v>
      </c>
      <c r="F172" s="38" t="s">
        <v>4470</v>
      </c>
      <c r="G172" s="38">
        <v>1997</v>
      </c>
      <c r="H172" s="38">
        <v>25</v>
      </c>
      <c r="I172" s="38">
        <v>1909</v>
      </c>
      <c r="J172" s="38">
        <v>76</v>
      </c>
      <c r="K172" s="38">
        <v>64.3</v>
      </c>
      <c r="L172" s="38">
        <v>21.2</v>
      </c>
      <c r="M172" s="38">
        <v>21</v>
      </c>
      <c r="N172" s="38">
        <v>87</v>
      </c>
      <c r="O172" s="38">
        <v>19</v>
      </c>
      <c r="P172" s="38">
        <v>4</v>
      </c>
      <c r="Q172" s="38">
        <v>23</v>
      </c>
      <c r="R172" s="38">
        <v>4</v>
      </c>
      <c r="S172" s="38">
        <v>2.64</v>
      </c>
      <c r="T172" s="38">
        <v>62</v>
      </c>
      <c r="U172" s="38">
        <v>16</v>
      </c>
      <c r="V172" s="38">
        <v>46</v>
      </c>
      <c r="W172" s="38">
        <v>2.17</v>
      </c>
      <c r="X172" s="38">
        <v>1.24</v>
      </c>
      <c r="Y172" s="38">
        <v>46.2</v>
      </c>
      <c r="Z172" s="38">
        <v>15.4</v>
      </c>
      <c r="AA172" s="38">
        <v>30.9</v>
      </c>
      <c r="AB172" s="38">
        <v>1.46</v>
      </c>
      <c r="AC172" s="38">
        <v>0.25</v>
      </c>
      <c r="AD172" s="38" t="s">
        <v>25</v>
      </c>
      <c r="AE172" s="38" t="s">
        <v>381</v>
      </c>
    </row>
    <row r="173" spans="1:31">
      <c r="A173" s="1">
        <v>171</v>
      </c>
      <c r="B173" s="38" t="s">
        <v>382</v>
      </c>
      <c r="C173" s="38" t="s">
        <v>383</v>
      </c>
      <c r="D173" s="38" t="s">
        <v>114</v>
      </c>
      <c r="E173" s="38" t="s">
        <v>81</v>
      </c>
      <c r="F173" s="38" t="s">
        <v>4664</v>
      </c>
      <c r="G173" s="38">
        <v>1997</v>
      </c>
      <c r="H173" s="38">
        <v>13</v>
      </c>
      <c r="I173" s="38">
        <v>792</v>
      </c>
      <c r="J173" s="38">
        <v>61</v>
      </c>
      <c r="K173" s="38">
        <v>25.9</v>
      </c>
      <c r="L173" s="38">
        <v>8.8000000000000007</v>
      </c>
      <c r="M173" s="38">
        <v>9</v>
      </c>
      <c r="N173" s="38">
        <v>77</v>
      </c>
      <c r="O173" s="38">
        <v>5</v>
      </c>
      <c r="P173" s="38">
        <v>4</v>
      </c>
      <c r="Q173" s="38">
        <v>24</v>
      </c>
      <c r="R173" s="38">
        <v>0</v>
      </c>
      <c r="S173" s="38">
        <v>1.92</v>
      </c>
      <c r="T173" s="38">
        <v>23</v>
      </c>
      <c r="U173" s="38">
        <v>9</v>
      </c>
      <c r="V173" s="38">
        <v>14</v>
      </c>
      <c r="W173" s="38">
        <v>1.59</v>
      </c>
      <c r="X173" s="38">
        <v>1.19</v>
      </c>
      <c r="Y173" s="38">
        <v>17.3</v>
      </c>
      <c r="Z173" s="38">
        <v>9.9</v>
      </c>
      <c r="AA173" s="38">
        <v>7.5</v>
      </c>
      <c r="AB173" s="38">
        <v>0.85</v>
      </c>
      <c r="AC173" s="38">
        <v>0.49</v>
      </c>
      <c r="AD173" s="38" t="s">
        <v>25</v>
      </c>
      <c r="AE173" s="38" t="s">
        <v>384</v>
      </c>
    </row>
    <row r="174" spans="1:31">
      <c r="A174" s="1">
        <v>172</v>
      </c>
      <c r="B174" s="38" t="s">
        <v>385</v>
      </c>
      <c r="C174" s="38" t="s">
        <v>120</v>
      </c>
      <c r="D174" s="38" t="s">
        <v>121</v>
      </c>
      <c r="E174" s="38" t="s">
        <v>72</v>
      </c>
      <c r="F174" s="38" t="s">
        <v>4665</v>
      </c>
      <c r="G174" s="38">
        <v>1994</v>
      </c>
      <c r="H174" s="38">
        <v>32</v>
      </c>
      <c r="I174" s="38">
        <v>2815</v>
      </c>
      <c r="J174" s="38">
        <v>88</v>
      </c>
      <c r="K174" s="38">
        <v>92</v>
      </c>
      <c r="L174" s="38">
        <v>31.3</v>
      </c>
      <c r="M174" s="38">
        <v>31</v>
      </c>
      <c r="N174" s="38">
        <v>90</v>
      </c>
      <c r="O174" s="38">
        <v>30</v>
      </c>
      <c r="P174" s="38">
        <v>1</v>
      </c>
      <c r="Q174" s="38">
        <v>34</v>
      </c>
      <c r="R174" s="38">
        <v>2</v>
      </c>
      <c r="S174" s="38">
        <v>1.69</v>
      </c>
      <c r="T174" s="38">
        <v>62</v>
      </c>
      <c r="U174" s="38">
        <v>52</v>
      </c>
      <c r="V174" s="38">
        <v>10</v>
      </c>
      <c r="W174" s="38">
        <v>0.32</v>
      </c>
      <c r="X174" s="38">
        <v>1.79</v>
      </c>
      <c r="Y174" s="38">
        <v>48.4</v>
      </c>
      <c r="Z174" s="38">
        <v>43.3</v>
      </c>
      <c r="AA174" s="38">
        <v>5.0999999999999996</v>
      </c>
      <c r="AB174" s="38">
        <v>0.16</v>
      </c>
      <c r="AC174" s="38">
        <v>0.01</v>
      </c>
      <c r="AD174" s="38" t="s">
        <v>25</v>
      </c>
      <c r="AE174" s="38" t="s">
        <v>386</v>
      </c>
    </row>
    <row r="175" spans="1:31">
      <c r="A175" s="1">
        <v>173</v>
      </c>
      <c r="B175" s="38" t="s">
        <v>387</v>
      </c>
      <c r="C175" s="38" t="s">
        <v>127</v>
      </c>
      <c r="D175" s="38" t="s">
        <v>121</v>
      </c>
      <c r="E175" s="38" t="s">
        <v>85</v>
      </c>
      <c r="F175" s="38" t="s">
        <v>4474</v>
      </c>
      <c r="G175" s="38">
        <v>1993</v>
      </c>
      <c r="H175" s="38">
        <v>25</v>
      </c>
      <c r="I175" s="38">
        <v>1354</v>
      </c>
      <c r="J175" s="38">
        <v>54</v>
      </c>
      <c r="K175" s="38">
        <v>44.2</v>
      </c>
      <c r="L175" s="38">
        <v>15</v>
      </c>
      <c r="M175" s="38">
        <v>16</v>
      </c>
      <c r="N175" s="38">
        <v>76</v>
      </c>
      <c r="O175" s="38">
        <v>9</v>
      </c>
      <c r="P175" s="38">
        <v>9</v>
      </c>
      <c r="Q175" s="38">
        <v>16</v>
      </c>
      <c r="R175" s="38">
        <v>3</v>
      </c>
      <c r="S175" s="38">
        <v>1.48</v>
      </c>
      <c r="T175" s="38">
        <v>19</v>
      </c>
      <c r="U175" s="38">
        <v>24</v>
      </c>
      <c r="V175" s="38">
        <v>-5</v>
      </c>
      <c r="W175" s="38">
        <v>-0.33</v>
      </c>
      <c r="X175" s="38">
        <v>-0.81</v>
      </c>
      <c r="Y175" s="38">
        <v>15.7</v>
      </c>
      <c r="Z175" s="38">
        <v>24.1</v>
      </c>
      <c r="AA175" s="38">
        <v>-8.4</v>
      </c>
      <c r="AB175" s="38">
        <v>-0.56000000000000005</v>
      </c>
      <c r="AC175" s="38">
        <v>-0.75</v>
      </c>
      <c r="AD175" s="38" t="s">
        <v>25</v>
      </c>
      <c r="AE175" s="38" t="s">
        <v>388</v>
      </c>
    </row>
    <row r="176" spans="1:31">
      <c r="A176" s="1">
        <v>174</v>
      </c>
      <c r="B176" s="38" t="s">
        <v>389</v>
      </c>
      <c r="C176" s="38" t="s">
        <v>127</v>
      </c>
      <c r="D176" s="38" t="s">
        <v>121</v>
      </c>
      <c r="E176" s="38" t="s">
        <v>76</v>
      </c>
      <c r="F176" s="38" t="s">
        <v>4666</v>
      </c>
      <c r="G176" s="38">
        <v>1997</v>
      </c>
      <c r="H176" s="38">
        <v>21</v>
      </c>
      <c r="I176" s="38">
        <v>1666</v>
      </c>
      <c r="J176" s="38">
        <v>79</v>
      </c>
      <c r="K176" s="38">
        <v>54.4</v>
      </c>
      <c r="L176" s="38">
        <v>18.5</v>
      </c>
      <c r="M176" s="38">
        <v>17</v>
      </c>
      <c r="N176" s="38">
        <v>90</v>
      </c>
      <c r="O176" s="38">
        <v>16</v>
      </c>
      <c r="P176" s="38">
        <v>4</v>
      </c>
      <c r="Q176" s="38">
        <v>34</v>
      </c>
      <c r="R176" s="38">
        <v>12</v>
      </c>
      <c r="S176" s="38">
        <v>1.19</v>
      </c>
      <c r="T176" s="38">
        <v>23</v>
      </c>
      <c r="U176" s="38">
        <v>21</v>
      </c>
      <c r="V176" s="38">
        <v>2</v>
      </c>
      <c r="W176" s="38">
        <v>0.11</v>
      </c>
      <c r="X176" s="38">
        <v>0.3</v>
      </c>
      <c r="Y176" s="38">
        <v>22.7</v>
      </c>
      <c r="Z176" s="38">
        <v>29.2</v>
      </c>
      <c r="AA176" s="38">
        <v>-6.5</v>
      </c>
      <c r="AB176" s="38">
        <v>-0.35</v>
      </c>
      <c r="AC176" s="38">
        <v>0.28999999999999998</v>
      </c>
      <c r="AD176" s="38" t="s">
        <v>25</v>
      </c>
      <c r="AE176" s="38" t="s">
        <v>390</v>
      </c>
    </row>
    <row r="177" spans="1:31">
      <c r="A177" s="1">
        <v>175</v>
      </c>
      <c r="B177" s="38" t="s">
        <v>391</v>
      </c>
      <c r="C177" s="38" t="s">
        <v>244</v>
      </c>
      <c r="D177" s="38" t="s">
        <v>392</v>
      </c>
      <c r="E177" s="38" t="s">
        <v>103</v>
      </c>
      <c r="F177" s="38" t="s">
        <v>4667</v>
      </c>
      <c r="G177" s="38">
        <v>1998</v>
      </c>
      <c r="H177" s="38">
        <v>15</v>
      </c>
      <c r="I177" s="38">
        <v>692</v>
      </c>
      <c r="J177" s="38">
        <v>46</v>
      </c>
      <c r="K177" s="38">
        <v>22.6</v>
      </c>
      <c r="L177" s="38">
        <v>7.7</v>
      </c>
      <c r="M177" s="38">
        <v>7</v>
      </c>
      <c r="N177" s="38">
        <v>77</v>
      </c>
      <c r="O177" s="38">
        <v>2</v>
      </c>
      <c r="P177" s="38">
        <v>8</v>
      </c>
      <c r="Q177" s="38">
        <v>20</v>
      </c>
      <c r="R177" s="38">
        <v>10</v>
      </c>
      <c r="S177" s="38">
        <v>0.67</v>
      </c>
      <c r="T177" s="38">
        <v>7</v>
      </c>
      <c r="U177" s="38">
        <v>14</v>
      </c>
      <c r="V177" s="38">
        <v>-7</v>
      </c>
      <c r="W177" s="38">
        <v>-0.91</v>
      </c>
      <c r="X177" s="38">
        <v>0.04</v>
      </c>
      <c r="Y177" s="38">
        <v>6.8</v>
      </c>
      <c r="Z177" s="38">
        <v>11</v>
      </c>
      <c r="AA177" s="38">
        <v>-4.0999999999999996</v>
      </c>
      <c r="AB177" s="38">
        <v>-0.54</v>
      </c>
      <c r="AC177" s="38">
        <v>0.05</v>
      </c>
      <c r="AD177" s="38" t="s">
        <v>25</v>
      </c>
      <c r="AE177" s="38" t="s">
        <v>393</v>
      </c>
    </row>
    <row r="178" spans="1:31">
      <c r="A178" s="1">
        <v>176</v>
      </c>
      <c r="B178" s="38" t="s">
        <v>394</v>
      </c>
      <c r="C178" s="38" t="s">
        <v>113</v>
      </c>
      <c r="D178" s="38" t="s">
        <v>114</v>
      </c>
      <c r="E178" s="38" t="s">
        <v>81</v>
      </c>
      <c r="F178" s="38" t="s">
        <v>4668</v>
      </c>
      <c r="G178" s="38">
        <v>2005</v>
      </c>
      <c r="H178" s="38">
        <v>2</v>
      </c>
      <c r="I178" s="38">
        <v>26</v>
      </c>
      <c r="J178" s="38">
        <v>13</v>
      </c>
      <c r="K178" s="38">
        <v>0.8</v>
      </c>
      <c r="L178" s="38">
        <v>0.3</v>
      </c>
      <c r="M178" s="38">
        <v>0</v>
      </c>
      <c r="O178" s="38">
        <v>0</v>
      </c>
      <c r="P178" s="38">
        <v>2</v>
      </c>
      <c r="Q178" s="38">
        <v>13</v>
      </c>
      <c r="R178" s="38">
        <v>2</v>
      </c>
      <c r="S178" s="38">
        <v>1.5</v>
      </c>
      <c r="T178" s="38">
        <v>0</v>
      </c>
      <c r="U178" s="38">
        <v>1</v>
      </c>
      <c r="V178" s="38">
        <v>-1</v>
      </c>
      <c r="W178" s="38">
        <v>-3.46</v>
      </c>
      <c r="X178" s="38">
        <v>-4.2</v>
      </c>
      <c r="Y178" s="38">
        <v>0.1</v>
      </c>
      <c r="Z178" s="38">
        <v>0.8</v>
      </c>
      <c r="AA178" s="38">
        <v>-0.6</v>
      </c>
      <c r="AB178" s="38">
        <v>-2.17</v>
      </c>
      <c r="AC178" s="38">
        <v>-2.67</v>
      </c>
      <c r="AD178" s="38" t="s">
        <v>25</v>
      </c>
      <c r="AE178" s="38" t="s">
        <v>395</v>
      </c>
    </row>
    <row r="179" spans="1:31">
      <c r="A179" s="1">
        <v>177</v>
      </c>
      <c r="B179" s="38" t="s">
        <v>396</v>
      </c>
      <c r="C179" s="38" t="s">
        <v>215</v>
      </c>
      <c r="D179" s="38" t="s">
        <v>218</v>
      </c>
      <c r="E179" s="38" t="s">
        <v>72</v>
      </c>
      <c r="F179" s="38" t="s">
        <v>4669</v>
      </c>
      <c r="G179" s="38">
        <v>1992</v>
      </c>
      <c r="H179" s="38">
        <v>12</v>
      </c>
      <c r="I179" s="38">
        <v>667</v>
      </c>
      <c r="J179" s="38">
        <v>56</v>
      </c>
      <c r="K179" s="38">
        <v>21.8</v>
      </c>
      <c r="L179" s="38">
        <v>7.4</v>
      </c>
      <c r="M179" s="38">
        <v>7</v>
      </c>
      <c r="N179" s="38">
        <v>82</v>
      </c>
      <c r="O179" s="38">
        <v>2</v>
      </c>
      <c r="P179" s="38">
        <v>5</v>
      </c>
      <c r="Q179" s="38">
        <v>18</v>
      </c>
      <c r="R179" s="38">
        <v>9</v>
      </c>
      <c r="S179" s="38">
        <v>1.33</v>
      </c>
      <c r="T179" s="38">
        <v>12</v>
      </c>
      <c r="U179" s="38">
        <v>9</v>
      </c>
      <c r="V179" s="38">
        <v>3</v>
      </c>
      <c r="W179" s="38">
        <v>0.4</v>
      </c>
      <c r="X179" s="38">
        <v>0.28999999999999998</v>
      </c>
      <c r="Y179" s="38">
        <v>9</v>
      </c>
      <c r="Z179" s="38">
        <v>8.6</v>
      </c>
      <c r="AA179" s="38">
        <v>0.4</v>
      </c>
      <c r="AB179" s="38">
        <v>0.06</v>
      </c>
      <c r="AC179" s="38">
        <v>-0.13</v>
      </c>
      <c r="AD179" s="38" t="s">
        <v>25</v>
      </c>
      <c r="AE179" s="38" t="s">
        <v>397</v>
      </c>
    </row>
    <row r="180" spans="1:31">
      <c r="A180" s="1">
        <v>178</v>
      </c>
      <c r="B180" s="38" t="s">
        <v>398</v>
      </c>
      <c r="C180" s="38" t="s">
        <v>149</v>
      </c>
      <c r="D180" s="38" t="s">
        <v>121</v>
      </c>
      <c r="E180" s="38" t="s">
        <v>64</v>
      </c>
      <c r="F180" s="38" t="s">
        <v>4670</v>
      </c>
      <c r="G180" s="38">
        <v>1997</v>
      </c>
      <c r="H180" s="38">
        <v>34</v>
      </c>
      <c r="I180" s="38">
        <v>3049</v>
      </c>
      <c r="J180" s="38">
        <v>90</v>
      </c>
      <c r="K180" s="38">
        <v>99.6</v>
      </c>
      <c r="L180" s="38">
        <v>33.9</v>
      </c>
      <c r="M180" s="38">
        <v>34</v>
      </c>
      <c r="N180" s="38">
        <v>90</v>
      </c>
      <c r="O180" s="38">
        <v>32</v>
      </c>
      <c r="P180" s="38">
        <v>0</v>
      </c>
      <c r="R180" s="38">
        <v>0</v>
      </c>
      <c r="S180" s="38">
        <v>2.29</v>
      </c>
      <c r="T180" s="38">
        <v>81</v>
      </c>
      <c r="U180" s="38">
        <v>39</v>
      </c>
      <c r="V180" s="38">
        <v>42</v>
      </c>
      <c r="W180" s="38">
        <v>1.24</v>
      </c>
      <c r="X180" s="38">
        <v>1.24</v>
      </c>
      <c r="Y180" s="38">
        <v>66.2</v>
      </c>
      <c r="Z180" s="38">
        <v>37.299999999999997</v>
      </c>
      <c r="AA180" s="38">
        <v>28.9</v>
      </c>
      <c r="AB180" s="38">
        <v>0.85</v>
      </c>
      <c r="AC180" s="38">
        <v>5.34</v>
      </c>
      <c r="AD180" s="38" t="s">
        <v>25</v>
      </c>
      <c r="AE180" s="38" t="s">
        <v>399</v>
      </c>
    </row>
    <row r="181" spans="1:31">
      <c r="A181" s="1">
        <v>179</v>
      </c>
      <c r="B181" s="38" t="s">
        <v>400</v>
      </c>
      <c r="C181" s="38" t="s">
        <v>244</v>
      </c>
      <c r="D181" s="38" t="s">
        <v>117</v>
      </c>
      <c r="E181" s="38" t="s">
        <v>101</v>
      </c>
      <c r="F181" s="38" t="s">
        <v>4671</v>
      </c>
      <c r="G181" s="38">
        <v>1993</v>
      </c>
      <c r="H181" s="38">
        <v>21</v>
      </c>
      <c r="I181" s="38">
        <v>1173</v>
      </c>
      <c r="J181" s="38">
        <v>56</v>
      </c>
      <c r="K181" s="38">
        <v>38.299999999999997</v>
      </c>
      <c r="L181" s="38">
        <v>13</v>
      </c>
      <c r="M181" s="38">
        <v>13</v>
      </c>
      <c r="N181" s="38">
        <v>82</v>
      </c>
      <c r="O181" s="38">
        <v>10</v>
      </c>
      <c r="P181" s="38">
        <v>8</v>
      </c>
      <c r="Q181" s="38">
        <v>13</v>
      </c>
      <c r="R181" s="38">
        <v>4</v>
      </c>
      <c r="S181" s="38">
        <v>1.1000000000000001</v>
      </c>
      <c r="T181" s="38">
        <v>11</v>
      </c>
      <c r="U181" s="38">
        <v>21</v>
      </c>
      <c r="V181" s="38">
        <v>-10</v>
      </c>
      <c r="W181" s="38">
        <v>-0.77</v>
      </c>
      <c r="X181" s="38">
        <v>-0.05</v>
      </c>
      <c r="Y181" s="38">
        <v>17.100000000000001</v>
      </c>
      <c r="Z181" s="38">
        <v>23.5</v>
      </c>
      <c r="AA181" s="38">
        <v>-6.4</v>
      </c>
      <c r="AB181" s="38">
        <v>-0.49</v>
      </c>
      <c r="AC181" s="38">
        <v>0.23</v>
      </c>
      <c r="AD181" s="38" t="s">
        <v>25</v>
      </c>
      <c r="AE181" s="38" t="s">
        <v>401</v>
      </c>
    </row>
    <row r="182" spans="1:31">
      <c r="A182" s="1">
        <v>180</v>
      </c>
      <c r="B182" s="38" t="s">
        <v>402</v>
      </c>
      <c r="C182" s="38" t="s">
        <v>244</v>
      </c>
      <c r="D182" s="38" t="s">
        <v>117</v>
      </c>
      <c r="E182" s="38" t="s">
        <v>87</v>
      </c>
      <c r="F182" s="38" t="s">
        <v>4672</v>
      </c>
      <c r="G182" s="38">
        <v>2000</v>
      </c>
      <c r="H182" s="38">
        <v>30</v>
      </c>
      <c r="I182" s="38">
        <v>2442</v>
      </c>
      <c r="J182" s="38">
        <v>81</v>
      </c>
      <c r="K182" s="38">
        <v>79.8</v>
      </c>
      <c r="L182" s="38">
        <v>27.1</v>
      </c>
      <c r="M182" s="38">
        <v>30</v>
      </c>
      <c r="N182" s="38">
        <v>81</v>
      </c>
      <c r="O182" s="38">
        <v>14</v>
      </c>
      <c r="P182" s="38">
        <v>0</v>
      </c>
      <c r="R182" s="38">
        <v>1</v>
      </c>
      <c r="S182" s="38">
        <v>1.23</v>
      </c>
      <c r="T182" s="38">
        <v>31</v>
      </c>
      <c r="U182" s="38">
        <v>37</v>
      </c>
      <c r="V182" s="38">
        <v>-6</v>
      </c>
      <c r="W182" s="38">
        <v>-0.22</v>
      </c>
      <c r="X182" s="38">
        <v>0.36</v>
      </c>
      <c r="Y182" s="38">
        <v>28.9</v>
      </c>
      <c r="Z182" s="38">
        <v>35.700000000000003</v>
      </c>
      <c r="AA182" s="38">
        <v>-6.8</v>
      </c>
      <c r="AB182" s="38">
        <v>-0.25</v>
      </c>
      <c r="AC182" s="38">
        <v>0.27</v>
      </c>
      <c r="AD182" s="38" t="s">
        <v>25</v>
      </c>
      <c r="AE182" s="38" t="s">
        <v>403</v>
      </c>
    </row>
    <row r="183" spans="1:31">
      <c r="A183" s="1">
        <v>181</v>
      </c>
      <c r="B183" s="38" t="s">
        <v>404</v>
      </c>
      <c r="C183" s="38" t="s">
        <v>120</v>
      </c>
      <c r="D183" s="38" t="s">
        <v>117</v>
      </c>
      <c r="E183" s="38" t="s">
        <v>95</v>
      </c>
      <c r="F183" s="38" t="s">
        <v>4673</v>
      </c>
      <c r="G183" s="38">
        <v>1999</v>
      </c>
      <c r="H183" s="38">
        <v>18</v>
      </c>
      <c r="I183" s="38">
        <v>586</v>
      </c>
      <c r="J183" s="38">
        <v>33</v>
      </c>
      <c r="K183" s="38">
        <v>19.2</v>
      </c>
      <c r="L183" s="38">
        <v>6.5</v>
      </c>
      <c r="M183" s="38">
        <v>5</v>
      </c>
      <c r="N183" s="38">
        <v>79</v>
      </c>
      <c r="O183" s="38">
        <v>1</v>
      </c>
      <c r="P183" s="38">
        <v>13</v>
      </c>
      <c r="Q183" s="38">
        <v>15</v>
      </c>
      <c r="R183" s="38">
        <v>16</v>
      </c>
      <c r="S183" s="38">
        <v>1.22</v>
      </c>
      <c r="T183" s="38">
        <v>1</v>
      </c>
      <c r="U183" s="38">
        <v>10</v>
      </c>
      <c r="V183" s="38">
        <v>-9</v>
      </c>
      <c r="W183" s="38">
        <v>-1.38</v>
      </c>
      <c r="X183" s="38">
        <v>-1.24</v>
      </c>
      <c r="Y183" s="38">
        <v>5.9</v>
      </c>
      <c r="Z183" s="38">
        <v>8.6</v>
      </c>
      <c r="AA183" s="38">
        <v>-2.7</v>
      </c>
      <c r="AB183" s="38">
        <v>-0.41</v>
      </c>
      <c r="AC183" s="38">
        <v>-0.43</v>
      </c>
      <c r="AD183" s="38" t="s">
        <v>25</v>
      </c>
      <c r="AE183" s="38" t="s">
        <v>405</v>
      </c>
    </row>
    <row r="184" spans="1:31">
      <c r="A184" s="1">
        <v>182</v>
      </c>
      <c r="B184" s="38" t="s">
        <v>406</v>
      </c>
      <c r="C184" s="38" t="s">
        <v>120</v>
      </c>
      <c r="D184" s="38" t="s">
        <v>121</v>
      </c>
      <c r="E184" s="38" t="s">
        <v>93</v>
      </c>
      <c r="F184" s="38" t="s">
        <v>4674</v>
      </c>
      <c r="G184" s="38">
        <v>2001</v>
      </c>
      <c r="H184" s="38">
        <v>1</v>
      </c>
      <c r="I184" s="38">
        <v>69</v>
      </c>
      <c r="J184" s="38">
        <v>69</v>
      </c>
      <c r="K184" s="38">
        <v>2.2999999999999998</v>
      </c>
      <c r="L184" s="38">
        <v>0.8</v>
      </c>
      <c r="M184" s="38">
        <v>1</v>
      </c>
      <c r="N184" s="38">
        <v>69</v>
      </c>
      <c r="O184" s="38">
        <v>0</v>
      </c>
      <c r="P184" s="38">
        <v>0</v>
      </c>
      <c r="R184" s="38">
        <v>5</v>
      </c>
      <c r="S184" s="38">
        <v>0</v>
      </c>
      <c r="T184" s="38">
        <v>1</v>
      </c>
      <c r="U184" s="38">
        <v>3</v>
      </c>
      <c r="V184" s="38">
        <v>-2</v>
      </c>
      <c r="W184" s="38">
        <v>-2.61</v>
      </c>
      <c r="X184" s="38">
        <v>-1.95</v>
      </c>
      <c r="Y184" s="38">
        <v>0.5</v>
      </c>
      <c r="Z184" s="38">
        <v>1.3</v>
      </c>
      <c r="AA184" s="38">
        <v>-0.8</v>
      </c>
      <c r="AB184" s="38">
        <v>-1.05</v>
      </c>
      <c r="AC184" s="38">
        <v>-0.62</v>
      </c>
      <c r="AD184" s="38" t="s">
        <v>25</v>
      </c>
      <c r="AE184" s="38" t="s">
        <v>407</v>
      </c>
    </row>
    <row r="185" spans="1:31">
      <c r="A185" s="1">
        <v>183</v>
      </c>
      <c r="B185" s="38" t="s">
        <v>1196</v>
      </c>
      <c r="C185" s="38" t="s">
        <v>120</v>
      </c>
      <c r="D185" s="38" t="s">
        <v>114</v>
      </c>
      <c r="E185" s="38" t="s">
        <v>64</v>
      </c>
      <c r="F185" s="38" t="s">
        <v>5050</v>
      </c>
      <c r="G185" s="38">
        <v>2005</v>
      </c>
      <c r="H185" s="38">
        <v>0</v>
      </c>
      <c r="M185" s="38">
        <v>0</v>
      </c>
      <c r="O185" s="38">
        <v>0</v>
      </c>
      <c r="P185" s="38">
        <v>0</v>
      </c>
      <c r="R185" s="38">
        <v>4</v>
      </c>
      <c r="AD185" s="38" t="s">
        <v>25</v>
      </c>
      <c r="AE185" s="38" t="s">
        <v>1197</v>
      </c>
    </row>
    <row r="186" spans="1:31">
      <c r="A186" s="1">
        <v>184</v>
      </c>
      <c r="B186" s="38" t="s">
        <v>1198</v>
      </c>
      <c r="C186" s="38" t="s">
        <v>909</v>
      </c>
      <c r="D186" s="38" t="s">
        <v>150</v>
      </c>
      <c r="E186" s="38" t="s">
        <v>70</v>
      </c>
      <c r="F186" s="38" t="s">
        <v>4675</v>
      </c>
      <c r="G186" s="38">
        <v>1989</v>
      </c>
      <c r="H186" s="38">
        <v>0</v>
      </c>
      <c r="M186" s="38">
        <v>0</v>
      </c>
      <c r="O186" s="38">
        <v>0</v>
      </c>
      <c r="P186" s="38">
        <v>0</v>
      </c>
      <c r="R186" s="38">
        <v>4</v>
      </c>
      <c r="AD186" s="38" t="s">
        <v>25</v>
      </c>
      <c r="AE186" s="38" t="s">
        <v>1199</v>
      </c>
    </row>
    <row r="187" spans="1:31">
      <c r="A187" s="1">
        <v>185</v>
      </c>
      <c r="B187" s="38" t="s">
        <v>1198</v>
      </c>
      <c r="C187" s="38" t="s">
        <v>909</v>
      </c>
      <c r="D187" s="38" t="s">
        <v>150</v>
      </c>
      <c r="E187" s="38" t="s">
        <v>68</v>
      </c>
      <c r="F187" s="38" t="s">
        <v>4675</v>
      </c>
      <c r="G187" s="38">
        <v>1989</v>
      </c>
      <c r="H187" s="38">
        <v>1</v>
      </c>
      <c r="I187" s="38">
        <v>67</v>
      </c>
      <c r="J187" s="38">
        <v>67</v>
      </c>
      <c r="K187" s="38">
        <v>2.2999999999999998</v>
      </c>
      <c r="L187" s="38">
        <v>0.7</v>
      </c>
      <c r="M187" s="38">
        <v>0</v>
      </c>
      <c r="O187" s="38">
        <v>0</v>
      </c>
      <c r="P187" s="38">
        <v>1</v>
      </c>
      <c r="Q187" s="38">
        <v>67</v>
      </c>
      <c r="R187" s="38">
        <v>18</v>
      </c>
      <c r="S187" s="38">
        <v>0</v>
      </c>
      <c r="T187" s="38">
        <v>0</v>
      </c>
      <c r="U187" s="38">
        <v>0</v>
      </c>
      <c r="V187" s="38">
        <v>0</v>
      </c>
      <c r="W187" s="38">
        <v>0</v>
      </c>
      <c r="X187" s="38">
        <v>-1.05</v>
      </c>
      <c r="Y187" s="38">
        <v>1.8</v>
      </c>
      <c r="Z187" s="38">
        <v>1</v>
      </c>
      <c r="AA187" s="38">
        <v>0.8</v>
      </c>
      <c r="AB187" s="38">
        <v>1.08</v>
      </c>
      <c r="AC187" s="38">
        <v>0.26</v>
      </c>
      <c r="AD187" s="38" t="s">
        <v>25</v>
      </c>
      <c r="AE187" s="38" t="s">
        <v>1199</v>
      </c>
    </row>
    <row r="188" spans="1:31">
      <c r="A188" s="1">
        <v>186</v>
      </c>
      <c r="B188" s="38" t="s">
        <v>408</v>
      </c>
      <c r="C188" s="38" t="s">
        <v>215</v>
      </c>
      <c r="D188" s="38" t="s">
        <v>284</v>
      </c>
      <c r="E188" s="38" t="s">
        <v>76</v>
      </c>
      <c r="F188" s="38" t="s">
        <v>4676</v>
      </c>
      <c r="G188" s="38">
        <v>1992</v>
      </c>
      <c r="H188" s="38">
        <v>4</v>
      </c>
      <c r="I188" s="38">
        <v>6</v>
      </c>
      <c r="J188" s="38">
        <v>2</v>
      </c>
      <c r="K188" s="38">
        <v>0.2</v>
      </c>
      <c r="L188" s="38">
        <v>0.1</v>
      </c>
      <c r="M188" s="38">
        <v>0</v>
      </c>
      <c r="O188" s="38">
        <v>0</v>
      </c>
      <c r="P188" s="38">
        <v>4</v>
      </c>
      <c r="Q188" s="38">
        <v>2</v>
      </c>
      <c r="R188" s="38">
        <v>23</v>
      </c>
      <c r="S188" s="38">
        <v>1.75</v>
      </c>
      <c r="T188" s="38">
        <v>0</v>
      </c>
      <c r="U188" s="38">
        <v>2</v>
      </c>
      <c r="V188" s="38">
        <v>-2</v>
      </c>
      <c r="W188" s="38">
        <v>-30</v>
      </c>
      <c r="X188" s="38">
        <v>-30.03</v>
      </c>
      <c r="Y188" s="38">
        <v>0</v>
      </c>
      <c r="Z188" s="38">
        <v>0.6</v>
      </c>
      <c r="AA188" s="38">
        <v>-0.6</v>
      </c>
      <c r="AB188" s="38">
        <v>-8.3699999999999992</v>
      </c>
      <c r="AC188" s="38">
        <v>-7.91</v>
      </c>
      <c r="AD188" s="38" t="s">
        <v>25</v>
      </c>
      <c r="AE188" s="38" t="s">
        <v>409</v>
      </c>
    </row>
    <row r="189" spans="1:31">
      <c r="A189" s="1">
        <v>187</v>
      </c>
      <c r="B189" s="38" t="s">
        <v>1200</v>
      </c>
      <c r="C189" s="38" t="s">
        <v>238</v>
      </c>
      <c r="D189" s="38" t="s">
        <v>121</v>
      </c>
      <c r="E189" s="38" t="s">
        <v>68</v>
      </c>
      <c r="F189" s="38" t="s">
        <v>5051</v>
      </c>
      <c r="G189" s="38">
        <v>1991</v>
      </c>
      <c r="H189" s="38">
        <v>0</v>
      </c>
      <c r="M189" s="38">
        <v>0</v>
      </c>
      <c r="O189" s="38">
        <v>0</v>
      </c>
      <c r="P189" s="38">
        <v>0</v>
      </c>
      <c r="R189" s="38">
        <v>11</v>
      </c>
      <c r="AD189" s="38" t="s">
        <v>25</v>
      </c>
      <c r="AE189" s="38" t="s">
        <v>1201</v>
      </c>
    </row>
    <row r="190" spans="1:31">
      <c r="A190" s="1">
        <v>188</v>
      </c>
      <c r="B190" s="38" t="s">
        <v>410</v>
      </c>
      <c r="C190" s="38" t="s">
        <v>120</v>
      </c>
      <c r="D190" s="38" t="s">
        <v>121</v>
      </c>
      <c r="E190" s="38" t="s">
        <v>74</v>
      </c>
      <c r="F190" s="38" t="s">
        <v>4677</v>
      </c>
      <c r="G190" s="38">
        <v>1991</v>
      </c>
      <c r="H190" s="38">
        <v>32</v>
      </c>
      <c r="I190" s="38">
        <v>2879</v>
      </c>
      <c r="J190" s="38">
        <v>90</v>
      </c>
      <c r="K190" s="38">
        <v>100</v>
      </c>
      <c r="L190" s="38">
        <v>32</v>
      </c>
      <c r="M190" s="38">
        <v>32</v>
      </c>
      <c r="N190" s="38">
        <v>90</v>
      </c>
      <c r="O190" s="38">
        <v>31</v>
      </c>
      <c r="P190" s="38">
        <v>0</v>
      </c>
      <c r="R190" s="38">
        <v>0</v>
      </c>
      <c r="S190" s="38">
        <v>1.72</v>
      </c>
      <c r="T190" s="38">
        <v>62</v>
      </c>
      <c r="U190" s="38">
        <v>40</v>
      </c>
      <c r="V190" s="38">
        <v>22</v>
      </c>
      <c r="W190" s="38">
        <v>0.69</v>
      </c>
      <c r="X190" s="38">
        <v>0.69</v>
      </c>
      <c r="Y190" s="38">
        <v>61.8</v>
      </c>
      <c r="Z190" s="38">
        <v>38</v>
      </c>
      <c r="AA190" s="38">
        <v>23.7</v>
      </c>
      <c r="AB190" s="38">
        <v>0.74</v>
      </c>
      <c r="AC190" s="38">
        <v>1.3</v>
      </c>
      <c r="AD190" s="38" t="s">
        <v>25</v>
      </c>
      <c r="AE190" s="38" t="s">
        <v>411</v>
      </c>
    </row>
    <row r="191" spans="1:31">
      <c r="A191" s="1">
        <v>189</v>
      </c>
      <c r="B191" s="38" t="s">
        <v>3991</v>
      </c>
      <c r="C191" s="38" t="s">
        <v>383</v>
      </c>
      <c r="D191" s="38" t="s">
        <v>139</v>
      </c>
      <c r="E191" s="38" t="s">
        <v>85</v>
      </c>
      <c r="F191" s="38" t="s">
        <v>4678</v>
      </c>
      <c r="G191" s="38">
        <v>2003</v>
      </c>
      <c r="H191" s="38">
        <v>9</v>
      </c>
      <c r="I191" s="38">
        <v>99</v>
      </c>
      <c r="J191" s="38">
        <v>11</v>
      </c>
      <c r="K191" s="38">
        <v>3.2</v>
      </c>
      <c r="L191" s="38">
        <v>1.1000000000000001</v>
      </c>
      <c r="M191" s="38">
        <v>0</v>
      </c>
      <c r="O191" s="38">
        <v>0</v>
      </c>
      <c r="P191" s="38">
        <v>9</v>
      </c>
      <c r="Q191" s="38">
        <v>11</v>
      </c>
      <c r="R191" s="38">
        <v>5</v>
      </c>
      <c r="S191" s="38">
        <v>1.44</v>
      </c>
      <c r="T191" s="38">
        <v>2</v>
      </c>
      <c r="U191" s="38">
        <v>2</v>
      </c>
      <c r="V191" s="38">
        <v>0</v>
      </c>
      <c r="W191" s="38">
        <v>0</v>
      </c>
      <c r="X191" s="38">
        <v>-0.12</v>
      </c>
      <c r="Y191" s="38">
        <v>1.5</v>
      </c>
      <c r="Z191" s="38">
        <v>2.5</v>
      </c>
      <c r="AA191" s="38">
        <v>-1</v>
      </c>
      <c r="AB191" s="38">
        <v>-0.95</v>
      </c>
      <c r="AC191" s="38">
        <v>-0.83</v>
      </c>
      <c r="AD191" s="38" t="s">
        <v>25</v>
      </c>
      <c r="AE191" s="38" t="s">
        <v>3992</v>
      </c>
    </row>
    <row r="192" spans="1:31">
      <c r="A192" s="1">
        <v>190</v>
      </c>
      <c r="B192" s="38" t="s">
        <v>412</v>
      </c>
      <c r="C192" s="38" t="s">
        <v>120</v>
      </c>
      <c r="D192" s="38" t="s">
        <v>110</v>
      </c>
      <c r="E192" s="38" t="s">
        <v>87</v>
      </c>
      <c r="F192" s="38" t="s">
        <v>4679</v>
      </c>
      <c r="G192" s="38">
        <v>2003</v>
      </c>
      <c r="H192" s="38">
        <v>3</v>
      </c>
      <c r="I192" s="38">
        <v>34</v>
      </c>
      <c r="J192" s="38">
        <v>11</v>
      </c>
      <c r="K192" s="38">
        <v>1.1000000000000001</v>
      </c>
      <c r="L192" s="38">
        <v>0.4</v>
      </c>
      <c r="M192" s="38">
        <v>0</v>
      </c>
      <c r="O192" s="38">
        <v>0</v>
      </c>
      <c r="P192" s="38">
        <v>3</v>
      </c>
      <c r="Q192" s="38">
        <v>11</v>
      </c>
      <c r="R192" s="38">
        <v>14</v>
      </c>
      <c r="S192" s="38">
        <v>0</v>
      </c>
      <c r="T192" s="38">
        <v>0</v>
      </c>
      <c r="U192" s="38">
        <v>1</v>
      </c>
      <c r="V192" s="38">
        <v>-1</v>
      </c>
      <c r="W192" s="38">
        <v>-2.65</v>
      </c>
      <c r="X192" s="38">
        <v>-2.38</v>
      </c>
      <c r="Y192" s="38">
        <v>0.3</v>
      </c>
      <c r="Z192" s="38">
        <v>0.2</v>
      </c>
      <c r="AA192" s="38">
        <v>0.1</v>
      </c>
      <c r="AB192" s="38">
        <v>0.39</v>
      </c>
      <c r="AC192" s="38">
        <v>0.7</v>
      </c>
      <c r="AD192" s="38" t="s">
        <v>25</v>
      </c>
      <c r="AE192" s="2" t="s">
        <v>413</v>
      </c>
    </row>
    <row r="193" spans="1:31">
      <c r="A193" s="1">
        <v>191</v>
      </c>
      <c r="B193" s="38" t="s">
        <v>67</v>
      </c>
      <c r="C193" s="38" t="s">
        <v>149</v>
      </c>
      <c r="D193" s="38" t="s">
        <v>150</v>
      </c>
      <c r="E193" s="38" t="s">
        <v>66</v>
      </c>
      <c r="F193" s="38" t="s">
        <v>4680</v>
      </c>
      <c r="G193" s="38">
        <v>1993</v>
      </c>
      <c r="H193" s="38">
        <v>32</v>
      </c>
      <c r="I193" s="38">
        <v>2880</v>
      </c>
      <c r="J193" s="38">
        <v>90</v>
      </c>
      <c r="K193" s="38">
        <v>97</v>
      </c>
      <c r="L193" s="38">
        <v>32</v>
      </c>
      <c r="M193" s="38">
        <v>32</v>
      </c>
      <c r="N193" s="38">
        <v>90</v>
      </c>
      <c r="O193" s="38">
        <v>32</v>
      </c>
      <c r="P193" s="38">
        <v>0</v>
      </c>
      <c r="R193" s="38">
        <v>1</v>
      </c>
      <c r="S193" s="38">
        <v>2.38</v>
      </c>
      <c r="T193" s="38">
        <v>84</v>
      </c>
      <c r="U193" s="38">
        <v>30</v>
      </c>
      <c r="V193" s="38">
        <v>54</v>
      </c>
      <c r="W193" s="38">
        <v>1.69</v>
      </c>
      <c r="X193" s="38">
        <v>-1.31</v>
      </c>
      <c r="Y193" s="38">
        <v>68.5</v>
      </c>
      <c r="Z193" s="38">
        <v>25.2</v>
      </c>
      <c r="AA193" s="38">
        <v>43.3</v>
      </c>
      <c r="AB193" s="38">
        <v>1.35</v>
      </c>
      <c r="AC193" s="38">
        <v>-0.51</v>
      </c>
      <c r="AD193" s="38" t="s">
        <v>25</v>
      </c>
      <c r="AE193" s="2" t="s">
        <v>414</v>
      </c>
    </row>
    <row r="194" spans="1:31">
      <c r="A194" s="1">
        <v>192</v>
      </c>
      <c r="B194" s="38" t="s">
        <v>415</v>
      </c>
      <c r="C194" s="38" t="s">
        <v>127</v>
      </c>
      <c r="D194" s="38" t="s">
        <v>114</v>
      </c>
      <c r="E194" s="38" t="s">
        <v>87</v>
      </c>
      <c r="F194" s="38" t="s">
        <v>4681</v>
      </c>
      <c r="G194" s="38">
        <v>1998</v>
      </c>
      <c r="H194" s="38">
        <v>31</v>
      </c>
      <c r="I194" s="38">
        <v>1611</v>
      </c>
      <c r="J194" s="38">
        <v>52</v>
      </c>
      <c r="K194" s="38">
        <v>52.6</v>
      </c>
      <c r="L194" s="38">
        <v>17.899999999999999</v>
      </c>
      <c r="M194" s="38">
        <v>18</v>
      </c>
      <c r="N194" s="38">
        <v>76</v>
      </c>
      <c r="O194" s="38">
        <v>2</v>
      </c>
      <c r="P194" s="38">
        <v>13</v>
      </c>
      <c r="Q194" s="38">
        <v>19</v>
      </c>
      <c r="R194" s="38">
        <v>2</v>
      </c>
      <c r="S194" s="38">
        <v>1.19</v>
      </c>
      <c r="T194" s="38">
        <v>20</v>
      </c>
      <c r="U194" s="38">
        <v>22</v>
      </c>
      <c r="V194" s="38">
        <v>-2</v>
      </c>
      <c r="W194" s="38">
        <v>-0.11</v>
      </c>
      <c r="X194" s="38">
        <v>0.39</v>
      </c>
      <c r="Y194" s="38">
        <v>18.8</v>
      </c>
      <c r="Z194" s="38">
        <v>21.5</v>
      </c>
      <c r="AA194" s="38">
        <v>-2.7</v>
      </c>
      <c r="AB194" s="38">
        <v>-0.15</v>
      </c>
      <c r="AC194" s="38">
        <v>0.32</v>
      </c>
      <c r="AD194" s="38" t="s">
        <v>25</v>
      </c>
      <c r="AE194" s="38" t="s">
        <v>416</v>
      </c>
    </row>
    <row r="195" spans="1:31">
      <c r="A195" s="1">
        <v>193</v>
      </c>
      <c r="B195" s="38" t="s">
        <v>417</v>
      </c>
      <c r="C195" s="38" t="s">
        <v>120</v>
      </c>
      <c r="D195" s="38" t="s">
        <v>139</v>
      </c>
      <c r="E195" s="38" t="s">
        <v>103</v>
      </c>
      <c r="F195" s="38" t="s">
        <v>4682</v>
      </c>
      <c r="G195" s="38">
        <v>2003</v>
      </c>
      <c r="H195" s="38">
        <v>16</v>
      </c>
      <c r="I195" s="38">
        <v>552</v>
      </c>
      <c r="J195" s="38">
        <v>35</v>
      </c>
      <c r="K195" s="38">
        <v>18</v>
      </c>
      <c r="L195" s="38">
        <v>6.1</v>
      </c>
      <c r="M195" s="38">
        <v>5</v>
      </c>
      <c r="N195" s="38">
        <v>69</v>
      </c>
      <c r="O195" s="38">
        <v>0</v>
      </c>
      <c r="P195" s="38">
        <v>11</v>
      </c>
      <c r="Q195" s="38">
        <v>19</v>
      </c>
      <c r="R195" s="38">
        <v>2</v>
      </c>
      <c r="S195" s="38">
        <v>0.31</v>
      </c>
      <c r="T195" s="38">
        <v>4</v>
      </c>
      <c r="U195" s="38">
        <v>9</v>
      </c>
      <c r="V195" s="38">
        <v>-5</v>
      </c>
      <c r="W195" s="38">
        <v>-0.82</v>
      </c>
      <c r="X195" s="38">
        <v>0.15</v>
      </c>
      <c r="Y195" s="38">
        <v>6.6</v>
      </c>
      <c r="Z195" s="38">
        <v>7.1</v>
      </c>
      <c r="AA195" s="38">
        <v>-0.6</v>
      </c>
      <c r="AB195" s="38">
        <v>-0.1</v>
      </c>
      <c r="AC195" s="38">
        <v>0.57999999999999996</v>
      </c>
      <c r="AD195" s="38" t="s">
        <v>25</v>
      </c>
      <c r="AE195" s="38" t="s">
        <v>418</v>
      </c>
    </row>
    <row r="196" spans="1:31">
      <c r="A196" s="1">
        <v>194</v>
      </c>
      <c r="B196" s="38" t="s">
        <v>419</v>
      </c>
      <c r="C196" s="38" t="s">
        <v>189</v>
      </c>
      <c r="D196" s="38" t="s">
        <v>114</v>
      </c>
      <c r="E196" s="38" t="s">
        <v>70</v>
      </c>
      <c r="F196" s="38" t="s">
        <v>4464</v>
      </c>
      <c r="G196" s="38">
        <v>2002</v>
      </c>
      <c r="H196" s="38">
        <v>16</v>
      </c>
      <c r="I196" s="38">
        <v>426</v>
      </c>
      <c r="J196" s="38">
        <v>27</v>
      </c>
      <c r="K196" s="38">
        <v>14.3</v>
      </c>
      <c r="L196" s="38">
        <v>4.7</v>
      </c>
      <c r="M196" s="38">
        <v>5</v>
      </c>
      <c r="N196" s="38">
        <v>59</v>
      </c>
      <c r="O196" s="38">
        <v>0</v>
      </c>
      <c r="P196" s="38">
        <v>11</v>
      </c>
      <c r="Q196" s="38">
        <v>12</v>
      </c>
      <c r="R196" s="38">
        <v>10</v>
      </c>
      <c r="S196" s="38">
        <v>2.13</v>
      </c>
      <c r="T196" s="38">
        <v>8</v>
      </c>
      <c r="U196" s="38">
        <v>2</v>
      </c>
      <c r="V196" s="38">
        <v>6</v>
      </c>
      <c r="W196" s="38">
        <v>1.27</v>
      </c>
      <c r="X196" s="38">
        <v>1.1599999999999999</v>
      </c>
      <c r="Y196" s="38">
        <v>9.5</v>
      </c>
      <c r="Z196" s="38">
        <v>4.7</v>
      </c>
      <c r="AA196" s="38">
        <v>4.8</v>
      </c>
      <c r="AB196" s="38">
        <v>1.01</v>
      </c>
      <c r="AC196" s="38">
        <v>0.83</v>
      </c>
      <c r="AD196" s="38" t="s">
        <v>25</v>
      </c>
      <c r="AE196" s="38" t="s">
        <v>420</v>
      </c>
    </row>
    <row r="197" spans="1:31">
      <c r="A197" s="1">
        <v>195</v>
      </c>
      <c r="B197" s="38" t="s">
        <v>421</v>
      </c>
      <c r="C197" s="38" t="s">
        <v>120</v>
      </c>
      <c r="D197" s="38" t="s">
        <v>110</v>
      </c>
      <c r="E197" s="38" t="s">
        <v>81</v>
      </c>
      <c r="F197" s="38" t="s">
        <v>4683</v>
      </c>
      <c r="G197" s="38">
        <v>2003</v>
      </c>
      <c r="H197" s="38">
        <v>29</v>
      </c>
      <c r="I197" s="38">
        <v>1566</v>
      </c>
      <c r="J197" s="38">
        <v>54</v>
      </c>
      <c r="K197" s="38">
        <v>51.2</v>
      </c>
      <c r="L197" s="38">
        <v>17.399999999999999</v>
      </c>
      <c r="M197" s="38">
        <v>18</v>
      </c>
      <c r="N197" s="38">
        <v>72</v>
      </c>
      <c r="O197" s="38">
        <v>4</v>
      </c>
      <c r="P197" s="38">
        <v>11</v>
      </c>
      <c r="Q197" s="38">
        <v>24</v>
      </c>
      <c r="R197" s="38">
        <v>4</v>
      </c>
      <c r="S197" s="38">
        <v>1.66</v>
      </c>
      <c r="T197" s="38">
        <v>33</v>
      </c>
      <c r="U197" s="38">
        <v>19</v>
      </c>
      <c r="V197" s="38">
        <v>14</v>
      </c>
      <c r="W197" s="38">
        <v>0.8</v>
      </c>
      <c r="X197" s="38">
        <v>0.2</v>
      </c>
      <c r="Y197" s="38">
        <v>30.6</v>
      </c>
      <c r="Z197" s="38">
        <v>25</v>
      </c>
      <c r="AA197" s="38">
        <v>5.7</v>
      </c>
      <c r="AB197" s="38">
        <v>0.32</v>
      </c>
      <c r="AC197" s="38">
        <v>-0.32</v>
      </c>
      <c r="AD197" s="38" t="s">
        <v>25</v>
      </c>
      <c r="AE197" s="38" t="s">
        <v>422</v>
      </c>
    </row>
    <row r="198" spans="1:31">
      <c r="A198" s="1">
        <v>196</v>
      </c>
      <c r="B198" s="38" t="s">
        <v>423</v>
      </c>
      <c r="C198" s="38" t="s">
        <v>424</v>
      </c>
      <c r="D198" s="38" t="s">
        <v>117</v>
      </c>
      <c r="E198" s="38" t="s">
        <v>64</v>
      </c>
      <c r="F198" s="38" t="s">
        <v>4684</v>
      </c>
      <c r="G198" s="38">
        <v>1992</v>
      </c>
      <c r="H198" s="38">
        <v>5</v>
      </c>
      <c r="I198" s="38">
        <v>113</v>
      </c>
      <c r="J198" s="38">
        <v>23</v>
      </c>
      <c r="K198" s="38">
        <v>3.7</v>
      </c>
      <c r="L198" s="38">
        <v>1.3</v>
      </c>
      <c r="M198" s="38">
        <v>1</v>
      </c>
      <c r="N198" s="38">
        <v>90</v>
      </c>
      <c r="O198" s="38">
        <v>1</v>
      </c>
      <c r="P198" s="38">
        <v>4</v>
      </c>
      <c r="Q198" s="38">
        <v>6</v>
      </c>
      <c r="R198" s="38">
        <v>4</v>
      </c>
      <c r="S198" s="38">
        <v>3</v>
      </c>
      <c r="T198" s="38">
        <v>2</v>
      </c>
      <c r="U198" s="38">
        <v>2</v>
      </c>
      <c r="V198" s="38">
        <v>0</v>
      </c>
      <c r="W198" s="38">
        <v>0</v>
      </c>
      <c r="X198" s="38">
        <v>-1.28</v>
      </c>
      <c r="Y198" s="38">
        <v>2.6</v>
      </c>
      <c r="Z198" s="38">
        <v>1.3</v>
      </c>
      <c r="AA198" s="38">
        <v>1.4</v>
      </c>
      <c r="AB198" s="38">
        <v>1.0900000000000001</v>
      </c>
      <c r="AC198" s="38">
        <v>0.27</v>
      </c>
      <c r="AD198" s="38" t="s">
        <v>25</v>
      </c>
      <c r="AE198" s="38" t="s">
        <v>425</v>
      </c>
    </row>
    <row r="199" spans="1:31">
      <c r="A199" s="1">
        <v>197</v>
      </c>
      <c r="B199" s="38" t="s">
        <v>426</v>
      </c>
      <c r="C199" s="38" t="s">
        <v>130</v>
      </c>
      <c r="D199" s="38" t="s">
        <v>110</v>
      </c>
      <c r="E199" s="38" t="s">
        <v>103</v>
      </c>
      <c r="F199" s="38" t="s">
        <v>4685</v>
      </c>
      <c r="G199" s="38">
        <v>1994</v>
      </c>
      <c r="H199" s="38">
        <v>30</v>
      </c>
      <c r="I199" s="38">
        <v>2017</v>
      </c>
      <c r="J199" s="38">
        <v>67</v>
      </c>
      <c r="K199" s="38">
        <v>65.900000000000006</v>
      </c>
      <c r="L199" s="38">
        <v>22.4</v>
      </c>
      <c r="M199" s="38">
        <v>25</v>
      </c>
      <c r="N199" s="38">
        <v>76</v>
      </c>
      <c r="O199" s="38">
        <v>9</v>
      </c>
      <c r="P199" s="38">
        <v>5</v>
      </c>
      <c r="Q199" s="38">
        <v>24</v>
      </c>
      <c r="R199" s="38">
        <v>3</v>
      </c>
      <c r="S199" s="38">
        <v>0.77</v>
      </c>
      <c r="T199" s="38">
        <v>18</v>
      </c>
      <c r="U199" s="38">
        <v>40</v>
      </c>
      <c r="V199" s="38">
        <v>-22</v>
      </c>
      <c r="W199" s="38">
        <v>-0.98</v>
      </c>
      <c r="X199" s="38">
        <v>-0.12</v>
      </c>
      <c r="Y199" s="38">
        <v>20.100000000000001</v>
      </c>
      <c r="Z199" s="38">
        <v>32.200000000000003</v>
      </c>
      <c r="AA199" s="38">
        <v>-12.1</v>
      </c>
      <c r="AB199" s="38">
        <v>-0.54</v>
      </c>
      <c r="AC199" s="38">
        <v>0.09</v>
      </c>
      <c r="AD199" s="38" t="s">
        <v>25</v>
      </c>
      <c r="AE199" s="38" t="s">
        <v>427</v>
      </c>
    </row>
    <row r="200" spans="1:31">
      <c r="A200" s="1">
        <v>198</v>
      </c>
      <c r="B200" s="38" t="s">
        <v>428</v>
      </c>
      <c r="C200" s="38" t="s">
        <v>149</v>
      </c>
      <c r="D200" s="38" t="s">
        <v>121</v>
      </c>
      <c r="E200" s="38" t="s">
        <v>72</v>
      </c>
      <c r="F200" s="38" t="s">
        <v>4440</v>
      </c>
      <c r="G200" s="38">
        <v>1999</v>
      </c>
      <c r="H200" s="38">
        <v>22</v>
      </c>
      <c r="I200" s="38">
        <v>1391</v>
      </c>
      <c r="J200" s="38">
        <v>63</v>
      </c>
      <c r="K200" s="38">
        <v>45.5</v>
      </c>
      <c r="L200" s="38">
        <v>15.5</v>
      </c>
      <c r="M200" s="38">
        <v>16</v>
      </c>
      <c r="N200" s="38">
        <v>81</v>
      </c>
      <c r="O200" s="38">
        <v>9</v>
      </c>
      <c r="P200" s="38">
        <v>6</v>
      </c>
      <c r="Q200" s="38">
        <v>15</v>
      </c>
      <c r="R200" s="38">
        <v>2</v>
      </c>
      <c r="S200" s="38">
        <v>1.77</v>
      </c>
      <c r="T200" s="38">
        <v>27</v>
      </c>
      <c r="U200" s="38">
        <v>21</v>
      </c>
      <c r="V200" s="38">
        <v>6</v>
      </c>
      <c r="W200" s="38">
        <v>0.39</v>
      </c>
      <c r="X200" s="38">
        <v>0.39</v>
      </c>
      <c r="Y200" s="38">
        <v>22.3</v>
      </c>
      <c r="Z200" s="38">
        <v>17.600000000000001</v>
      </c>
      <c r="AA200" s="38">
        <v>4.7</v>
      </c>
      <c r="AB200" s="38">
        <v>0.31</v>
      </c>
      <c r="AC200" s="38">
        <v>0.26</v>
      </c>
      <c r="AD200" s="38" t="s">
        <v>25</v>
      </c>
      <c r="AE200" s="38" t="s">
        <v>429</v>
      </c>
    </row>
    <row r="201" spans="1:31">
      <c r="A201" s="1">
        <v>199</v>
      </c>
      <c r="B201" s="38" t="s">
        <v>430</v>
      </c>
      <c r="C201" s="38" t="s">
        <v>163</v>
      </c>
      <c r="D201" s="38" t="s">
        <v>117</v>
      </c>
      <c r="E201" s="38" t="s">
        <v>70</v>
      </c>
      <c r="F201" s="38" t="s">
        <v>4686</v>
      </c>
      <c r="G201" s="38">
        <v>1992</v>
      </c>
      <c r="H201" s="38">
        <v>23</v>
      </c>
      <c r="I201" s="38">
        <v>1716</v>
      </c>
      <c r="J201" s="38">
        <v>75</v>
      </c>
      <c r="K201" s="38">
        <v>57.8</v>
      </c>
      <c r="L201" s="38">
        <v>19.100000000000001</v>
      </c>
      <c r="M201" s="38">
        <v>21</v>
      </c>
      <c r="N201" s="38">
        <v>81</v>
      </c>
      <c r="O201" s="38">
        <v>7</v>
      </c>
      <c r="P201" s="38">
        <v>2</v>
      </c>
      <c r="Q201" s="38">
        <v>9</v>
      </c>
      <c r="R201" s="38">
        <v>1</v>
      </c>
      <c r="S201" s="38">
        <v>2.09</v>
      </c>
      <c r="T201" s="38">
        <v>29</v>
      </c>
      <c r="U201" s="38">
        <v>24</v>
      </c>
      <c r="V201" s="38">
        <v>5</v>
      </c>
      <c r="W201" s="38">
        <v>0.26</v>
      </c>
      <c r="X201" s="38">
        <v>-0.02</v>
      </c>
      <c r="Y201" s="38">
        <v>29.7</v>
      </c>
      <c r="Z201" s="38">
        <v>21.3</v>
      </c>
      <c r="AA201" s="38">
        <v>8.4</v>
      </c>
      <c r="AB201" s="38">
        <v>0.44</v>
      </c>
      <c r="AC201" s="38">
        <v>0.33</v>
      </c>
      <c r="AD201" s="38" t="s">
        <v>25</v>
      </c>
      <c r="AE201" s="38" t="s">
        <v>431</v>
      </c>
    </row>
    <row r="202" spans="1:31">
      <c r="A202" s="1">
        <v>200</v>
      </c>
      <c r="B202" s="38" t="s">
        <v>432</v>
      </c>
      <c r="C202" s="38" t="s">
        <v>268</v>
      </c>
      <c r="D202" s="38" t="s">
        <v>121</v>
      </c>
      <c r="E202" s="38" t="s">
        <v>74</v>
      </c>
      <c r="F202" s="38" t="s">
        <v>4687</v>
      </c>
      <c r="G202" s="38">
        <v>1998</v>
      </c>
      <c r="H202" s="38">
        <v>29</v>
      </c>
      <c r="I202" s="38">
        <v>2180</v>
      </c>
      <c r="J202" s="38">
        <v>75</v>
      </c>
      <c r="K202" s="38">
        <v>75.7</v>
      </c>
      <c r="L202" s="38">
        <v>24.2</v>
      </c>
      <c r="M202" s="38">
        <v>26</v>
      </c>
      <c r="N202" s="38">
        <v>82</v>
      </c>
      <c r="O202" s="38">
        <v>15</v>
      </c>
      <c r="P202" s="38">
        <v>3</v>
      </c>
      <c r="Q202" s="38">
        <v>18</v>
      </c>
      <c r="R202" s="38">
        <v>1</v>
      </c>
      <c r="S202" s="38">
        <v>1.72</v>
      </c>
      <c r="T202" s="38">
        <v>50</v>
      </c>
      <c r="U202" s="38">
        <v>32</v>
      </c>
      <c r="V202" s="38">
        <v>18</v>
      </c>
      <c r="W202" s="38">
        <v>0.74</v>
      </c>
      <c r="X202" s="38">
        <v>0.23</v>
      </c>
      <c r="Y202" s="38">
        <v>48.1</v>
      </c>
      <c r="Z202" s="38">
        <v>30.1</v>
      </c>
      <c r="AA202" s="38">
        <v>18.100000000000001</v>
      </c>
      <c r="AB202" s="38">
        <v>0.75</v>
      </c>
      <c r="AC202" s="38">
        <v>0.02</v>
      </c>
      <c r="AD202" s="38" t="s">
        <v>25</v>
      </c>
      <c r="AE202" s="38" t="s">
        <v>433</v>
      </c>
    </row>
    <row r="203" spans="1:31">
      <c r="A203" s="1">
        <v>201</v>
      </c>
      <c r="B203" s="38" t="s">
        <v>434</v>
      </c>
      <c r="C203" s="38" t="s">
        <v>435</v>
      </c>
      <c r="D203" s="38" t="s">
        <v>121</v>
      </c>
      <c r="E203" s="38" t="s">
        <v>91</v>
      </c>
      <c r="F203" s="38" t="s">
        <v>4688</v>
      </c>
      <c r="G203" s="38">
        <v>1988</v>
      </c>
      <c r="H203" s="38">
        <v>10</v>
      </c>
      <c r="I203" s="38">
        <v>811</v>
      </c>
      <c r="J203" s="38">
        <v>81</v>
      </c>
      <c r="K203" s="38">
        <v>26.5</v>
      </c>
      <c r="L203" s="38">
        <v>9</v>
      </c>
      <c r="M203" s="38">
        <v>9</v>
      </c>
      <c r="N203" s="38">
        <v>90</v>
      </c>
      <c r="O203" s="38">
        <v>9</v>
      </c>
      <c r="P203" s="38">
        <v>1</v>
      </c>
      <c r="Q203" s="38">
        <v>1</v>
      </c>
      <c r="R203" s="38">
        <v>2</v>
      </c>
      <c r="S203" s="38">
        <v>0.4</v>
      </c>
      <c r="T203" s="38">
        <v>15</v>
      </c>
      <c r="U203" s="38">
        <v>24</v>
      </c>
      <c r="V203" s="38">
        <v>-9</v>
      </c>
      <c r="W203" s="38">
        <v>-1</v>
      </c>
      <c r="X203" s="38">
        <v>-0.84</v>
      </c>
      <c r="Y203" s="38">
        <v>10.1</v>
      </c>
      <c r="Z203" s="38">
        <v>14.8</v>
      </c>
      <c r="AA203" s="38">
        <v>-4.5999999999999996</v>
      </c>
      <c r="AB203" s="38">
        <v>-0.52</v>
      </c>
      <c r="AC203" s="38">
        <v>-0.28999999999999998</v>
      </c>
      <c r="AD203" s="38" t="s">
        <v>25</v>
      </c>
      <c r="AE203" s="38" t="s">
        <v>436</v>
      </c>
    </row>
    <row r="204" spans="1:31">
      <c r="A204" s="1">
        <v>202</v>
      </c>
      <c r="B204" s="38" t="s">
        <v>437</v>
      </c>
      <c r="C204" s="38" t="s">
        <v>120</v>
      </c>
      <c r="D204" s="38" t="s">
        <v>110</v>
      </c>
      <c r="E204" s="38" t="s">
        <v>87</v>
      </c>
      <c r="F204" s="38" t="s">
        <v>4689</v>
      </c>
      <c r="G204" s="38">
        <v>1998</v>
      </c>
      <c r="H204" s="38">
        <v>34</v>
      </c>
      <c r="I204" s="38">
        <v>2276</v>
      </c>
      <c r="J204" s="38">
        <v>67</v>
      </c>
      <c r="K204" s="38">
        <v>74.400000000000006</v>
      </c>
      <c r="L204" s="38">
        <v>25.3</v>
      </c>
      <c r="M204" s="38">
        <v>26</v>
      </c>
      <c r="N204" s="38">
        <v>80</v>
      </c>
      <c r="O204" s="38">
        <v>11</v>
      </c>
      <c r="P204" s="38">
        <v>8</v>
      </c>
      <c r="Q204" s="38">
        <v>23</v>
      </c>
      <c r="R204" s="38">
        <v>0</v>
      </c>
      <c r="S204" s="38">
        <v>1.18</v>
      </c>
      <c r="T204" s="38">
        <v>33</v>
      </c>
      <c r="U204" s="38">
        <v>31</v>
      </c>
      <c r="V204" s="38">
        <v>2</v>
      </c>
      <c r="W204" s="38">
        <v>0.08</v>
      </c>
      <c r="X204" s="38">
        <v>1.46</v>
      </c>
      <c r="Y204" s="38">
        <v>27</v>
      </c>
      <c r="Z204" s="38">
        <v>28.3</v>
      </c>
      <c r="AA204" s="38">
        <v>-1.3</v>
      </c>
      <c r="AB204" s="38">
        <v>-0.05</v>
      </c>
      <c r="AC204" s="38">
        <v>0.98</v>
      </c>
      <c r="AD204" s="38" t="s">
        <v>25</v>
      </c>
      <c r="AE204" s="38" t="s">
        <v>438</v>
      </c>
    </row>
    <row r="205" spans="1:31">
      <c r="A205" s="1">
        <v>203</v>
      </c>
      <c r="B205" s="38" t="s">
        <v>96</v>
      </c>
      <c r="C205" s="38" t="s">
        <v>221</v>
      </c>
      <c r="D205" s="38" t="s">
        <v>150</v>
      </c>
      <c r="E205" s="38" t="s">
        <v>95</v>
      </c>
      <c r="F205" s="38" t="s">
        <v>4690</v>
      </c>
      <c r="G205" s="38">
        <v>1985</v>
      </c>
      <c r="H205" s="38">
        <v>32</v>
      </c>
      <c r="I205" s="38">
        <v>2751</v>
      </c>
      <c r="J205" s="38">
        <v>86</v>
      </c>
      <c r="K205" s="38">
        <v>89.9</v>
      </c>
      <c r="L205" s="38">
        <v>30.6</v>
      </c>
      <c r="M205" s="38">
        <v>32</v>
      </c>
      <c r="N205" s="38">
        <v>86</v>
      </c>
      <c r="O205" s="38">
        <v>29</v>
      </c>
      <c r="P205" s="38">
        <v>0</v>
      </c>
      <c r="R205" s="38">
        <v>0</v>
      </c>
      <c r="S205" s="38">
        <v>1.03</v>
      </c>
      <c r="T205" s="38">
        <v>32</v>
      </c>
      <c r="U205" s="38">
        <v>43</v>
      </c>
      <c r="V205" s="38">
        <v>-11</v>
      </c>
      <c r="W205" s="38">
        <v>-0.36</v>
      </c>
      <c r="X205" s="38">
        <v>0.22</v>
      </c>
      <c r="Y205" s="38">
        <v>38.799999999999997</v>
      </c>
      <c r="Z205" s="38">
        <v>38.700000000000003</v>
      </c>
      <c r="AA205" s="38">
        <v>0.1</v>
      </c>
      <c r="AB205" s="38">
        <v>0</v>
      </c>
      <c r="AC205" s="38">
        <v>0.64</v>
      </c>
      <c r="AD205" s="38" t="s">
        <v>25</v>
      </c>
      <c r="AE205" s="38" t="s">
        <v>439</v>
      </c>
    </row>
    <row r="206" spans="1:31">
      <c r="A206" s="1">
        <v>204</v>
      </c>
      <c r="B206" s="38" t="s">
        <v>440</v>
      </c>
      <c r="C206" s="38" t="s">
        <v>149</v>
      </c>
      <c r="D206" s="38" t="s">
        <v>117</v>
      </c>
      <c r="E206" s="38" t="s">
        <v>81</v>
      </c>
      <c r="F206" s="38" t="s">
        <v>4691</v>
      </c>
      <c r="G206" s="38">
        <v>1993</v>
      </c>
      <c r="H206" s="38">
        <v>32</v>
      </c>
      <c r="I206" s="38">
        <v>2355</v>
      </c>
      <c r="J206" s="38">
        <v>74</v>
      </c>
      <c r="K206" s="38">
        <v>77</v>
      </c>
      <c r="L206" s="38">
        <v>26.2</v>
      </c>
      <c r="M206" s="38">
        <v>27</v>
      </c>
      <c r="N206" s="38">
        <v>83</v>
      </c>
      <c r="O206" s="38">
        <v>18</v>
      </c>
      <c r="P206" s="38">
        <v>5</v>
      </c>
      <c r="Q206" s="38">
        <v>23</v>
      </c>
      <c r="R206" s="38">
        <v>0</v>
      </c>
      <c r="S206" s="38">
        <v>1.75</v>
      </c>
      <c r="T206" s="38">
        <v>53</v>
      </c>
      <c r="U206" s="38">
        <v>30</v>
      </c>
      <c r="V206" s="38">
        <v>23</v>
      </c>
      <c r="W206" s="38">
        <v>0.88</v>
      </c>
      <c r="X206" s="38">
        <v>0.75</v>
      </c>
      <c r="Y206" s="38">
        <v>46.6</v>
      </c>
      <c r="Z206" s="38">
        <v>34.9</v>
      </c>
      <c r="AA206" s="38">
        <v>11.7</v>
      </c>
      <c r="AB206" s="38">
        <v>0.45</v>
      </c>
      <c r="AC206" s="38">
        <v>-0.15</v>
      </c>
      <c r="AD206" s="38" t="s">
        <v>25</v>
      </c>
      <c r="AE206" s="38" t="s">
        <v>441</v>
      </c>
    </row>
    <row r="207" spans="1:31">
      <c r="A207" s="1">
        <v>205</v>
      </c>
      <c r="B207" s="38" t="s">
        <v>442</v>
      </c>
      <c r="C207" s="38" t="s">
        <v>295</v>
      </c>
      <c r="D207" s="38" t="s">
        <v>121</v>
      </c>
      <c r="E207" s="38" t="s">
        <v>91</v>
      </c>
      <c r="F207" s="38" t="s">
        <v>4692</v>
      </c>
      <c r="G207" s="38">
        <v>1998</v>
      </c>
      <c r="H207" s="38">
        <v>27</v>
      </c>
      <c r="I207" s="38">
        <v>2426</v>
      </c>
      <c r="J207" s="38">
        <v>90</v>
      </c>
      <c r="K207" s="38">
        <v>79.3</v>
      </c>
      <c r="L207" s="38">
        <v>27</v>
      </c>
      <c r="M207" s="38">
        <v>27</v>
      </c>
      <c r="N207" s="38">
        <v>90</v>
      </c>
      <c r="O207" s="38">
        <v>26</v>
      </c>
      <c r="P207" s="38">
        <v>0</v>
      </c>
      <c r="R207" s="38">
        <v>0</v>
      </c>
      <c r="S207" s="38">
        <v>1.04</v>
      </c>
      <c r="T207" s="38">
        <v>37</v>
      </c>
      <c r="U207" s="38">
        <v>42</v>
      </c>
      <c r="V207" s="38">
        <v>-5</v>
      </c>
      <c r="W207" s="38">
        <v>-0.19</v>
      </c>
      <c r="X207" s="38">
        <v>0.95</v>
      </c>
      <c r="Y207" s="38">
        <v>38.5</v>
      </c>
      <c r="Z207" s="38">
        <v>45.2</v>
      </c>
      <c r="AA207" s="38">
        <v>-6.7</v>
      </c>
      <c r="AB207" s="38">
        <v>-0.25</v>
      </c>
      <c r="AC207" s="38">
        <v>0.26</v>
      </c>
      <c r="AD207" s="38" t="s">
        <v>25</v>
      </c>
      <c r="AE207" s="38" t="s">
        <v>443</v>
      </c>
    </row>
    <row r="208" spans="1:31">
      <c r="A208" s="1">
        <v>206</v>
      </c>
      <c r="B208" s="38" t="s">
        <v>3929</v>
      </c>
      <c r="C208" s="38" t="s">
        <v>149</v>
      </c>
      <c r="D208" s="38" t="s">
        <v>121</v>
      </c>
      <c r="E208" s="38" t="s">
        <v>89</v>
      </c>
      <c r="F208" s="38" t="s">
        <v>4693</v>
      </c>
      <c r="G208" s="38">
        <v>1989</v>
      </c>
      <c r="H208" s="38">
        <v>13</v>
      </c>
      <c r="I208" s="38">
        <v>1160</v>
      </c>
      <c r="J208" s="38">
        <v>89</v>
      </c>
      <c r="K208" s="38">
        <v>37.9</v>
      </c>
      <c r="L208" s="38">
        <v>12.9</v>
      </c>
      <c r="M208" s="38">
        <v>12</v>
      </c>
      <c r="N208" s="38">
        <v>90</v>
      </c>
      <c r="O208" s="38">
        <v>11</v>
      </c>
      <c r="P208" s="38">
        <v>1</v>
      </c>
      <c r="Q208" s="38">
        <v>84</v>
      </c>
      <c r="R208" s="38">
        <v>1</v>
      </c>
      <c r="S208" s="38">
        <v>0.46</v>
      </c>
      <c r="T208" s="38">
        <v>13</v>
      </c>
      <c r="U208" s="38">
        <v>27</v>
      </c>
      <c r="V208" s="38">
        <v>-14</v>
      </c>
      <c r="W208" s="38">
        <v>-1.0900000000000001</v>
      </c>
      <c r="X208" s="38">
        <v>-0.23</v>
      </c>
      <c r="Y208" s="38">
        <v>11.6</v>
      </c>
      <c r="Z208" s="38">
        <v>26.3</v>
      </c>
      <c r="AA208" s="38">
        <v>-14.7</v>
      </c>
      <c r="AB208" s="38">
        <v>-1.1399999999999999</v>
      </c>
      <c r="AC208" s="38">
        <v>-0.76</v>
      </c>
      <c r="AD208" s="38" t="s">
        <v>25</v>
      </c>
      <c r="AE208" s="38" t="s">
        <v>4023</v>
      </c>
    </row>
    <row r="209" spans="1:31">
      <c r="A209" s="1">
        <v>207</v>
      </c>
      <c r="B209" s="38" t="s">
        <v>444</v>
      </c>
      <c r="C209" s="38" t="s">
        <v>266</v>
      </c>
      <c r="D209" s="38" t="s">
        <v>139</v>
      </c>
      <c r="E209" s="38" t="s">
        <v>83</v>
      </c>
      <c r="F209" s="38" t="s">
        <v>4694</v>
      </c>
      <c r="G209" s="38">
        <v>1999</v>
      </c>
      <c r="H209" s="38">
        <v>12</v>
      </c>
      <c r="I209" s="38">
        <v>803</v>
      </c>
      <c r="J209" s="38">
        <v>67</v>
      </c>
      <c r="K209" s="38">
        <v>27</v>
      </c>
      <c r="L209" s="38">
        <v>8.9</v>
      </c>
      <c r="M209" s="38">
        <v>10</v>
      </c>
      <c r="N209" s="38">
        <v>76</v>
      </c>
      <c r="O209" s="38">
        <v>3</v>
      </c>
      <c r="P209" s="38">
        <v>2</v>
      </c>
      <c r="Q209" s="38">
        <v>23</v>
      </c>
      <c r="R209" s="38">
        <v>1</v>
      </c>
      <c r="S209" s="38">
        <v>0.75</v>
      </c>
      <c r="T209" s="38">
        <v>7</v>
      </c>
      <c r="U209" s="38">
        <v>11</v>
      </c>
      <c r="V209" s="38">
        <v>-4</v>
      </c>
      <c r="W209" s="38">
        <v>-0.45</v>
      </c>
      <c r="X209" s="38">
        <v>-0.32</v>
      </c>
      <c r="Y209" s="38">
        <v>15.1</v>
      </c>
      <c r="Z209" s="38">
        <v>9.1</v>
      </c>
      <c r="AA209" s="38">
        <v>6</v>
      </c>
      <c r="AB209" s="38">
        <v>0.67</v>
      </c>
      <c r="AC209" s="38">
        <v>0.93</v>
      </c>
      <c r="AD209" s="38" t="s">
        <v>25</v>
      </c>
      <c r="AE209" s="38" t="s">
        <v>445</v>
      </c>
    </row>
    <row r="210" spans="1:31">
      <c r="A210" s="1">
        <v>208</v>
      </c>
      <c r="B210" s="38" t="s">
        <v>446</v>
      </c>
      <c r="C210" s="38" t="s">
        <v>215</v>
      </c>
      <c r="D210" s="38" t="s">
        <v>114</v>
      </c>
      <c r="E210" s="38" t="s">
        <v>74</v>
      </c>
      <c r="F210" s="38" t="s">
        <v>4695</v>
      </c>
      <c r="G210" s="38">
        <v>2004</v>
      </c>
      <c r="H210" s="38">
        <v>13</v>
      </c>
      <c r="I210" s="38">
        <v>601</v>
      </c>
      <c r="J210" s="38">
        <v>46</v>
      </c>
      <c r="K210" s="38">
        <v>20.9</v>
      </c>
      <c r="L210" s="38">
        <v>6.7</v>
      </c>
      <c r="M210" s="38">
        <v>7</v>
      </c>
      <c r="N210" s="38">
        <v>67</v>
      </c>
      <c r="O210" s="38">
        <v>0</v>
      </c>
      <c r="P210" s="38">
        <v>6</v>
      </c>
      <c r="Q210" s="38">
        <v>23</v>
      </c>
      <c r="R210" s="38">
        <v>2</v>
      </c>
      <c r="S210" s="38">
        <v>1.85</v>
      </c>
      <c r="T210" s="38">
        <v>16</v>
      </c>
      <c r="U210" s="38">
        <v>5</v>
      </c>
      <c r="V210" s="38">
        <v>11</v>
      </c>
      <c r="W210" s="38">
        <v>1.65</v>
      </c>
      <c r="X210" s="38">
        <v>1.21</v>
      </c>
      <c r="Y210" s="38">
        <v>15</v>
      </c>
      <c r="Z210" s="38">
        <v>6.1</v>
      </c>
      <c r="AA210" s="38">
        <v>8.8000000000000007</v>
      </c>
      <c r="AB210" s="38">
        <v>1.32</v>
      </c>
      <c r="AC210" s="38">
        <v>0.74</v>
      </c>
      <c r="AD210" s="38" t="s">
        <v>25</v>
      </c>
      <c r="AE210" s="38" t="s">
        <v>447</v>
      </c>
    </row>
    <row r="211" spans="1:31">
      <c r="A211" s="1">
        <v>209</v>
      </c>
      <c r="B211" s="38" t="s">
        <v>448</v>
      </c>
      <c r="C211" s="38" t="s">
        <v>266</v>
      </c>
      <c r="D211" s="38" t="s">
        <v>110</v>
      </c>
      <c r="E211" s="38" t="s">
        <v>70</v>
      </c>
      <c r="F211" s="38" t="s">
        <v>4696</v>
      </c>
      <c r="G211" s="38">
        <v>1994</v>
      </c>
      <c r="H211" s="38">
        <v>32</v>
      </c>
      <c r="I211" s="38">
        <v>2878</v>
      </c>
      <c r="J211" s="38">
        <v>90</v>
      </c>
      <c r="K211" s="38">
        <v>96.9</v>
      </c>
      <c r="L211" s="38">
        <v>32</v>
      </c>
      <c r="M211" s="38">
        <v>32</v>
      </c>
      <c r="N211" s="38">
        <v>90</v>
      </c>
      <c r="O211" s="38">
        <v>30</v>
      </c>
      <c r="P211" s="38">
        <v>0</v>
      </c>
      <c r="R211" s="38">
        <v>0</v>
      </c>
      <c r="S211" s="38">
        <v>1.97</v>
      </c>
      <c r="T211" s="38">
        <v>48</v>
      </c>
      <c r="U211" s="38">
        <v>37</v>
      </c>
      <c r="V211" s="38">
        <v>11</v>
      </c>
      <c r="W211" s="38">
        <v>0.34</v>
      </c>
      <c r="X211" s="38">
        <v>2.2999999999999998</v>
      </c>
      <c r="Y211" s="38">
        <v>53.4</v>
      </c>
      <c r="Z211" s="38">
        <v>43.3</v>
      </c>
      <c r="AA211" s="38">
        <v>10.1</v>
      </c>
      <c r="AB211" s="38">
        <v>0.32</v>
      </c>
      <c r="AC211" s="38">
        <v>0.59</v>
      </c>
      <c r="AD211" s="38" t="s">
        <v>25</v>
      </c>
      <c r="AE211" s="38" t="s">
        <v>449</v>
      </c>
    </row>
    <row r="212" spans="1:31">
      <c r="A212" s="1">
        <v>210</v>
      </c>
      <c r="B212" s="38" t="s">
        <v>3993</v>
      </c>
      <c r="C212" s="38" t="s">
        <v>145</v>
      </c>
      <c r="D212" s="38" t="s">
        <v>117</v>
      </c>
      <c r="E212" s="38" t="s">
        <v>83</v>
      </c>
      <c r="F212" s="38" t="s">
        <v>4697</v>
      </c>
      <c r="G212" s="38">
        <v>2001</v>
      </c>
      <c r="H212" s="38">
        <v>13</v>
      </c>
      <c r="I212" s="38">
        <v>1097</v>
      </c>
      <c r="J212" s="38">
        <v>84</v>
      </c>
      <c r="K212" s="38">
        <v>36.9</v>
      </c>
      <c r="L212" s="38">
        <v>12.2</v>
      </c>
      <c r="M212" s="38">
        <v>13</v>
      </c>
      <c r="N212" s="38">
        <v>84</v>
      </c>
      <c r="O212" s="38">
        <v>9</v>
      </c>
      <c r="P212" s="38">
        <v>0</v>
      </c>
      <c r="R212" s="38">
        <v>0</v>
      </c>
      <c r="S212" s="38">
        <v>0.77</v>
      </c>
      <c r="T212" s="38">
        <v>9</v>
      </c>
      <c r="U212" s="38">
        <v>16</v>
      </c>
      <c r="V212" s="38">
        <v>-7</v>
      </c>
      <c r="W212" s="38">
        <v>-0.56999999999999995</v>
      </c>
      <c r="X212" s="38">
        <v>-0.56999999999999995</v>
      </c>
      <c r="Y212" s="38">
        <v>16.899999999999999</v>
      </c>
      <c r="Z212" s="38">
        <v>13.5</v>
      </c>
      <c r="AA212" s="38">
        <v>3.4</v>
      </c>
      <c r="AB212" s="38">
        <v>0.28000000000000003</v>
      </c>
      <c r="AC212" s="38">
        <v>0.46</v>
      </c>
      <c r="AD212" s="38" t="s">
        <v>25</v>
      </c>
      <c r="AE212" s="38" t="s">
        <v>3994</v>
      </c>
    </row>
    <row r="213" spans="1:31">
      <c r="A213" s="1">
        <v>211</v>
      </c>
      <c r="B213" s="38" t="s">
        <v>1202</v>
      </c>
      <c r="C213" s="38" t="s">
        <v>120</v>
      </c>
      <c r="D213" s="38" t="s">
        <v>117</v>
      </c>
      <c r="E213" s="38" t="s">
        <v>103</v>
      </c>
      <c r="F213" s="38" t="s">
        <v>5052</v>
      </c>
      <c r="G213" s="38">
        <v>2003</v>
      </c>
      <c r="H213" s="38">
        <v>0</v>
      </c>
      <c r="M213" s="38">
        <v>0</v>
      </c>
      <c r="O213" s="38">
        <v>0</v>
      </c>
      <c r="P213" s="38">
        <v>0</v>
      </c>
      <c r="R213" s="38">
        <v>2</v>
      </c>
      <c r="AD213" s="38" t="s">
        <v>25</v>
      </c>
      <c r="AE213" s="38" t="s">
        <v>1203</v>
      </c>
    </row>
    <row r="214" spans="1:31">
      <c r="A214" s="1">
        <v>212</v>
      </c>
      <c r="B214" s="38" t="s">
        <v>451</v>
      </c>
      <c r="C214" s="38" t="s">
        <v>149</v>
      </c>
      <c r="D214" s="38" t="s">
        <v>139</v>
      </c>
      <c r="E214" s="38" t="s">
        <v>81</v>
      </c>
      <c r="F214" s="38" t="s">
        <v>4698</v>
      </c>
      <c r="G214" s="38">
        <v>1991</v>
      </c>
      <c r="H214" s="38">
        <v>23</v>
      </c>
      <c r="I214" s="38">
        <v>1138</v>
      </c>
      <c r="J214" s="38">
        <v>49</v>
      </c>
      <c r="K214" s="38">
        <v>37.200000000000003</v>
      </c>
      <c r="L214" s="38">
        <v>12.6</v>
      </c>
      <c r="M214" s="38">
        <v>12</v>
      </c>
      <c r="N214" s="38">
        <v>75</v>
      </c>
      <c r="O214" s="38">
        <v>3</v>
      </c>
      <c r="P214" s="38">
        <v>11</v>
      </c>
      <c r="Q214" s="38">
        <v>22</v>
      </c>
      <c r="R214" s="38">
        <v>0</v>
      </c>
      <c r="S214" s="38">
        <v>1.7</v>
      </c>
      <c r="T214" s="38">
        <v>25</v>
      </c>
      <c r="U214" s="38">
        <v>14</v>
      </c>
      <c r="V214" s="38">
        <v>11</v>
      </c>
      <c r="W214" s="38">
        <v>0.87</v>
      </c>
      <c r="X214" s="38">
        <v>0.26</v>
      </c>
      <c r="Y214" s="38">
        <v>22.1</v>
      </c>
      <c r="Z214" s="38">
        <v>18.100000000000001</v>
      </c>
      <c r="AA214" s="38">
        <v>4</v>
      </c>
      <c r="AB214" s="38">
        <v>0.32</v>
      </c>
      <c r="AC214" s="38">
        <v>-0.26</v>
      </c>
      <c r="AD214" s="38" t="s">
        <v>25</v>
      </c>
      <c r="AE214" s="38" t="s">
        <v>452</v>
      </c>
    </row>
    <row r="215" spans="1:31">
      <c r="A215" s="1">
        <v>213</v>
      </c>
      <c r="B215" s="38" t="s">
        <v>453</v>
      </c>
      <c r="C215" s="38" t="s">
        <v>142</v>
      </c>
      <c r="D215" s="38" t="s">
        <v>121</v>
      </c>
      <c r="E215" s="38" t="s">
        <v>93</v>
      </c>
      <c r="F215" s="38" t="s">
        <v>4699</v>
      </c>
      <c r="G215" s="38">
        <v>1996</v>
      </c>
      <c r="H215" s="38">
        <v>16</v>
      </c>
      <c r="I215" s="38">
        <v>1158</v>
      </c>
      <c r="J215" s="38">
        <v>72</v>
      </c>
      <c r="K215" s="38">
        <v>37.799999999999997</v>
      </c>
      <c r="L215" s="38">
        <v>12.9</v>
      </c>
      <c r="M215" s="38">
        <v>12</v>
      </c>
      <c r="N215" s="38">
        <v>86</v>
      </c>
      <c r="O215" s="38">
        <v>9</v>
      </c>
      <c r="P215" s="38">
        <v>4</v>
      </c>
      <c r="Q215" s="38">
        <v>32</v>
      </c>
      <c r="R215" s="38">
        <v>11</v>
      </c>
      <c r="S215" s="38">
        <v>0.81</v>
      </c>
      <c r="T215" s="38">
        <v>13</v>
      </c>
      <c r="U215" s="38">
        <v>27</v>
      </c>
      <c r="V215" s="38">
        <v>-14</v>
      </c>
      <c r="W215" s="38">
        <v>-1.0900000000000001</v>
      </c>
      <c r="X215" s="38">
        <v>-0.61</v>
      </c>
      <c r="Y215" s="38">
        <v>14.4</v>
      </c>
      <c r="Z215" s="38">
        <v>24.7</v>
      </c>
      <c r="AA215" s="38">
        <v>-10.3</v>
      </c>
      <c r="AB215" s="38">
        <v>-0.8</v>
      </c>
      <c r="AC215" s="38">
        <v>-0.57999999999999996</v>
      </c>
      <c r="AD215" s="38" t="s">
        <v>25</v>
      </c>
      <c r="AE215" s="2" t="s">
        <v>454</v>
      </c>
    </row>
    <row r="216" spans="1:31">
      <c r="A216" s="1">
        <v>214</v>
      </c>
      <c r="B216" s="38" t="s">
        <v>455</v>
      </c>
      <c r="C216" s="38" t="s">
        <v>120</v>
      </c>
      <c r="D216" s="38" t="s">
        <v>114</v>
      </c>
      <c r="E216" s="38" t="s">
        <v>66</v>
      </c>
      <c r="F216" s="38" t="s">
        <v>4700</v>
      </c>
      <c r="G216" s="38">
        <v>2000</v>
      </c>
      <c r="H216" s="38">
        <v>27</v>
      </c>
      <c r="I216" s="38">
        <v>1432</v>
      </c>
      <c r="J216" s="38">
        <v>53</v>
      </c>
      <c r="K216" s="38">
        <v>48.2</v>
      </c>
      <c r="L216" s="38">
        <v>15.9</v>
      </c>
      <c r="M216" s="38">
        <v>17</v>
      </c>
      <c r="N216" s="38">
        <v>75</v>
      </c>
      <c r="O216" s="38">
        <v>7</v>
      </c>
      <c r="P216" s="38">
        <v>10</v>
      </c>
      <c r="Q216" s="38">
        <v>15</v>
      </c>
      <c r="R216" s="38">
        <v>1</v>
      </c>
      <c r="S216" s="38">
        <v>2.37</v>
      </c>
      <c r="T216" s="38">
        <v>42</v>
      </c>
      <c r="U216" s="38">
        <v>13</v>
      </c>
      <c r="V216" s="38">
        <v>29</v>
      </c>
      <c r="W216" s="38">
        <v>1.82</v>
      </c>
      <c r="X216" s="38">
        <v>0.18</v>
      </c>
      <c r="Y216" s="38">
        <v>31.9</v>
      </c>
      <c r="Z216" s="38">
        <v>12</v>
      </c>
      <c r="AA216" s="38">
        <v>19.899999999999999</v>
      </c>
      <c r="AB216" s="38">
        <v>1.25</v>
      </c>
      <c r="AC216" s="38">
        <v>-0.23</v>
      </c>
      <c r="AD216" s="38" t="s">
        <v>25</v>
      </c>
      <c r="AE216" s="2" t="s">
        <v>456</v>
      </c>
    </row>
    <row r="217" spans="1:31">
      <c r="A217" s="1">
        <v>215</v>
      </c>
      <c r="B217" s="38" t="s">
        <v>1204</v>
      </c>
      <c r="C217" s="38" t="s">
        <v>192</v>
      </c>
      <c r="D217" s="38" t="s">
        <v>114</v>
      </c>
      <c r="E217" s="38" t="s">
        <v>83</v>
      </c>
      <c r="F217" s="38" t="s">
        <v>4701</v>
      </c>
      <c r="G217" s="38">
        <v>2002</v>
      </c>
      <c r="H217" s="38">
        <v>2</v>
      </c>
      <c r="I217" s="38">
        <v>61</v>
      </c>
      <c r="J217" s="38">
        <v>31</v>
      </c>
      <c r="K217" s="38">
        <v>2.1</v>
      </c>
      <c r="L217" s="38">
        <v>0.7</v>
      </c>
      <c r="M217" s="38">
        <v>1</v>
      </c>
      <c r="N217" s="38">
        <v>45</v>
      </c>
      <c r="O217" s="38">
        <v>0</v>
      </c>
      <c r="P217" s="38">
        <v>1</v>
      </c>
      <c r="Q217" s="38">
        <v>16</v>
      </c>
      <c r="R217" s="38">
        <v>4</v>
      </c>
      <c r="S217" s="38">
        <v>0.5</v>
      </c>
      <c r="T217" s="38">
        <v>0</v>
      </c>
      <c r="U217" s="38">
        <v>1</v>
      </c>
      <c r="V217" s="38">
        <v>-1</v>
      </c>
      <c r="W217" s="38">
        <v>-1.48</v>
      </c>
      <c r="X217" s="38">
        <v>-1.29</v>
      </c>
      <c r="Y217" s="38">
        <v>0.8</v>
      </c>
      <c r="Z217" s="38">
        <v>0.5</v>
      </c>
      <c r="AA217" s="38">
        <v>0.3</v>
      </c>
      <c r="AB217" s="38">
        <v>0.4</v>
      </c>
      <c r="AC217" s="38">
        <v>0.42</v>
      </c>
      <c r="AD217" s="38" t="s">
        <v>25</v>
      </c>
      <c r="AE217" s="38" t="s">
        <v>1205</v>
      </c>
    </row>
    <row r="218" spans="1:31">
      <c r="A218" s="1">
        <v>216</v>
      </c>
      <c r="B218" s="38" t="s">
        <v>457</v>
      </c>
      <c r="C218" s="38" t="s">
        <v>127</v>
      </c>
      <c r="D218" s="38" t="s">
        <v>121</v>
      </c>
      <c r="E218" s="38" t="s">
        <v>91</v>
      </c>
      <c r="F218" s="38" t="s">
        <v>4702</v>
      </c>
      <c r="G218" s="38">
        <v>2000</v>
      </c>
      <c r="H218" s="38">
        <v>2</v>
      </c>
      <c r="I218" s="38">
        <v>180</v>
      </c>
      <c r="J218" s="38">
        <v>90</v>
      </c>
      <c r="K218" s="38">
        <v>5.9</v>
      </c>
      <c r="L218" s="38">
        <v>2</v>
      </c>
      <c r="M218" s="38">
        <v>2</v>
      </c>
      <c r="N218" s="38">
        <v>90</v>
      </c>
      <c r="O218" s="38">
        <v>2</v>
      </c>
      <c r="P218" s="38">
        <v>0</v>
      </c>
      <c r="R218" s="38">
        <v>0</v>
      </c>
      <c r="S218" s="38">
        <v>0.5</v>
      </c>
      <c r="T218" s="38">
        <v>4</v>
      </c>
      <c r="U218" s="38">
        <v>6</v>
      </c>
      <c r="V218" s="38">
        <v>-2</v>
      </c>
      <c r="W218" s="38">
        <v>-1</v>
      </c>
      <c r="X218" s="38">
        <v>-0.66</v>
      </c>
      <c r="Y218" s="38">
        <v>1.1000000000000001</v>
      </c>
      <c r="Z218" s="38">
        <v>3.5</v>
      </c>
      <c r="AA218" s="38">
        <v>-2.4</v>
      </c>
      <c r="AB218" s="38">
        <v>-1.22</v>
      </c>
      <c r="AC218" s="38">
        <v>-0.97</v>
      </c>
      <c r="AD218" s="38" t="s">
        <v>25</v>
      </c>
      <c r="AE218" s="38" t="s">
        <v>458</v>
      </c>
    </row>
    <row r="219" spans="1:31">
      <c r="A219" s="1">
        <v>217</v>
      </c>
      <c r="B219" s="38" t="s">
        <v>457</v>
      </c>
      <c r="C219" s="38" t="s">
        <v>127</v>
      </c>
      <c r="D219" s="38" t="s">
        <v>121</v>
      </c>
      <c r="E219" s="38" t="s">
        <v>83</v>
      </c>
      <c r="F219" s="38" t="s">
        <v>4702</v>
      </c>
      <c r="G219" s="38">
        <v>2000</v>
      </c>
      <c r="H219" s="38">
        <v>12</v>
      </c>
      <c r="I219" s="38">
        <v>958</v>
      </c>
      <c r="J219" s="38">
        <v>80</v>
      </c>
      <c r="K219" s="38">
        <v>32.299999999999997</v>
      </c>
      <c r="L219" s="38">
        <v>10.6</v>
      </c>
      <c r="M219" s="38">
        <v>10</v>
      </c>
      <c r="N219" s="38">
        <v>84</v>
      </c>
      <c r="O219" s="38">
        <v>5</v>
      </c>
      <c r="P219" s="38">
        <v>2</v>
      </c>
      <c r="Q219" s="38">
        <v>59</v>
      </c>
      <c r="R219" s="38">
        <v>0</v>
      </c>
      <c r="S219" s="38">
        <v>1.17</v>
      </c>
      <c r="T219" s="38">
        <v>12</v>
      </c>
      <c r="U219" s="38">
        <v>13</v>
      </c>
      <c r="V219" s="38">
        <v>-1</v>
      </c>
      <c r="W219" s="38">
        <v>-0.09</v>
      </c>
      <c r="X219" s="38">
        <v>0.17</v>
      </c>
      <c r="Y219" s="38">
        <v>13.5</v>
      </c>
      <c r="Z219" s="38">
        <v>12.4</v>
      </c>
      <c r="AA219" s="38">
        <v>1.1000000000000001</v>
      </c>
      <c r="AB219" s="38">
        <v>0.1</v>
      </c>
      <c r="AC219" s="38">
        <v>0.16</v>
      </c>
      <c r="AD219" s="38" t="s">
        <v>25</v>
      </c>
      <c r="AE219" s="38" t="s">
        <v>458</v>
      </c>
    </row>
    <row r="220" spans="1:31">
      <c r="A220" s="1">
        <v>218</v>
      </c>
      <c r="B220" s="38" t="s">
        <v>459</v>
      </c>
      <c r="C220" s="38" t="s">
        <v>142</v>
      </c>
      <c r="D220" s="38" t="s">
        <v>139</v>
      </c>
      <c r="E220" s="38" t="s">
        <v>95</v>
      </c>
      <c r="F220" s="38" t="s">
        <v>4703</v>
      </c>
      <c r="G220" s="38">
        <v>1996</v>
      </c>
      <c r="H220" s="38">
        <v>28</v>
      </c>
      <c r="I220" s="38">
        <v>1263</v>
      </c>
      <c r="J220" s="38">
        <v>45</v>
      </c>
      <c r="K220" s="38">
        <v>41.3</v>
      </c>
      <c r="L220" s="38">
        <v>14</v>
      </c>
      <c r="M220" s="38">
        <v>14</v>
      </c>
      <c r="N220" s="38">
        <v>74</v>
      </c>
      <c r="O220" s="38">
        <v>2</v>
      </c>
      <c r="P220" s="38">
        <v>14</v>
      </c>
      <c r="Q220" s="38">
        <v>16</v>
      </c>
      <c r="R220" s="38">
        <v>6</v>
      </c>
      <c r="S220" s="38">
        <v>1.04</v>
      </c>
      <c r="T220" s="38">
        <v>15</v>
      </c>
      <c r="U220" s="38">
        <v>23</v>
      </c>
      <c r="V220" s="38">
        <v>-8</v>
      </c>
      <c r="W220" s="38">
        <v>-0.56999999999999995</v>
      </c>
      <c r="X220" s="38">
        <v>-0.32</v>
      </c>
      <c r="Y220" s="38">
        <v>16.7</v>
      </c>
      <c r="Z220" s="38">
        <v>19.899999999999999</v>
      </c>
      <c r="AA220" s="38">
        <v>-3.2</v>
      </c>
      <c r="AB220" s="38">
        <v>-0.23</v>
      </c>
      <c r="AC220" s="38">
        <v>-0.28000000000000003</v>
      </c>
      <c r="AD220" s="38" t="s">
        <v>25</v>
      </c>
      <c r="AE220" s="38" t="s">
        <v>460</v>
      </c>
    </row>
    <row r="221" spans="1:31">
      <c r="A221" s="1">
        <v>219</v>
      </c>
      <c r="B221" s="38" t="s">
        <v>461</v>
      </c>
      <c r="C221" s="38" t="s">
        <v>120</v>
      </c>
      <c r="D221" s="38" t="s">
        <v>117</v>
      </c>
      <c r="E221" s="38" t="s">
        <v>93</v>
      </c>
      <c r="F221" s="38" t="s">
        <v>4704</v>
      </c>
      <c r="G221" s="38">
        <v>1991</v>
      </c>
      <c r="H221" s="38">
        <v>8</v>
      </c>
      <c r="I221" s="38">
        <v>204</v>
      </c>
      <c r="J221" s="38">
        <v>26</v>
      </c>
      <c r="K221" s="38">
        <v>6.7</v>
      </c>
      <c r="L221" s="38">
        <v>2.2999999999999998</v>
      </c>
      <c r="M221" s="38">
        <v>2</v>
      </c>
      <c r="N221" s="38">
        <v>55</v>
      </c>
      <c r="O221" s="38">
        <v>0</v>
      </c>
      <c r="P221" s="38">
        <v>6</v>
      </c>
      <c r="Q221" s="38">
        <v>16</v>
      </c>
      <c r="R221" s="38">
        <v>4</v>
      </c>
      <c r="S221" s="38">
        <v>0.63</v>
      </c>
      <c r="T221" s="38">
        <v>1</v>
      </c>
      <c r="U221" s="38">
        <v>5</v>
      </c>
      <c r="V221" s="38">
        <v>-4</v>
      </c>
      <c r="W221" s="38">
        <v>-1.76</v>
      </c>
      <c r="X221" s="38">
        <v>-1.1299999999999999</v>
      </c>
      <c r="Y221" s="38">
        <v>2.1</v>
      </c>
      <c r="Z221" s="38">
        <v>6</v>
      </c>
      <c r="AA221" s="38">
        <v>-3.9</v>
      </c>
      <c r="AB221" s="38">
        <v>-1.73</v>
      </c>
      <c r="AC221" s="38">
        <v>-1.37</v>
      </c>
      <c r="AD221" s="38" t="s">
        <v>25</v>
      </c>
      <c r="AE221" s="38" t="s">
        <v>462</v>
      </c>
    </row>
    <row r="222" spans="1:31">
      <c r="A222" s="1">
        <v>220</v>
      </c>
      <c r="B222" s="38" t="s">
        <v>463</v>
      </c>
      <c r="C222" s="38" t="s">
        <v>120</v>
      </c>
      <c r="D222" s="38" t="s">
        <v>150</v>
      </c>
      <c r="E222" s="38" t="s">
        <v>72</v>
      </c>
      <c r="F222" s="38" t="s">
        <v>4705</v>
      </c>
      <c r="G222" s="38">
        <v>1988</v>
      </c>
      <c r="H222" s="38">
        <v>10</v>
      </c>
      <c r="I222" s="38">
        <v>855</v>
      </c>
      <c r="J222" s="38">
        <v>86</v>
      </c>
      <c r="K222" s="38">
        <v>27.9</v>
      </c>
      <c r="L222" s="38">
        <v>9.5</v>
      </c>
      <c r="M222" s="38">
        <v>9</v>
      </c>
      <c r="N222" s="38">
        <v>90</v>
      </c>
      <c r="O222" s="38">
        <v>9</v>
      </c>
      <c r="P222" s="38">
        <v>1</v>
      </c>
      <c r="Q222" s="38">
        <v>45</v>
      </c>
      <c r="R222" s="38">
        <v>24</v>
      </c>
      <c r="S222" s="38">
        <v>1.2</v>
      </c>
      <c r="T222" s="38">
        <v>19</v>
      </c>
      <c r="U222" s="38">
        <v>18</v>
      </c>
      <c r="V222" s="38">
        <v>1</v>
      </c>
      <c r="W222" s="38">
        <v>0.11</v>
      </c>
      <c r="X222" s="38">
        <v>-0.1</v>
      </c>
      <c r="Y222" s="38">
        <v>15.2</v>
      </c>
      <c r="Z222" s="38">
        <v>14.5</v>
      </c>
      <c r="AA222" s="38">
        <v>0.7</v>
      </c>
      <c r="AB222" s="38">
        <v>0.08</v>
      </c>
      <c r="AC222" s="38">
        <v>-0.12</v>
      </c>
      <c r="AD222" s="38" t="s">
        <v>25</v>
      </c>
      <c r="AE222" s="38" t="s">
        <v>464</v>
      </c>
    </row>
    <row r="223" spans="1:31">
      <c r="A223" s="1">
        <v>221</v>
      </c>
      <c r="B223" s="38" t="s">
        <v>465</v>
      </c>
      <c r="C223" s="38" t="s">
        <v>466</v>
      </c>
      <c r="D223" s="38" t="s">
        <v>114</v>
      </c>
      <c r="E223" s="38" t="s">
        <v>76</v>
      </c>
      <c r="F223" s="38" t="s">
        <v>4706</v>
      </c>
      <c r="G223" s="38">
        <v>2000</v>
      </c>
      <c r="H223" s="38">
        <v>1</v>
      </c>
      <c r="I223" s="38">
        <v>1</v>
      </c>
      <c r="J223" s="38">
        <v>1</v>
      </c>
      <c r="K223" s="38">
        <v>0</v>
      </c>
      <c r="L223" s="38">
        <v>0</v>
      </c>
      <c r="M223" s="38">
        <v>0</v>
      </c>
      <c r="O223" s="38">
        <v>0</v>
      </c>
      <c r="P223" s="38">
        <v>1</v>
      </c>
      <c r="Q223" s="38">
        <v>1</v>
      </c>
      <c r="R223" s="38">
        <v>6</v>
      </c>
      <c r="S223" s="38">
        <v>1</v>
      </c>
      <c r="T223" s="38">
        <v>0</v>
      </c>
      <c r="U223" s="38">
        <v>0</v>
      </c>
      <c r="V223" s="38">
        <v>0</v>
      </c>
      <c r="W223" s="38">
        <v>0</v>
      </c>
      <c r="X223" s="38">
        <v>0.03</v>
      </c>
      <c r="Y223" s="38">
        <v>0</v>
      </c>
      <c r="Z223" s="38">
        <v>0</v>
      </c>
      <c r="AA223" s="38">
        <v>0</v>
      </c>
      <c r="AB223" s="38">
        <v>0</v>
      </c>
      <c r="AC223" s="38">
        <v>0.48</v>
      </c>
      <c r="AD223" s="38" t="s">
        <v>25</v>
      </c>
      <c r="AE223" s="38" t="s">
        <v>467</v>
      </c>
    </row>
    <row r="224" spans="1:31">
      <c r="A224" s="1">
        <v>222</v>
      </c>
      <c r="B224" s="38" t="s">
        <v>1206</v>
      </c>
      <c r="C224" s="38" t="s">
        <v>215</v>
      </c>
      <c r="D224" s="38" t="s">
        <v>114</v>
      </c>
      <c r="E224" s="38" t="s">
        <v>97</v>
      </c>
      <c r="F224" s="38" t="s">
        <v>5053</v>
      </c>
      <c r="G224" s="38">
        <v>2005</v>
      </c>
      <c r="H224" s="38">
        <v>0</v>
      </c>
      <c r="M224" s="38">
        <v>0</v>
      </c>
      <c r="O224" s="38">
        <v>0</v>
      </c>
      <c r="P224" s="38">
        <v>0</v>
      </c>
      <c r="R224" s="38">
        <v>1</v>
      </c>
      <c r="AD224" s="38" t="s">
        <v>25</v>
      </c>
      <c r="AE224" s="38" t="s">
        <v>1207</v>
      </c>
    </row>
    <row r="225" spans="1:31">
      <c r="A225" s="1">
        <v>223</v>
      </c>
      <c r="B225" s="38" t="s">
        <v>468</v>
      </c>
      <c r="C225" s="38" t="s">
        <v>113</v>
      </c>
      <c r="D225" s="38" t="s">
        <v>114</v>
      </c>
      <c r="E225" s="38" t="s">
        <v>68</v>
      </c>
      <c r="F225" s="38" t="s">
        <v>4707</v>
      </c>
      <c r="G225" s="38">
        <v>1994</v>
      </c>
      <c r="H225" s="38">
        <v>8</v>
      </c>
      <c r="I225" s="38">
        <v>313</v>
      </c>
      <c r="J225" s="38">
        <v>39</v>
      </c>
      <c r="K225" s="38">
        <v>10.5</v>
      </c>
      <c r="L225" s="38">
        <v>3.5</v>
      </c>
      <c r="M225" s="38">
        <v>3</v>
      </c>
      <c r="N225" s="38">
        <v>67</v>
      </c>
      <c r="O225" s="38">
        <v>0</v>
      </c>
      <c r="P225" s="38">
        <v>5</v>
      </c>
      <c r="Q225" s="38">
        <v>22</v>
      </c>
      <c r="R225" s="38">
        <v>8</v>
      </c>
      <c r="S225" s="38">
        <v>1.63</v>
      </c>
      <c r="T225" s="38">
        <v>3</v>
      </c>
      <c r="U225" s="38">
        <v>3</v>
      </c>
      <c r="V225" s="38">
        <v>0</v>
      </c>
      <c r="W225" s="38">
        <v>0</v>
      </c>
      <c r="X225" s="38">
        <v>-1.1499999999999999</v>
      </c>
      <c r="Y225" s="38">
        <v>5.8</v>
      </c>
      <c r="Z225" s="38">
        <v>3.3</v>
      </c>
      <c r="AA225" s="38">
        <v>2.5</v>
      </c>
      <c r="AB225" s="38">
        <v>0.71</v>
      </c>
      <c r="AC225" s="38">
        <v>-0.13</v>
      </c>
      <c r="AD225" s="38" t="s">
        <v>25</v>
      </c>
      <c r="AE225" s="38" t="s">
        <v>469</v>
      </c>
    </row>
    <row r="226" spans="1:31">
      <c r="A226" s="1">
        <v>224</v>
      </c>
      <c r="B226" s="38" t="s">
        <v>470</v>
      </c>
      <c r="C226" s="38" t="s">
        <v>149</v>
      </c>
      <c r="D226" s="38" t="s">
        <v>117</v>
      </c>
      <c r="E226" s="38" t="s">
        <v>70</v>
      </c>
      <c r="F226" s="38" t="s">
        <v>4441</v>
      </c>
      <c r="G226" s="38">
        <v>1993</v>
      </c>
      <c r="H226" s="38">
        <v>30</v>
      </c>
      <c r="I226" s="38">
        <v>1145</v>
      </c>
      <c r="J226" s="38">
        <v>38</v>
      </c>
      <c r="K226" s="38">
        <v>38.6</v>
      </c>
      <c r="L226" s="38">
        <v>12.7</v>
      </c>
      <c r="M226" s="38">
        <v>11</v>
      </c>
      <c r="N226" s="38">
        <v>75</v>
      </c>
      <c r="O226" s="38">
        <v>6</v>
      </c>
      <c r="P226" s="38">
        <v>19</v>
      </c>
      <c r="Q226" s="38">
        <v>17</v>
      </c>
      <c r="R226" s="38">
        <v>3</v>
      </c>
      <c r="S226" s="38">
        <v>1.9</v>
      </c>
      <c r="T226" s="38">
        <v>19</v>
      </c>
      <c r="U226" s="38">
        <v>20</v>
      </c>
      <c r="V226" s="38">
        <v>-1</v>
      </c>
      <c r="W226" s="38">
        <v>-0.08</v>
      </c>
      <c r="X226" s="38">
        <v>-0.56999999999999995</v>
      </c>
      <c r="Y226" s="38">
        <v>21</v>
      </c>
      <c r="Z226" s="38">
        <v>20.399999999999999</v>
      </c>
      <c r="AA226" s="38">
        <v>0.6</v>
      </c>
      <c r="AB226" s="38">
        <v>0.05</v>
      </c>
      <c r="AC226" s="38">
        <v>-0.41</v>
      </c>
      <c r="AD226" s="38" t="s">
        <v>25</v>
      </c>
      <c r="AE226" s="38" t="s">
        <v>471</v>
      </c>
    </row>
    <row r="227" spans="1:31">
      <c r="A227" s="1">
        <v>225</v>
      </c>
      <c r="B227" s="38" t="s">
        <v>472</v>
      </c>
      <c r="C227" s="38" t="s">
        <v>120</v>
      </c>
      <c r="D227" s="38" t="s">
        <v>121</v>
      </c>
      <c r="E227" s="38" t="s">
        <v>99</v>
      </c>
      <c r="F227" s="38" t="s">
        <v>4708</v>
      </c>
      <c r="G227" s="38">
        <v>1992</v>
      </c>
      <c r="H227" s="38">
        <v>12</v>
      </c>
      <c r="I227" s="38">
        <v>533</v>
      </c>
      <c r="J227" s="38">
        <v>44</v>
      </c>
      <c r="K227" s="38">
        <v>17.399999999999999</v>
      </c>
      <c r="L227" s="38">
        <v>5.9</v>
      </c>
      <c r="M227" s="38">
        <v>5</v>
      </c>
      <c r="N227" s="38">
        <v>74</v>
      </c>
      <c r="O227" s="38">
        <v>1</v>
      </c>
      <c r="P227" s="38">
        <v>7</v>
      </c>
      <c r="Q227" s="38">
        <v>23</v>
      </c>
      <c r="R227" s="38">
        <v>2</v>
      </c>
      <c r="S227" s="38">
        <v>1</v>
      </c>
      <c r="T227" s="38">
        <v>11</v>
      </c>
      <c r="U227" s="38">
        <v>11</v>
      </c>
      <c r="V227" s="38">
        <v>0</v>
      </c>
      <c r="W227" s="38">
        <v>0</v>
      </c>
      <c r="X227" s="38">
        <v>1</v>
      </c>
      <c r="Y227" s="38">
        <v>6.7</v>
      </c>
      <c r="Z227" s="38">
        <v>10</v>
      </c>
      <c r="AA227" s="38">
        <v>-3.3</v>
      </c>
      <c r="AB227" s="38">
        <v>-0.55000000000000004</v>
      </c>
      <c r="AC227" s="38">
        <v>0.15</v>
      </c>
      <c r="AD227" s="38" t="s">
        <v>25</v>
      </c>
      <c r="AE227" s="38" t="s">
        <v>473</v>
      </c>
    </row>
    <row r="228" spans="1:31">
      <c r="A228" s="1">
        <v>226</v>
      </c>
      <c r="B228" s="38" t="s">
        <v>474</v>
      </c>
      <c r="C228" s="38" t="s">
        <v>133</v>
      </c>
      <c r="D228" s="38" t="s">
        <v>117</v>
      </c>
      <c r="E228" s="38" t="s">
        <v>89</v>
      </c>
      <c r="F228" s="38" t="s">
        <v>4709</v>
      </c>
      <c r="G228" s="38">
        <v>1992</v>
      </c>
      <c r="H228" s="38">
        <v>28</v>
      </c>
      <c r="I228" s="38">
        <v>2161</v>
      </c>
      <c r="J228" s="38">
        <v>77</v>
      </c>
      <c r="K228" s="38">
        <v>70.599999999999994</v>
      </c>
      <c r="L228" s="38">
        <v>24</v>
      </c>
      <c r="M228" s="38">
        <v>24</v>
      </c>
      <c r="N228" s="38">
        <v>84</v>
      </c>
      <c r="O228" s="38">
        <v>16</v>
      </c>
      <c r="P228" s="38">
        <v>4</v>
      </c>
      <c r="Q228" s="38">
        <v>38</v>
      </c>
      <c r="R228" s="38">
        <v>4</v>
      </c>
      <c r="S228" s="38">
        <v>0.82</v>
      </c>
      <c r="T228" s="38">
        <v>17</v>
      </c>
      <c r="U228" s="38">
        <v>47</v>
      </c>
      <c r="V228" s="38">
        <v>-30</v>
      </c>
      <c r="W228" s="38">
        <v>-1.25</v>
      </c>
      <c r="X228" s="38">
        <v>-1.05</v>
      </c>
      <c r="Y228" s="38">
        <v>22.9</v>
      </c>
      <c r="Z228" s="38">
        <v>41.5</v>
      </c>
      <c r="AA228" s="38">
        <v>-18.5</v>
      </c>
      <c r="AB228" s="38">
        <v>-0.77</v>
      </c>
      <c r="AC228" s="38">
        <v>-0.36</v>
      </c>
      <c r="AD228" s="38" t="s">
        <v>25</v>
      </c>
      <c r="AE228" s="2" t="s">
        <v>475</v>
      </c>
    </row>
    <row r="229" spans="1:31">
      <c r="A229" s="1">
        <v>227</v>
      </c>
      <c r="B229" s="38" t="s">
        <v>1208</v>
      </c>
      <c r="C229" s="38" t="s">
        <v>130</v>
      </c>
      <c r="D229" s="38" t="s">
        <v>121</v>
      </c>
      <c r="E229" s="38" t="s">
        <v>93</v>
      </c>
      <c r="F229" s="38" t="s">
        <v>5054</v>
      </c>
      <c r="G229" s="38">
        <v>2003</v>
      </c>
      <c r="H229" s="38">
        <v>0</v>
      </c>
      <c r="M229" s="38">
        <v>0</v>
      </c>
      <c r="O229" s="38">
        <v>0</v>
      </c>
      <c r="P229" s="38">
        <v>0</v>
      </c>
      <c r="R229" s="38">
        <v>5</v>
      </c>
      <c r="AD229" s="38" t="s">
        <v>25</v>
      </c>
      <c r="AE229" s="2" t="s">
        <v>1209</v>
      </c>
    </row>
    <row r="230" spans="1:31">
      <c r="A230" s="1">
        <v>228</v>
      </c>
      <c r="B230" s="38" t="s">
        <v>1210</v>
      </c>
      <c r="C230" s="38" t="s">
        <v>215</v>
      </c>
      <c r="D230" s="38" t="s">
        <v>218</v>
      </c>
      <c r="E230" s="38" t="s">
        <v>74</v>
      </c>
      <c r="F230" s="38" t="s">
        <v>5055</v>
      </c>
      <c r="G230" s="38">
        <v>2002</v>
      </c>
      <c r="H230" s="38">
        <v>0</v>
      </c>
      <c r="M230" s="38">
        <v>0</v>
      </c>
      <c r="O230" s="38">
        <v>0</v>
      </c>
      <c r="P230" s="38">
        <v>0</v>
      </c>
      <c r="R230" s="38">
        <v>1</v>
      </c>
      <c r="AD230" s="38" t="s">
        <v>25</v>
      </c>
      <c r="AE230" s="38" t="s">
        <v>1211</v>
      </c>
    </row>
    <row r="231" spans="1:31">
      <c r="A231" s="1">
        <v>229</v>
      </c>
      <c r="B231" s="38" t="s">
        <v>476</v>
      </c>
      <c r="C231" s="38" t="s">
        <v>136</v>
      </c>
      <c r="D231" s="38" t="s">
        <v>114</v>
      </c>
      <c r="E231" s="38" t="s">
        <v>81</v>
      </c>
      <c r="F231" s="38" t="s">
        <v>4710</v>
      </c>
      <c r="G231" s="38">
        <v>1999</v>
      </c>
      <c r="H231" s="38">
        <v>17</v>
      </c>
      <c r="I231" s="38">
        <v>1154</v>
      </c>
      <c r="J231" s="38">
        <v>68</v>
      </c>
      <c r="K231" s="38">
        <v>37.700000000000003</v>
      </c>
      <c r="L231" s="38">
        <v>12.8</v>
      </c>
      <c r="M231" s="38">
        <v>14</v>
      </c>
      <c r="N231" s="38">
        <v>79</v>
      </c>
      <c r="O231" s="38">
        <v>3</v>
      </c>
      <c r="P231" s="38">
        <v>3</v>
      </c>
      <c r="Q231" s="38">
        <v>17</v>
      </c>
      <c r="R231" s="38">
        <v>0</v>
      </c>
      <c r="S231" s="38">
        <v>1.82</v>
      </c>
      <c r="T231" s="38">
        <v>25</v>
      </c>
      <c r="U231" s="38">
        <v>17</v>
      </c>
      <c r="V231" s="38">
        <v>8</v>
      </c>
      <c r="W231" s="38">
        <v>0.62</v>
      </c>
      <c r="X231" s="38">
        <v>-0.13</v>
      </c>
      <c r="Y231" s="38">
        <v>25.2</v>
      </c>
      <c r="Z231" s="38">
        <v>17</v>
      </c>
      <c r="AA231" s="38">
        <v>8.1999999999999993</v>
      </c>
      <c r="AB231" s="38">
        <v>0.64</v>
      </c>
      <c r="AC231" s="38">
        <v>0.25</v>
      </c>
      <c r="AD231" s="38" t="s">
        <v>25</v>
      </c>
      <c r="AE231" s="2" t="s">
        <v>477</v>
      </c>
    </row>
    <row r="232" spans="1:31">
      <c r="A232" s="1">
        <v>230</v>
      </c>
      <c r="B232" s="38" t="s">
        <v>478</v>
      </c>
      <c r="C232" s="38" t="s">
        <v>120</v>
      </c>
      <c r="D232" s="38" t="s">
        <v>110</v>
      </c>
      <c r="E232" s="38" t="s">
        <v>83</v>
      </c>
      <c r="F232" s="38" t="s">
        <v>4711</v>
      </c>
      <c r="G232" s="38">
        <v>2000</v>
      </c>
      <c r="H232" s="38">
        <v>30</v>
      </c>
      <c r="I232" s="38">
        <v>1223</v>
      </c>
      <c r="J232" s="38">
        <v>41</v>
      </c>
      <c r="K232" s="38">
        <v>41.2</v>
      </c>
      <c r="L232" s="38">
        <v>13.6</v>
      </c>
      <c r="M232" s="38">
        <v>13</v>
      </c>
      <c r="N232" s="38">
        <v>70</v>
      </c>
      <c r="O232" s="38">
        <v>6</v>
      </c>
      <c r="P232" s="38">
        <v>17</v>
      </c>
      <c r="Q232" s="38">
        <v>18</v>
      </c>
      <c r="R232" s="38">
        <v>2</v>
      </c>
      <c r="S232" s="38">
        <v>1.27</v>
      </c>
      <c r="T232" s="38">
        <v>9</v>
      </c>
      <c r="U232" s="38">
        <v>13</v>
      </c>
      <c r="V232" s="38">
        <v>-4</v>
      </c>
      <c r="W232" s="38">
        <v>-0.28999999999999998</v>
      </c>
      <c r="X232" s="38">
        <v>-0.14000000000000001</v>
      </c>
      <c r="Y232" s="38">
        <v>14.9</v>
      </c>
      <c r="Z232" s="38">
        <v>16.899999999999999</v>
      </c>
      <c r="AA232" s="38">
        <v>-2</v>
      </c>
      <c r="AB232" s="38">
        <v>-0.15</v>
      </c>
      <c r="AC232" s="38">
        <v>-0.23</v>
      </c>
      <c r="AD232" s="38" t="s">
        <v>25</v>
      </c>
      <c r="AE232" s="2" t="s">
        <v>479</v>
      </c>
    </row>
    <row r="233" spans="1:31">
      <c r="A233" s="1">
        <v>231</v>
      </c>
      <c r="B233" s="38" t="s">
        <v>480</v>
      </c>
      <c r="C233" s="38" t="s">
        <v>481</v>
      </c>
      <c r="D233" s="38" t="s">
        <v>117</v>
      </c>
      <c r="E233" s="38" t="s">
        <v>101</v>
      </c>
      <c r="F233" s="38" t="s">
        <v>4712</v>
      </c>
      <c r="G233" s="38">
        <v>1989</v>
      </c>
      <c r="H233" s="38">
        <v>29</v>
      </c>
      <c r="I233" s="38">
        <v>2265</v>
      </c>
      <c r="J233" s="38">
        <v>78</v>
      </c>
      <c r="K233" s="38">
        <v>74</v>
      </c>
      <c r="L233" s="38">
        <v>25.2</v>
      </c>
      <c r="M233" s="38">
        <v>28</v>
      </c>
      <c r="N233" s="38">
        <v>80</v>
      </c>
      <c r="O233" s="38">
        <v>13</v>
      </c>
      <c r="P233" s="38">
        <v>1</v>
      </c>
      <c r="Q233" s="38">
        <v>29</v>
      </c>
      <c r="R233" s="38">
        <v>0</v>
      </c>
      <c r="S233" s="38">
        <v>0.9</v>
      </c>
      <c r="T233" s="38">
        <v>20</v>
      </c>
      <c r="U233" s="38">
        <v>40</v>
      </c>
      <c r="V233" s="38">
        <v>-20</v>
      </c>
      <c r="W233" s="38">
        <v>-0.79</v>
      </c>
      <c r="X233" s="38">
        <v>-0.23</v>
      </c>
      <c r="Y233" s="38">
        <v>27.4</v>
      </c>
      <c r="Z233" s="38">
        <v>44</v>
      </c>
      <c r="AA233" s="38">
        <v>-16.5</v>
      </c>
      <c r="AB233" s="38">
        <v>-0.66</v>
      </c>
      <c r="AC233" s="38">
        <v>-0.1</v>
      </c>
      <c r="AD233" s="38" t="s">
        <v>25</v>
      </c>
      <c r="AE233" s="2" t="s">
        <v>482</v>
      </c>
    </row>
    <row r="234" spans="1:31">
      <c r="A234" s="1">
        <v>232</v>
      </c>
      <c r="B234" s="38" t="s">
        <v>483</v>
      </c>
      <c r="C234" s="38" t="s">
        <v>142</v>
      </c>
      <c r="D234" s="38" t="s">
        <v>139</v>
      </c>
      <c r="E234" s="38" t="s">
        <v>70</v>
      </c>
      <c r="F234" s="38" t="s">
        <v>4477</v>
      </c>
      <c r="G234" s="38">
        <v>2004</v>
      </c>
      <c r="H234" s="38">
        <v>15</v>
      </c>
      <c r="I234" s="38">
        <v>453</v>
      </c>
      <c r="J234" s="38">
        <v>30</v>
      </c>
      <c r="K234" s="38">
        <v>15.3</v>
      </c>
      <c r="L234" s="38">
        <v>5</v>
      </c>
      <c r="M234" s="38">
        <v>4</v>
      </c>
      <c r="N234" s="38">
        <v>53</v>
      </c>
      <c r="O234" s="38">
        <v>0</v>
      </c>
      <c r="P234" s="38">
        <v>11</v>
      </c>
      <c r="Q234" s="38">
        <v>22</v>
      </c>
      <c r="R234" s="38">
        <v>8</v>
      </c>
      <c r="S234" s="38">
        <v>1.8</v>
      </c>
      <c r="T234" s="38">
        <v>11</v>
      </c>
      <c r="U234" s="38">
        <v>11</v>
      </c>
      <c r="V234" s="38">
        <v>0</v>
      </c>
      <c r="W234" s="38">
        <v>0</v>
      </c>
      <c r="X234" s="38">
        <v>-0.32</v>
      </c>
      <c r="Y234" s="38">
        <v>10.4</v>
      </c>
      <c r="Z234" s="38">
        <v>6.2</v>
      </c>
      <c r="AA234" s="38">
        <v>4.2</v>
      </c>
      <c r="AB234" s="38">
        <v>0.83</v>
      </c>
      <c r="AC234" s="38">
        <v>0.63</v>
      </c>
      <c r="AD234" s="38" t="s">
        <v>25</v>
      </c>
      <c r="AE234" s="2" t="s">
        <v>484</v>
      </c>
    </row>
    <row r="235" spans="1:31">
      <c r="A235" s="1">
        <v>233</v>
      </c>
      <c r="B235" s="38" t="s">
        <v>485</v>
      </c>
      <c r="C235" s="38" t="s">
        <v>120</v>
      </c>
      <c r="D235" s="38" t="s">
        <v>117</v>
      </c>
      <c r="E235" s="38" t="s">
        <v>70</v>
      </c>
      <c r="F235" s="38" t="s">
        <v>4713</v>
      </c>
      <c r="G235" s="38">
        <v>2001</v>
      </c>
      <c r="H235" s="38">
        <v>0</v>
      </c>
      <c r="M235" s="38">
        <v>0</v>
      </c>
      <c r="O235" s="38">
        <v>0</v>
      </c>
      <c r="P235" s="38">
        <v>0</v>
      </c>
      <c r="R235" s="38">
        <v>2</v>
      </c>
      <c r="AD235" s="38" t="s">
        <v>25</v>
      </c>
      <c r="AE235" s="2" t="s">
        <v>486</v>
      </c>
    </row>
    <row r="236" spans="1:31">
      <c r="A236" s="1">
        <v>234</v>
      </c>
      <c r="B236" s="38" t="s">
        <v>485</v>
      </c>
      <c r="C236" s="38" t="s">
        <v>120</v>
      </c>
      <c r="D236" s="38" t="s">
        <v>117</v>
      </c>
      <c r="E236" s="38" t="s">
        <v>101</v>
      </c>
      <c r="F236" s="38" t="s">
        <v>4713</v>
      </c>
      <c r="G236" s="38">
        <v>2001</v>
      </c>
      <c r="H236" s="38">
        <v>12</v>
      </c>
      <c r="I236" s="38">
        <v>459</v>
      </c>
      <c r="J236" s="38">
        <v>38</v>
      </c>
      <c r="K236" s="38">
        <v>15</v>
      </c>
      <c r="L236" s="38">
        <v>5.0999999999999996</v>
      </c>
      <c r="M236" s="38">
        <v>3</v>
      </c>
      <c r="N236" s="38">
        <v>90</v>
      </c>
      <c r="O236" s="38">
        <v>3</v>
      </c>
      <c r="P236" s="38">
        <v>9</v>
      </c>
      <c r="Q236" s="38">
        <v>21</v>
      </c>
      <c r="R236" s="38">
        <v>5</v>
      </c>
      <c r="S236" s="38">
        <v>0.57999999999999996</v>
      </c>
      <c r="T236" s="38">
        <v>5</v>
      </c>
      <c r="U236" s="38">
        <v>8</v>
      </c>
      <c r="V236" s="38">
        <v>-3</v>
      </c>
      <c r="W236" s="38">
        <v>-0.59</v>
      </c>
      <c r="X236" s="38">
        <v>0.17</v>
      </c>
      <c r="Y236" s="38">
        <v>6.4</v>
      </c>
      <c r="Z236" s="38">
        <v>9.4</v>
      </c>
      <c r="AA236" s="38">
        <v>-3</v>
      </c>
      <c r="AB236" s="38">
        <v>-0.59</v>
      </c>
      <c r="AC236" s="38">
        <v>0.05</v>
      </c>
      <c r="AD236" s="38" t="s">
        <v>25</v>
      </c>
      <c r="AE236" s="2" t="s">
        <v>486</v>
      </c>
    </row>
    <row r="237" spans="1:31">
      <c r="A237" s="1">
        <v>235</v>
      </c>
      <c r="B237" s="38" t="s">
        <v>1212</v>
      </c>
      <c r="C237" s="38" t="s">
        <v>192</v>
      </c>
      <c r="D237" s="38" t="s">
        <v>218</v>
      </c>
      <c r="E237" s="38" t="s">
        <v>101</v>
      </c>
      <c r="F237" s="38" t="s">
        <v>4469</v>
      </c>
      <c r="G237" s="38">
        <v>1995</v>
      </c>
      <c r="H237" s="38">
        <v>0</v>
      </c>
      <c r="M237" s="38">
        <v>0</v>
      </c>
      <c r="O237" s="38">
        <v>0</v>
      </c>
      <c r="P237" s="38">
        <v>0</v>
      </c>
      <c r="R237" s="38">
        <v>2</v>
      </c>
      <c r="AD237" s="38" t="s">
        <v>25</v>
      </c>
      <c r="AE237" s="38" t="s">
        <v>1213</v>
      </c>
    </row>
    <row r="238" spans="1:31">
      <c r="A238" s="1">
        <v>236</v>
      </c>
      <c r="B238" s="38" t="s">
        <v>71</v>
      </c>
      <c r="C238" s="38" t="s">
        <v>142</v>
      </c>
      <c r="D238" s="38" t="s">
        <v>150</v>
      </c>
      <c r="E238" s="38" t="s">
        <v>70</v>
      </c>
      <c r="F238" s="38" t="s">
        <v>4714</v>
      </c>
      <c r="G238" s="38">
        <v>1990</v>
      </c>
      <c r="H238" s="38">
        <v>33</v>
      </c>
      <c r="I238" s="38">
        <v>2970</v>
      </c>
      <c r="J238" s="38">
        <v>90</v>
      </c>
      <c r="K238" s="38">
        <v>100</v>
      </c>
      <c r="L238" s="38">
        <v>33</v>
      </c>
      <c r="M238" s="38">
        <v>33</v>
      </c>
      <c r="N238" s="38">
        <v>90</v>
      </c>
      <c r="O238" s="38">
        <v>33</v>
      </c>
      <c r="P238" s="38">
        <v>0</v>
      </c>
      <c r="R238" s="38">
        <v>0</v>
      </c>
      <c r="S238" s="38">
        <v>1.91</v>
      </c>
      <c r="T238" s="38">
        <v>49</v>
      </c>
      <c r="U238" s="38">
        <v>40</v>
      </c>
      <c r="V238" s="38">
        <v>9</v>
      </c>
      <c r="W238" s="38">
        <v>0.27</v>
      </c>
      <c r="Y238" s="38">
        <v>53.9</v>
      </c>
      <c r="Z238" s="38">
        <v>44</v>
      </c>
      <c r="AA238" s="38">
        <v>9.8000000000000007</v>
      </c>
      <c r="AB238" s="38">
        <v>0.3</v>
      </c>
      <c r="AD238" s="38" t="s">
        <v>25</v>
      </c>
      <c r="AE238" s="38" t="s">
        <v>487</v>
      </c>
    </row>
    <row r="239" spans="1:31">
      <c r="A239" s="1">
        <v>237</v>
      </c>
      <c r="B239" s="38" t="s">
        <v>488</v>
      </c>
      <c r="C239" s="38" t="s">
        <v>120</v>
      </c>
      <c r="D239" s="38" t="s">
        <v>114</v>
      </c>
      <c r="E239" s="38" t="s">
        <v>93</v>
      </c>
      <c r="F239" s="38" t="s">
        <v>4448</v>
      </c>
      <c r="G239" s="38">
        <v>2002</v>
      </c>
      <c r="H239" s="38">
        <v>15</v>
      </c>
      <c r="I239" s="38">
        <v>212</v>
      </c>
      <c r="J239" s="38">
        <v>14</v>
      </c>
      <c r="K239" s="38">
        <v>6.9</v>
      </c>
      <c r="L239" s="38">
        <v>2.4</v>
      </c>
      <c r="M239" s="38">
        <v>1</v>
      </c>
      <c r="N239" s="38">
        <v>58</v>
      </c>
      <c r="O239" s="38">
        <v>0</v>
      </c>
      <c r="P239" s="38">
        <v>14</v>
      </c>
      <c r="Q239" s="38">
        <v>11</v>
      </c>
      <c r="R239" s="38">
        <v>2</v>
      </c>
      <c r="S239" s="38">
        <v>0.8</v>
      </c>
      <c r="T239" s="38">
        <v>6</v>
      </c>
      <c r="U239" s="38">
        <v>3</v>
      </c>
      <c r="V239" s="38">
        <v>3</v>
      </c>
      <c r="W239" s="38">
        <v>1.27</v>
      </c>
      <c r="X239" s="38">
        <v>2.13</v>
      </c>
      <c r="Y239" s="38">
        <v>3.7</v>
      </c>
      <c r="Z239" s="38">
        <v>2.7</v>
      </c>
      <c r="AA239" s="38">
        <v>1</v>
      </c>
      <c r="AB239" s="38">
        <v>0.43</v>
      </c>
      <c r="AC239" s="38">
        <v>0.95</v>
      </c>
      <c r="AD239" s="38" t="s">
        <v>25</v>
      </c>
      <c r="AE239" s="38" t="s">
        <v>489</v>
      </c>
    </row>
    <row r="240" spans="1:31">
      <c r="A240" s="1">
        <v>238</v>
      </c>
      <c r="B240" s="38" t="s">
        <v>490</v>
      </c>
      <c r="C240" s="38" t="s">
        <v>491</v>
      </c>
      <c r="D240" s="38" t="s">
        <v>517</v>
      </c>
      <c r="E240" s="38" t="s">
        <v>79</v>
      </c>
      <c r="F240" s="38" t="s">
        <v>4715</v>
      </c>
      <c r="G240" s="38">
        <v>1993</v>
      </c>
      <c r="H240" s="38">
        <v>13</v>
      </c>
      <c r="I240" s="38">
        <v>132</v>
      </c>
      <c r="J240" s="38">
        <v>10</v>
      </c>
      <c r="K240" s="38">
        <v>4.3</v>
      </c>
      <c r="L240" s="38">
        <v>1.5</v>
      </c>
      <c r="M240" s="38">
        <v>0</v>
      </c>
      <c r="O240" s="38">
        <v>0</v>
      </c>
      <c r="P240" s="38">
        <v>13</v>
      </c>
      <c r="Q240" s="38">
        <v>10</v>
      </c>
      <c r="R240" s="38">
        <v>17</v>
      </c>
      <c r="S240" s="38">
        <v>1.31</v>
      </c>
      <c r="T240" s="38">
        <v>3</v>
      </c>
      <c r="U240" s="38">
        <v>5</v>
      </c>
      <c r="V240" s="38">
        <v>-2</v>
      </c>
      <c r="W240" s="38">
        <v>-1.36</v>
      </c>
      <c r="X240" s="38">
        <v>-1.67</v>
      </c>
      <c r="Y240" s="38">
        <v>2.2999999999999998</v>
      </c>
      <c r="Z240" s="38">
        <v>3.6</v>
      </c>
      <c r="AA240" s="38">
        <v>-1.3</v>
      </c>
      <c r="AB240" s="38">
        <v>-0.87</v>
      </c>
      <c r="AC240" s="38">
        <v>-1.1200000000000001</v>
      </c>
      <c r="AD240" s="38" t="s">
        <v>25</v>
      </c>
      <c r="AE240" s="38" t="s">
        <v>492</v>
      </c>
    </row>
    <row r="241" spans="1:31">
      <c r="A241" s="1">
        <v>239</v>
      </c>
      <c r="B241" s="38" t="s">
        <v>493</v>
      </c>
      <c r="C241" s="38" t="s">
        <v>120</v>
      </c>
      <c r="D241" s="38" t="s">
        <v>139</v>
      </c>
      <c r="E241" s="38" t="s">
        <v>97</v>
      </c>
      <c r="F241" s="38" t="s">
        <v>4716</v>
      </c>
      <c r="G241" s="38">
        <v>2000</v>
      </c>
      <c r="H241" s="38">
        <v>2</v>
      </c>
      <c r="I241" s="38">
        <v>180</v>
      </c>
      <c r="J241" s="38">
        <v>90</v>
      </c>
      <c r="K241" s="38">
        <v>5.9</v>
      </c>
      <c r="L241" s="38">
        <v>2</v>
      </c>
      <c r="M241" s="38">
        <v>2</v>
      </c>
      <c r="N241" s="38">
        <v>90</v>
      </c>
      <c r="O241" s="38">
        <v>2</v>
      </c>
      <c r="P241" s="38">
        <v>0</v>
      </c>
      <c r="R241" s="38">
        <v>0</v>
      </c>
      <c r="S241" s="38">
        <v>0.5</v>
      </c>
      <c r="T241" s="38">
        <v>1</v>
      </c>
      <c r="U241" s="38">
        <v>2</v>
      </c>
      <c r="V241" s="38">
        <v>-1</v>
      </c>
      <c r="W241" s="38">
        <v>-0.5</v>
      </c>
      <c r="X241" s="38">
        <v>0.13</v>
      </c>
      <c r="Y241" s="38">
        <v>2.2000000000000002</v>
      </c>
      <c r="Z241" s="38">
        <v>2.2999999999999998</v>
      </c>
      <c r="AA241" s="38">
        <v>0</v>
      </c>
      <c r="AB241" s="38">
        <v>-0.02</v>
      </c>
      <c r="AC241" s="38">
        <v>0.51</v>
      </c>
      <c r="AD241" s="38" t="s">
        <v>25</v>
      </c>
      <c r="AE241" s="38" t="s">
        <v>494</v>
      </c>
    </row>
    <row r="242" spans="1:31">
      <c r="A242" s="1">
        <v>240</v>
      </c>
      <c r="B242" s="38" t="s">
        <v>493</v>
      </c>
      <c r="C242" s="38" t="s">
        <v>120</v>
      </c>
      <c r="D242" s="38" t="s">
        <v>110</v>
      </c>
      <c r="E242" s="38" t="s">
        <v>89</v>
      </c>
      <c r="F242" s="38" t="s">
        <v>4716</v>
      </c>
      <c r="G242" s="38">
        <v>2000</v>
      </c>
      <c r="H242" s="38">
        <v>31</v>
      </c>
      <c r="I242" s="38">
        <v>2613</v>
      </c>
      <c r="J242" s="38">
        <v>84</v>
      </c>
      <c r="K242" s="38">
        <v>85.4</v>
      </c>
      <c r="L242" s="38">
        <v>29</v>
      </c>
      <c r="M242" s="38">
        <v>30</v>
      </c>
      <c r="N242" s="38">
        <v>86</v>
      </c>
      <c r="O242" s="38">
        <v>23</v>
      </c>
      <c r="P242" s="38">
        <v>1</v>
      </c>
      <c r="Q242" s="38">
        <v>30</v>
      </c>
      <c r="R242" s="38">
        <v>0</v>
      </c>
      <c r="S242" s="38">
        <v>0.87</v>
      </c>
      <c r="T242" s="38">
        <v>29</v>
      </c>
      <c r="U242" s="38">
        <v>53</v>
      </c>
      <c r="V242" s="38">
        <v>-24</v>
      </c>
      <c r="W242" s="38">
        <v>-0.83</v>
      </c>
      <c r="X242" s="38">
        <v>0.78</v>
      </c>
      <c r="Y242" s="38">
        <v>31.9</v>
      </c>
      <c r="Z242" s="38">
        <v>48.5</v>
      </c>
      <c r="AA242" s="38">
        <v>-16.600000000000001</v>
      </c>
      <c r="AB242" s="38">
        <v>-0.56999999999999995</v>
      </c>
      <c r="AC242" s="38">
        <v>0.66</v>
      </c>
      <c r="AD242" s="38" t="s">
        <v>25</v>
      </c>
      <c r="AE242" s="38" t="s">
        <v>494</v>
      </c>
    </row>
    <row r="243" spans="1:31">
      <c r="A243" s="1">
        <v>241</v>
      </c>
      <c r="B243" s="38" t="s">
        <v>495</v>
      </c>
      <c r="C243" s="38" t="s">
        <v>113</v>
      </c>
      <c r="D243" s="38" t="s">
        <v>117</v>
      </c>
      <c r="E243" s="38" t="s">
        <v>83</v>
      </c>
      <c r="F243" s="38" t="s">
        <v>4717</v>
      </c>
      <c r="G243" s="38">
        <v>2001</v>
      </c>
      <c r="H243" s="38">
        <v>0</v>
      </c>
      <c r="M243" s="38">
        <v>0</v>
      </c>
      <c r="O243" s="38">
        <v>0</v>
      </c>
      <c r="P243" s="38">
        <v>0</v>
      </c>
      <c r="R243" s="38">
        <v>1</v>
      </c>
      <c r="AD243" s="38" t="s">
        <v>25</v>
      </c>
      <c r="AE243" s="38" t="s">
        <v>496</v>
      </c>
    </row>
    <row r="244" spans="1:31">
      <c r="A244" s="1">
        <v>242</v>
      </c>
      <c r="B244" s="38" t="s">
        <v>495</v>
      </c>
      <c r="C244" s="38" t="s">
        <v>113</v>
      </c>
      <c r="D244" s="38" t="s">
        <v>117</v>
      </c>
      <c r="E244" s="38" t="s">
        <v>74</v>
      </c>
      <c r="F244" s="38" t="s">
        <v>4717</v>
      </c>
      <c r="G244" s="38">
        <v>2001</v>
      </c>
      <c r="H244" s="38">
        <v>9</v>
      </c>
      <c r="I244" s="38">
        <v>327</v>
      </c>
      <c r="J244" s="38">
        <v>36</v>
      </c>
      <c r="K244" s="38">
        <v>11.4</v>
      </c>
      <c r="L244" s="38">
        <v>3.6</v>
      </c>
      <c r="M244" s="38">
        <v>4</v>
      </c>
      <c r="N244" s="38">
        <v>78</v>
      </c>
      <c r="O244" s="38">
        <v>2</v>
      </c>
      <c r="P244" s="38">
        <v>5</v>
      </c>
      <c r="Q244" s="38">
        <v>3</v>
      </c>
      <c r="R244" s="38">
        <v>15</v>
      </c>
      <c r="S244" s="38">
        <v>2</v>
      </c>
      <c r="T244" s="38">
        <v>10</v>
      </c>
      <c r="U244" s="38">
        <v>4</v>
      </c>
      <c r="V244" s="38">
        <v>6</v>
      </c>
      <c r="W244" s="38">
        <v>1.65</v>
      </c>
      <c r="X244" s="38">
        <v>1.0900000000000001</v>
      </c>
      <c r="Y244" s="38">
        <v>7.7</v>
      </c>
      <c r="Z244" s="38">
        <v>5.5</v>
      </c>
      <c r="AA244" s="38">
        <v>2.2000000000000002</v>
      </c>
      <c r="AB244" s="38">
        <v>0.61</v>
      </c>
      <c r="AC244" s="38">
        <v>-0.15</v>
      </c>
      <c r="AD244" s="38" t="s">
        <v>25</v>
      </c>
      <c r="AE244" s="38" t="s">
        <v>496</v>
      </c>
    </row>
    <row r="245" spans="1:31">
      <c r="A245" s="1">
        <v>243</v>
      </c>
      <c r="B245" s="38" t="s">
        <v>497</v>
      </c>
      <c r="C245" s="38" t="s">
        <v>498</v>
      </c>
      <c r="D245" s="38" t="s">
        <v>139</v>
      </c>
      <c r="E245" s="38" t="s">
        <v>93</v>
      </c>
      <c r="F245" s="38" t="s">
        <v>4718</v>
      </c>
      <c r="G245" s="38">
        <v>2003</v>
      </c>
      <c r="H245" s="38">
        <v>20</v>
      </c>
      <c r="I245" s="38">
        <v>1210</v>
      </c>
      <c r="J245" s="38">
        <v>61</v>
      </c>
      <c r="K245" s="38">
        <v>39.5</v>
      </c>
      <c r="L245" s="38">
        <v>13.4</v>
      </c>
      <c r="M245" s="38">
        <v>13</v>
      </c>
      <c r="N245" s="38">
        <v>80</v>
      </c>
      <c r="O245" s="38">
        <v>7</v>
      </c>
      <c r="P245" s="38">
        <v>7</v>
      </c>
      <c r="Q245" s="38">
        <v>24</v>
      </c>
      <c r="R245" s="38">
        <v>5</v>
      </c>
      <c r="S245" s="38">
        <v>0.85</v>
      </c>
      <c r="T245" s="38">
        <v>16</v>
      </c>
      <c r="U245" s="38">
        <v>22</v>
      </c>
      <c r="V245" s="38">
        <v>-6</v>
      </c>
      <c r="W245" s="38">
        <v>-0.45</v>
      </c>
      <c r="X245" s="38">
        <v>0.43</v>
      </c>
      <c r="Y245" s="38">
        <v>15.3</v>
      </c>
      <c r="Z245" s="38">
        <v>21</v>
      </c>
      <c r="AA245" s="38">
        <v>-5.7</v>
      </c>
      <c r="AB245" s="38">
        <v>-0.43</v>
      </c>
      <c r="AC245" s="38">
        <v>0.03</v>
      </c>
      <c r="AD245" s="38" t="s">
        <v>25</v>
      </c>
      <c r="AE245" s="38" t="s">
        <v>499</v>
      </c>
    </row>
    <row r="246" spans="1:31">
      <c r="A246" s="1">
        <v>244</v>
      </c>
      <c r="B246" s="38" t="s">
        <v>500</v>
      </c>
      <c r="C246" s="38" t="s">
        <v>120</v>
      </c>
      <c r="D246" s="38" t="s">
        <v>121</v>
      </c>
      <c r="E246" s="38" t="s">
        <v>101</v>
      </c>
      <c r="F246" s="38" t="s">
        <v>4719</v>
      </c>
      <c r="G246" s="38">
        <v>1998</v>
      </c>
      <c r="H246" s="38">
        <v>13</v>
      </c>
      <c r="I246" s="38">
        <v>802</v>
      </c>
      <c r="J246" s="38">
        <v>62</v>
      </c>
      <c r="K246" s="38">
        <v>26.2</v>
      </c>
      <c r="L246" s="38">
        <v>8.9</v>
      </c>
      <c r="M246" s="38">
        <v>10</v>
      </c>
      <c r="N246" s="38">
        <v>75</v>
      </c>
      <c r="O246" s="38">
        <v>6</v>
      </c>
      <c r="P246" s="38">
        <v>3</v>
      </c>
      <c r="Q246" s="38">
        <v>18</v>
      </c>
      <c r="R246" s="38">
        <v>5</v>
      </c>
      <c r="S246" s="38">
        <v>0.62</v>
      </c>
      <c r="T246" s="38">
        <v>10</v>
      </c>
      <c r="U246" s="38">
        <v>18</v>
      </c>
      <c r="V246" s="38">
        <v>-8</v>
      </c>
      <c r="W246" s="38">
        <v>-0.9</v>
      </c>
      <c r="X246" s="38">
        <v>-0.22</v>
      </c>
      <c r="Y246" s="38">
        <v>10</v>
      </c>
      <c r="Z246" s="38">
        <v>17.399999999999999</v>
      </c>
      <c r="AA246" s="38">
        <v>-7.4</v>
      </c>
      <c r="AB246" s="38">
        <v>-0.83</v>
      </c>
      <c r="AC246" s="38">
        <v>-0.27</v>
      </c>
      <c r="AD246" s="38" t="s">
        <v>25</v>
      </c>
      <c r="AE246" s="38" t="s">
        <v>501</v>
      </c>
    </row>
    <row r="247" spans="1:31">
      <c r="A247" s="1">
        <v>245</v>
      </c>
      <c r="B247" s="38" t="s">
        <v>1214</v>
      </c>
      <c r="C247" s="38" t="s">
        <v>120</v>
      </c>
      <c r="D247" s="38" t="s">
        <v>117</v>
      </c>
      <c r="E247" s="38" t="s">
        <v>76</v>
      </c>
      <c r="F247" s="38" t="s">
        <v>5056</v>
      </c>
      <c r="G247" s="38">
        <v>2003</v>
      </c>
      <c r="H247" s="38">
        <v>0</v>
      </c>
      <c r="M247" s="38">
        <v>0</v>
      </c>
      <c r="O247" s="38">
        <v>0</v>
      </c>
      <c r="P247" s="38">
        <v>0</v>
      </c>
      <c r="R247" s="38">
        <v>1</v>
      </c>
      <c r="AD247" s="38" t="s">
        <v>25</v>
      </c>
      <c r="AE247" s="38" t="s">
        <v>1215</v>
      </c>
    </row>
    <row r="248" spans="1:31">
      <c r="A248" s="1">
        <v>246</v>
      </c>
      <c r="B248" s="38" t="s">
        <v>1216</v>
      </c>
      <c r="C248" s="38" t="s">
        <v>266</v>
      </c>
      <c r="D248" s="38" t="s">
        <v>117</v>
      </c>
      <c r="E248" s="38" t="s">
        <v>101</v>
      </c>
      <c r="F248" s="38" t="s">
        <v>5057</v>
      </c>
      <c r="G248" s="38">
        <v>1993</v>
      </c>
      <c r="H248" s="38">
        <v>0</v>
      </c>
      <c r="M248" s="38">
        <v>0</v>
      </c>
      <c r="O248" s="38">
        <v>0</v>
      </c>
      <c r="P248" s="38">
        <v>0</v>
      </c>
      <c r="R248" s="38">
        <v>1</v>
      </c>
      <c r="AD248" s="38" t="s">
        <v>25</v>
      </c>
      <c r="AE248" s="38" t="s">
        <v>1217</v>
      </c>
    </row>
    <row r="249" spans="1:31">
      <c r="A249" s="1">
        <v>247</v>
      </c>
      <c r="B249" s="38" t="s">
        <v>1218</v>
      </c>
      <c r="C249" s="38" t="s">
        <v>127</v>
      </c>
      <c r="D249" s="38" t="s">
        <v>117</v>
      </c>
      <c r="E249" s="38" t="s">
        <v>66</v>
      </c>
      <c r="F249" s="38" t="s">
        <v>4449</v>
      </c>
      <c r="G249" s="38">
        <v>2000</v>
      </c>
      <c r="H249" s="38">
        <v>0</v>
      </c>
      <c r="M249" s="38">
        <v>0</v>
      </c>
      <c r="O249" s="38">
        <v>0</v>
      </c>
      <c r="P249" s="38">
        <v>0</v>
      </c>
      <c r="R249" s="38">
        <v>2</v>
      </c>
      <c r="AD249" s="38" t="s">
        <v>25</v>
      </c>
      <c r="AE249" s="38" t="s">
        <v>1219</v>
      </c>
    </row>
    <row r="250" spans="1:31">
      <c r="A250" s="1">
        <v>248</v>
      </c>
      <c r="B250" s="38" t="s">
        <v>3977</v>
      </c>
      <c r="C250" s="38" t="s">
        <v>149</v>
      </c>
      <c r="D250" s="38" t="s">
        <v>117</v>
      </c>
      <c r="E250" s="38" t="s">
        <v>97</v>
      </c>
      <c r="F250" s="38" t="s">
        <v>4720</v>
      </c>
      <c r="G250" s="38">
        <v>2001</v>
      </c>
      <c r="H250" s="38">
        <v>9</v>
      </c>
      <c r="I250" s="38">
        <v>479</v>
      </c>
      <c r="J250" s="38">
        <v>53</v>
      </c>
      <c r="K250" s="38">
        <v>15.7</v>
      </c>
      <c r="L250" s="38">
        <v>5.3</v>
      </c>
      <c r="M250" s="38">
        <v>5</v>
      </c>
      <c r="N250" s="38">
        <v>77</v>
      </c>
      <c r="O250" s="38">
        <v>3</v>
      </c>
      <c r="P250" s="38">
        <v>4</v>
      </c>
      <c r="Q250" s="38">
        <v>23</v>
      </c>
      <c r="R250" s="38">
        <v>4</v>
      </c>
      <c r="S250" s="38">
        <v>1.33</v>
      </c>
      <c r="T250" s="38">
        <v>9</v>
      </c>
      <c r="U250" s="38">
        <v>12</v>
      </c>
      <c r="V250" s="38">
        <v>-3</v>
      </c>
      <c r="W250" s="38">
        <v>-0.56000000000000005</v>
      </c>
      <c r="X250" s="38">
        <v>0.06</v>
      </c>
      <c r="Y250" s="38">
        <v>6.6</v>
      </c>
      <c r="Z250" s="38">
        <v>10.199999999999999</v>
      </c>
      <c r="AA250" s="38">
        <v>-3.6</v>
      </c>
      <c r="AB250" s="38">
        <v>-0.67</v>
      </c>
      <c r="AC250" s="38">
        <v>-0.21</v>
      </c>
      <c r="AD250" s="38" t="s">
        <v>25</v>
      </c>
      <c r="AE250" s="38" t="s">
        <v>4100</v>
      </c>
    </row>
    <row r="251" spans="1:31">
      <c r="A251" s="1">
        <v>249</v>
      </c>
      <c r="B251" s="38" t="s">
        <v>502</v>
      </c>
      <c r="C251" s="38" t="s">
        <v>266</v>
      </c>
      <c r="D251" s="38" t="s">
        <v>121</v>
      </c>
      <c r="E251" s="38" t="s">
        <v>97</v>
      </c>
      <c r="F251" s="38" t="s">
        <v>4721</v>
      </c>
      <c r="G251" s="38">
        <v>1999</v>
      </c>
      <c r="H251" s="38">
        <v>13</v>
      </c>
      <c r="I251" s="38">
        <v>720</v>
      </c>
      <c r="J251" s="38">
        <v>55</v>
      </c>
      <c r="K251" s="38">
        <v>23.5</v>
      </c>
      <c r="L251" s="38">
        <v>8</v>
      </c>
      <c r="M251" s="38">
        <v>7</v>
      </c>
      <c r="N251" s="38">
        <v>87</v>
      </c>
      <c r="O251" s="38">
        <v>5</v>
      </c>
      <c r="P251" s="38">
        <v>6</v>
      </c>
      <c r="Q251" s="38">
        <v>18</v>
      </c>
      <c r="R251" s="38">
        <v>11</v>
      </c>
      <c r="S251" s="38">
        <v>1.54</v>
      </c>
      <c r="T251" s="38">
        <v>8</v>
      </c>
      <c r="U251" s="38">
        <v>11</v>
      </c>
      <c r="V251" s="38">
        <v>-3</v>
      </c>
      <c r="W251" s="38">
        <v>-0.37</v>
      </c>
      <c r="X251" s="38">
        <v>0.32</v>
      </c>
      <c r="Y251" s="38">
        <v>7.3</v>
      </c>
      <c r="Z251" s="38">
        <v>15.2</v>
      </c>
      <c r="AA251" s="38">
        <v>-7.8</v>
      </c>
      <c r="AB251" s="38">
        <v>-0.98</v>
      </c>
      <c r="AC251" s="38">
        <v>-0.64</v>
      </c>
      <c r="AD251" s="38" t="s">
        <v>25</v>
      </c>
      <c r="AE251" s="38" t="s">
        <v>503</v>
      </c>
    </row>
    <row r="252" spans="1:31">
      <c r="A252" s="1">
        <v>250</v>
      </c>
      <c r="B252" s="38" t="s">
        <v>504</v>
      </c>
      <c r="C252" s="38" t="s">
        <v>120</v>
      </c>
      <c r="D252" s="38" t="s">
        <v>121</v>
      </c>
      <c r="E252" s="38" t="s">
        <v>81</v>
      </c>
      <c r="F252" s="38" t="s">
        <v>4722</v>
      </c>
      <c r="G252" s="38">
        <v>1997</v>
      </c>
      <c r="H252" s="38">
        <v>20</v>
      </c>
      <c r="I252" s="38">
        <v>1376</v>
      </c>
      <c r="J252" s="38">
        <v>69</v>
      </c>
      <c r="K252" s="38">
        <v>45</v>
      </c>
      <c r="L252" s="38">
        <v>15.3</v>
      </c>
      <c r="M252" s="38">
        <v>14</v>
      </c>
      <c r="N252" s="38">
        <v>90</v>
      </c>
      <c r="O252" s="38">
        <v>14</v>
      </c>
      <c r="P252" s="38">
        <v>6</v>
      </c>
      <c r="Q252" s="38">
        <v>19</v>
      </c>
      <c r="R252" s="38">
        <v>9</v>
      </c>
      <c r="S252" s="38">
        <v>1.7</v>
      </c>
      <c r="T252" s="38">
        <v>24</v>
      </c>
      <c r="U252" s="38">
        <v>12</v>
      </c>
      <c r="V252" s="38">
        <v>12</v>
      </c>
      <c r="W252" s="38">
        <v>0.78</v>
      </c>
      <c r="X252" s="38">
        <v>0.14000000000000001</v>
      </c>
      <c r="Y252" s="38">
        <v>26.4</v>
      </c>
      <c r="Z252" s="38">
        <v>22.8</v>
      </c>
      <c r="AA252" s="38">
        <v>3.6</v>
      </c>
      <c r="AB252" s="38">
        <v>0.24</v>
      </c>
      <c r="AC252" s="38">
        <v>-0.44</v>
      </c>
      <c r="AD252" s="38" t="s">
        <v>25</v>
      </c>
      <c r="AE252" s="38" t="s">
        <v>505</v>
      </c>
    </row>
    <row r="253" spans="1:31">
      <c r="A253" s="1">
        <v>251</v>
      </c>
      <c r="B253" s="38" t="s">
        <v>506</v>
      </c>
      <c r="C253" s="38" t="s">
        <v>142</v>
      </c>
      <c r="D253" s="38" t="s">
        <v>218</v>
      </c>
      <c r="E253" s="38" t="s">
        <v>66</v>
      </c>
      <c r="F253" s="38" t="s">
        <v>4723</v>
      </c>
      <c r="G253" s="38">
        <v>2000</v>
      </c>
      <c r="H253" s="38">
        <v>8</v>
      </c>
      <c r="I253" s="38">
        <v>174</v>
      </c>
      <c r="J253" s="38">
        <v>22</v>
      </c>
      <c r="K253" s="38">
        <v>5.9</v>
      </c>
      <c r="L253" s="38">
        <v>1.9</v>
      </c>
      <c r="M253" s="38">
        <v>0</v>
      </c>
      <c r="O253" s="38">
        <v>0</v>
      </c>
      <c r="P253" s="38">
        <v>8</v>
      </c>
      <c r="Q253" s="38">
        <v>22</v>
      </c>
      <c r="R253" s="38">
        <v>19</v>
      </c>
      <c r="S253" s="38">
        <v>3</v>
      </c>
      <c r="T253" s="38">
        <v>4</v>
      </c>
      <c r="U253" s="38">
        <v>5</v>
      </c>
      <c r="V253" s="38">
        <v>-1</v>
      </c>
      <c r="W253" s="38">
        <v>-0.52</v>
      </c>
      <c r="X253" s="38">
        <v>-2.38</v>
      </c>
      <c r="Y253" s="38">
        <v>3.3</v>
      </c>
      <c r="Z253" s="38">
        <v>4.4000000000000004</v>
      </c>
      <c r="AA253" s="38">
        <v>-1</v>
      </c>
      <c r="AB253" s="38">
        <v>-0.53</v>
      </c>
      <c r="AC253" s="38">
        <v>-2.0099999999999998</v>
      </c>
      <c r="AD253" s="38" t="s">
        <v>25</v>
      </c>
      <c r="AE253" s="38" t="s">
        <v>507</v>
      </c>
    </row>
    <row r="254" spans="1:31">
      <c r="A254" s="1">
        <v>252</v>
      </c>
      <c r="B254" s="38" t="s">
        <v>1220</v>
      </c>
      <c r="C254" s="38" t="s">
        <v>120</v>
      </c>
      <c r="D254" s="38" t="s">
        <v>121</v>
      </c>
      <c r="E254" s="38" t="s">
        <v>79</v>
      </c>
      <c r="F254" s="38" t="s">
        <v>5058</v>
      </c>
      <c r="G254" s="38">
        <v>1995</v>
      </c>
      <c r="H254" s="38">
        <v>0</v>
      </c>
      <c r="M254" s="38">
        <v>0</v>
      </c>
      <c r="O254" s="38">
        <v>0</v>
      </c>
      <c r="P254" s="38">
        <v>0</v>
      </c>
      <c r="R254" s="38">
        <v>1</v>
      </c>
      <c r="AD254" s="38" t="s">
        <v>25</v>
      </c>
      <c r="AE254" s="38" t="s">
        <v>1221</v>
      </c>
    </row>
    <row r="255" spans="1:31">
      <c r="A255" s="1">
        <v>253</v>
      </c>
      <c r="B255" s="38" t="s">
        <v>1222</v>
      </c>
      <c r="C255" s="38" t="s">
        <v>120</v>
      </c>
      <c r="D255" s="38" t="s">
        <v>150</v>
      </c>
      <c r="E255" s="38" t="s">
        <v>87</v>
      </c>
      <c r="F255" s="38" t="s">
        <v>5059</v>
      </c>
      <c r="G255" s="38">
        <v>2003</v>
      </c>
      <c r="H255" s="38">
        <v>0</v>
      </c>
      <c r="M255" s="38">
        <v>0</v>
      </c>
      <c r="O255" s="38">
        <v>0</v>
      </c>
      <c r="P255" s="38">
        <v>0</v>
      </c>
      <c r="R255" s="38">
        <v>4</v>
      </c>
      <c r="AD255" s="38" t="s">
        <v>25</v>
      </c>
      <c r="AE255" s="38" t="s">
        <v>1223</v>
      </c>
    </row>
    <row r="256" spans="1:31">
      <c r="A256" s="1">
        <v>254</v>
      </c>
      <c r="B256" s="38" t="s">
        <v>508</v>
      </c>
      <c r="C256" s="38" t="s">
        <v>120</v>
      </c>
      <c r="D256" s="38" t="s">
        <v>139</v>
      </c>
      <c r="E256" s="38" t="s">
        <v>68</v>
      </c>
      <c r="F256" s="38" t="s">
        <v>4724</v>
      </c>
      <c r="G256" s="38">
        <v>2001</v>
      </c>
      <c r="H256" s="38">
        <v>11</v>
      </c>
      <c r="I256" s="38">
        <v>384</v>
      </c>
      <c r="J256" s="38">
        <v>35</v>
      </c>
      <c r="K256" s="38">
        <v>12.9</v>
      </c>
      <c r="L256" s="38">
        <v>4.3</v>
      </c>
      <c r="M256" s="38">
        <v>3</v>
      </c>
      <c r="N256" s="38">
        <v>54</v>
      </c>
      <c r="O256" s="38">
        <v>0</v>
      </c>
      <c r="P256" s="38">
        <v>8</v>
      </c>
      <c r="Q256" s="38">
        <v>28</v>
      </c>
      <c r="R256" s="38">
        <v>0</v>
      </c>
      <c r="S256" s="38">
        <v>1.82</v>
      </c>
      <c r="T256" s="38">
        <v>6</v>
      </c>
      <c r="U256" s="38">
        <v>3</v>
      </c>
      <c r="V256" s="38">
        <v>3</v>
      </c>
      <c r="W256" s="38">
        <v>0.7</v>
      </c>
      <c r="X256" s="38">
        <v>-0.38</v>
      </c>
      <c r="Y256" s="38">
        <v>7</v>
      </c>
      <c r="Z256" s="38">
        <v>5.6</v>
      </c>
      <c r="AA256" s="38">
        <v>1.4</v>
      </c>
      <c r="AB256" s="38">
        <v>0.33</v>
      </c>
      <c r="AC256" s="38">
        <v>-0.57999999999999996</v>
      </c>
      <c r="AD256" s="38" t="s">
        <v>25</v>
      </c>
      <c r="AE256" s="38" t="s">
        <v>509</v>
      </c>
    </row>
    <row r="257" spans="1:31">
      <c r="A257" s="1">
        <v>255</v>
      </c>
      <c r="B257" s="38" t="s">
        <v>508</v>
      </c>
      <c r="C257" s="38" t="s">
        <v>120</v>
      </c>
      <c r="D257" s="38" t="s">
        <v>114</v>
      </c>
      <c r="E257" s="38" t="s">
        <v>101</v>
      </c>
      <c r="F257" s="38" t="s">
        <v>4724</v>
      </c>
      <c r="G257" s="38">
        <v>2001</v>
      </c>
      <c r="H257" s="38">
        <v>16</v>
      </c>
      <c r="I257" s="38">
        <v>1095</v>
      </c>
      <c r="J257" s="38">
        <v>68</v>
      </c>
      <c r="K257" s="38">
        <v>35.799999999999997</v>
      </c>
      <c r="L257" s="38">
        <v>12.2</v>
      </c>
      <c r="M257" s="38">
        <v>12</v>
      </c>
      <c r="N257" s="38">
        <v>85</v>
      </c>
      <c r="O257" s="38">
        <v>7</v>
      </c>
      <c r="P257" s="38">
        <v>4</v>
      </c>
      <c r="Q257" s="38">
        <v>19</v>
      </c>
      <c r="R257" s="38">
        <v>1</v>
      </c>
      <c r="S257" s="38">
        <v>0.88</v>
      </c>
      <c r="T257" s="38">
        <v>10</v>
      </c>
      <c r="U257" s="38">
        <v>13</v>
      </c>
      <c r="V257" s="38">
        <v>-3</v>
      </c>
      <c r="W257" s="38">
        <v>-0.25</v>
      </c>
      <c r="X257" s="38">
        <v>0.76</v>
      </c>
      <c r="Y257" s="38">
        <v>13.2</v>
      </c>
      <c r="Z257" s="38">
        <v>17.5</v>
      </c>
      <c r="AA257" s="38">
        <v>-4.3</v>
      </c>
      <c r="AB257" s="38">
        <v>-0.36</v>
      </c>
      <c r="AC257" s="38">
        <v>0.43</v>
      </c>
      <c r="AD257" s="38" t="s">
        <v>25</v>
      </c>
      <c r="AE257" s="38" t="s">
        <v>509</v>
      </c>
    </row>
    <row r="258" spans="1:31">
      <c r="A258" s="1">
        <v>256</v>
      </c>
      <c r="B258" s="38" t="s">
        <v>1224</v>
      </c>
      <c r="C258" s="38" t="s">
        <v>120</v>
      </c>
      <c r="D258" s="38" t="s">
        <v>114</v>
      </c>
      <c r="E258" s="38" t="s">
        <v>87</v>
      </c>
      <c r="F258" s="38" t="s">
        <v>5060</v>
      </c>
      <c r="G258" s="38">
        <v>2003</v>
      </c>
      <c r="H258" s="38">
        <v>0</v>
      </c>
      <c r="M258" s="38">
        <v>0</v>
      </c>
      <c r="O258" s="38">
        <v>0</v>
      </c>
      <c r="P258" s="38">
        <v>0</v>
      </c>
      <c r="R258" s="38">
        <v>5</v>
      </c>
      <c r="AD258" s="38" t="s">
        <v>25</v>
      </c>
      <c r="AE258" s="38" t="s">
        <v>1225</v>
      </c>
    </row>
    <row r="259" spans="1:31">
      <c r="A259" s="1">
        <v>257</v>
      </c>
      <c r="B259" s="38" t="s">
        <v>1226</v>
      </c>
      <c r="C259" s="38" t="s">
        <v>120</v>
      </c>
      <c r="D259" s="38" t="s">
        <v>117</v>
      </c>
      <c r="E259" s="38" t="s">
        <v>93</v>
      </c>
      <c r="F259" s="38" t="s">
        <v>5061</v>
      </c>
      <c r="G259" s="38">
        <v>2006</v>
      </c>
      <c r="H259" s="38">
        <v>0</v>
      </c>
      <c r="M259" s="38">
        <v>0</v>
      </c>
      <c r="O259" s="38">
        <v>0</v>
      </c>
      <c r="P259" s="38">
        <v>0</v>
      </c>
      <c r="R259" s="38">
        <v>4</v>
      </c>
      <c r="AD259" s="38" t="s">
        <v>25</v>
      </c>
      <c r="AE259" s="38" t="s">
        <v>1227</v>
      </c>
    </row>
    <row r="260" spans="1:31">
      <c r="A260" s="1">
        <v>258</v>
      </c>
      <c r="B260" s="38" t="s">
        <v>510</v>
      </c>
      <c r="C260" s="38" t="s">
        <v>120</v>
      </c>
      <c r="D260" s="38" t="s">
        <v>139</v>
      </c>
      <c r="E260" s="38" t="s">
        <v>101</v>
      </c>
      <c r="F260" s="38" t="s">
        <v>4725</v>
      </c>
      <c r="G260" s="38">
        <v>1996</v>
      </c>
      <c r="H260" s="38">
        <v>30</v>
      </c>
      <c r="I260" s="38">
        <v>2360</v>
      </c>
      <c r="J260" s="38">
        <v>79</v>
      </c>
      <c r="K260" s="38">
        <v>77.099999999999994</v>
      </c>
      <c r="L260" s="38">
        <v>26.2</v>
      </c>
      <c r="M260" s="38">
        <v>26</v>
      </c>
      <c r="N260" s="38">
        <v>86</v>
      </c>
      <c r="O260" s="38">
        <v>16</v>
      </c>
      <c r="P260" s="38">
        <v>4</v>
      </c>
      <c r="Q260" s="38">
        <v>29</v>
      </c>
      <c r="R260" s="38">
        <v>4</v>
      </c>
      <c r="S260" s="38">
        <v>0.73</v>
      </c>
      <c r="T260" s="38">
        <v>18</v>
      </c>
      <c r="U260" s="38">
        <v>39</v>
      </c>
      <c r="V260" s="38">
        <v>-21</v>
      </c>
      <c r="W260" s="38">
        <v>-0.8</v>
      </c>
      <c r="X260" s="38">
        <v>-0.28999999999999998</v>
      </c>
      <c r="Y260" s="38">
        <v>26.9</v>
      </c>
      <c r="Z260" s="38">
        <v>44.1</v>
      </c>
      <c r="AA260" s="38">
        <v>-17.2</v>
      </c>
      <c r="AB260" s="38">
        <v>-0.66</v>
      </c>
      <c r="AC260" s="38">
        <v>-0.11</v>
      </c>
      <c r="AD260" s="38" t="s">
        <v>25</v>
      </c>
      <c r="AE260" s="38" t="s">
        <v>511</v>
      </c>
    </row>
    <row r="261" spans="1:31">
      <c r="A261" s="1">
        <v>259</v>
      </c>
      <c r="B261" s="38" t="s">
        <v>512</v>
      </c>
      <c r="C261" s="38" t="s">
        <v>120</v>
      </c>
      <c r="D261" s="38" t="s">
        <v>114</v>
      </c>
      <c r="E261" s="38" t="s">
        <v>66</v>
      </c>
      <c r="F261" s="38" t="s">
        <v>4726</v>
      </c>
      <c r="G261" s="38">
        <v>1995</v>
      </c>
      <c r="H261" s="38">
        <v>27</v>
      </c>
      <c r="I261" s="38">
        <v>2042</v>
      </c>
      <c r="J261" s="38">
        <v>76</v>
      </c>
      <c r="K261" s="38">
        <v>68.8</v>
      </c>
      <c r="L261" s="38">
        <v>22.7</v>
      </c>
      <c r="M261" s="38">
        <v>23</v>
      </c>
      <c r="N261" s="38">
        <v>83</v>
      </c>
      <c r="O261" s="38">
        <v>11</v>
      </c>
      <c r="P261" s="38">
        <v>4</v>
      </c>
      <c r="Q261" s="38">
        <v>36</v>
      </c>
      <c r="R261" s="38">
        <v>3</v>
      </c>
      <c r="S261" s="38">
        <v>2.63</v>
      </c>
      <c r="T261" s="38">
        <v>63</v>
      </c>
      <c r="U261" s="38">
        <v>16</v>
      </c>
      <c r="V261" s="38">
        <v>47</v>
      </c>
      <c r="W261" s="38">
        <v>2.0699999999999998</v>
      </c>
      <c r="X261" s="38">
        <v>1.1000000000000001</v>
      </c>
      <c r="Y261" s="38">
        <v>50.6</v>
      </c>
      <c r="Z261" s="38">
        <v>14</v>
      </c>
      <c r="AA261" s="38">
        <v>36.6</v>
      </c>
      <c r="AB261" s="38">
        <v>1.61</v>
      </c>
      <c r="AC261" s="38">
        <v>0.78</v>
      </c>
      <c r="AD261" s="38" t="s">
        <v>25</v>
      </c>
      <c r="AE261" s="38" t="s">
        <v>513</v>
      </c>
    </row>
    <row r="262" spans="1:31">
      <c r="A262" s="1">
        <v>260</v>
      </c>
      <c r="B262" s="38" t="s">
        <v>4024</v>
      </c>
      <c r="C262" s="38" t="s">
        <v>215</v>
      </c>
      <c r="D262" s="38" t="s">
        <v>121</v>
      </c>
      <c r="E262" s="38" t="s">
        <v>99</v>
      </c>
      <c r="F262" s="38" t="s">
        <v>4482</v>
      </c>
      <c r="G262" s="38">
        <v>2003</v>
      </c>
      <c r="H262" s="38">
        <v>0</v>
      </c>
      <c r="M262" s="38">
        <v>0</v>
      </c>
      <c r="O262" s="38">
        <v>0</v>
      </c>
      <c r="P262" s="38">
        <v>0</v>
      </c>
      <c r="R262" s="38">
        <v>1</v>
      </c>
      <c r="AD262" s="38" t="s">
        <v>25</v>
      </c>
      <c r="AE262" s="38" t="s">
        <v>4025</v>
      </c>
    </row>
    <row r="263" spans="1:31">
      <c r="A263" s="1">
        <v>261</v>
      </c>
      <c r="B263" s="38" t="s">
        <v>514</v>
      </c>
      <c r="C263" s="38" t="s">
        <v>120</v>
      </c>
      <c r="D263" s="38" t="s">
        <v>110</v>
      </c>
      <c r="E263" s="38" t="s">
        <v>93</v>
      </c>
      <c r="F263" s="38" t="s">
        <v>4727</v>
      </c>
      <c r="G263" s="38">
        <v>2002</v>
      </c>
      <c r="H263" s="38">
        <v>15</v>
      </c>
      <c r="I263" s="38">
        <v>339</v>
      </c>
      <c r="J263" s="38">
        <v>23</v>
      </c>
      <c r="K263" s="38">
        <v>11.1</v>
      </c>
      <c r="L263" s="38">
        <v>3.8</v>
      </c>
      <c r="M263" s="38">
        <v>2</v>
      </c>
      <c r="N263" s="38">
        <v>83</v>
      </c>
      <c r="O263" s="38">
        <v>1</v>
      </c>
      <c r="P263" s="38">
        <v>13</v>
      </c>
      <c r="Q263" s="38">
        <v>13</v>
      </c>
      <c r="R263" s="38">
        <v>17</v>
      </c>
      <c r="S263" s="38">
        <v>0.8</v>
      </c>
      <c r="T263" s="38">
        <v>8</v>
      </c>
      <c r="U263" s="38">
        <v>9</v>
      </c>
      <c r="V263" s="38">
        <v>-1</v>
      </c>
      <c r="W263" s="38">
        <v>-0.27</v>
      </c>
      <c r="X263" s="38">
        <v>0.5</v>
      </c>
      <c r="Y263" s="38">
        <v>6.3</v>
      </c>
      <c r="Z263" s="38">
        <v>8.3000000000000007</v>
      </c>
      <c r="AA263" s="38">
        <v>-2</v>
      </c>
      <c r="AB263" s="38">
        <v>-0.54</v>
      </c>
      <c r="AC263" s="38">
        <v>-0.11</v>
      </c>
      <c r="AD263" s="38" t="s">
        <v>25</v>
      </c>
      <c r="AE263" s="38" t="s">
        <v>515</v>
      </c>
    </row>
    <row r="264" spans="1:31">
      <c r="A264" s="1">
        <v>262</v>
      </c>
      <c r="B264" s="38" t="s">
        <v>1228</v>
      </c>
      <c r="C264" s="38" t="s">
        <v>120</v>
      </c>
      <c r="D264" s="38" t="s">
        <v>117</v>
      </c>
      <c r="E264" s="38" t="s">
        <v>97</v>
      </c>
      <c r="F264" s="38" t="s">
        <v>5062</v>
      </c>
      <c r="G264" s="38">
        <v>2003</v>
      </c>
      <c r="H264" s="38">
        <v>0</v>
      </c>
      <c r="M264" s="38">
        <v>0</v>
      </c>
      <c r="O264" s="38">
        <v>0</v>
      </c>
      <c r="P264" s="38">
        <v>0</v>
      </c>
      <c r="R264" s="38">
        <v>1</v>
      </c>
      <c r="AD264" s="38" t="s">
        <v>25</v>
      </c>
      <c r="AE264" s="2" t="s">
        <v>1229</v>
      </c>
    </row>
    <row r="265" spans="1:31">
      <c r="A265" s="1">
        <v>263</v>
      </c>
      <c r="B265" s="38" t="s">
        <v>516</v>
      </c>
      <c r="C265" s="38" t="s">
        <v>229</v>
      </c>
      <c r="D265" s="38" t="s">
        <v>517</v>
      </c>
      <c r="E265" s="38" t="s">
        <v>74</v>
      </c>
      <c r="F265" s="38" t="s">
        <v>4728</v>
      </c>
      <c r="G265" s="38">
        <v>1991</v>
      </c>
      <c r="H265" s="38">
        <v>31</v>
      </c>
      <c r="I265" s="38">
        <v>2721</v>
      </c>
      <c r="J265" s="38">
        <v>88</v>
      </c>
      <c r="K265" s="38">
        <v>94.5</v>
      </c>
      <c r="L265" s="38">
        <v>30.2</v>
      </c>
      <c r="M265" s="38">
        <v>31</v>
      </c>
      <c r="N265" s="38">
        <v>88</v>
      </c>
      <c r="O265" s="38">
        <v>25</v>
      </c>
      <c r="P265" s="38">
        <v>0</v>
      </c>
      <c r="R265" s="38">
        <v>0</v>
      </c>
      <c r="S265" s="38">
        <v>1.68</v>
      </c>
      <c r="T265" s="38">
        <v>60</v>
      </c>
      <c r="U265" s="38">
        <v>40</v>
      </c>
      <c r="V265" s="38">
        <v>20</v>
      </c>
      <c r="W265" s="38">
        <v>0.66</v>
      </c>
      <c r="X265" s="38">
        <v>-0.47</v>
      </c>
      <c r="Y265" s="38">
        <v>58.4</v>
      </c>
      <c r="Z265" s="38">
        <v>36.5</v>
      </c>
      <c r="AA265" s="38">
        <v>22</v>
      </c>
      <c r="AB265" s="38">
        <v>0.73</v>
      </c>
      <c r="AC265" s="38">
        <v>-0.28000000000000003</v>
      </c>
      <c r="AD265" s="38" t="s">
        <v>25</v>
      </c>
      <c r="AE265" s="38" t="s">
        <v>518</v>
      </c>
    </row>
    <row r="266" spans="1:31">
      <c r="A266" s="1">
        <v>264</v>
      </c>
      <c r="B266" s="38" t="s">
        <v>88</v>
      </c>
      <c r="C266" s="38" t="s">
        <v>142</v>
      </c>
      <c r="D266" s="38" t="s">
        <v>150</v>
      </c>
      <c r="E266" s="38" t="s">
        <v>87</v>
      </c>
      <c r="F266" s="38" t="s">
        <v>4473</v>
      </c>
      <c r="G266" s="38">
        <v>1987</v>
      </c>
      <c r="H266" s="38">
        <v>27</v>
      </c>
      <c r="I266" s="38">
        <v>2430</v>
      </c>
      <c r="J266" s="38">
        <v>90</v>
      </c>
      <c r="K266" s="38">
        <v>79.400000000000006</v>
      </c>
      <c r="L266" s="38">
        <v>27</v>
      </c>
      <c r="M266" s="38">
        <v>27</v>
      </c>
      <c r="N266" s="38">
        <v>90</v>
      </c>
      <c r="O266" s="38">
        <v>27</v>
      </c>
      <c r="P266" s="38">
        <v>0</v>
      </c>
      <c r="R266" s="38">
        <v>3</v>
      </c>
      <c r="S266" s="38">
        <v>1.1100000000000001</v>
      </c>
      <c r="T266" s="38">
        <v>23</v>
      </c>
      <c r="U266" s="38">
        <v>34</v>
      </c>
      <c r="V266" s="38">
        <v>-11</v>
      </c>
      <c r="W266" s="38">
        <v>-0.41</v>
      </c>
      <c r="X266" s="38">
        <v>-0.55000000000000004</v>
      </c>
      <c r="Y266" s="38">
        <v>25.2</v>
      </c>
      <c r="Z266" s="38">
        <v>37.4</v>
      </c>
      <c r="AA266" s="38">
        <v>-12.2</v>
      </c>
      <c r="AB266" s="38">
        <v>-0.45</v>
      </c>
      <c r="AC266" s="38">
        <v>-0.72</v>
      </c>
      <c r="AD266" s="38" t="s">
        <v>25</v>
      </c>
      <c r="AE266" s="38" t="s">
        <v>519</v>
      </c>
    </row>
    <row r="267" spans="1:31">
      <c r="A267" s="1">
        <v>265</v>
      </c>
      <c r="B267" s="38" t="s">
        <v>520</v>
      </c>
      <c r="C267" s="38" t="s">
        <v>266</v>
      </c>
      <c r="D267" s="38" t="s">
        <v>139</v>
      </c>
      <c r="E267" s="38" t="s">
        <v>97</v>
      </c>
      <c r="F267" s="38" t="s">
        <v>4729</v>
      </c>
      <c r="G267" s="38">
        <v>1996</v>
      </c>
      <c r="H267" s="38">
        <v>13</v>
      </c>
      <c r="I267" s="38">
        <v>707</v>
      </c>
      <c r="J267" s="38">
        <v>54</v>
      </c>
      <c r="K267" s="38">
        <v>23.1</v>
      </c>
      <c r="L267" s="38">
        <v>7.9</v>
      </c>
      <c r="M267" s="38">
        <v>8</v>
      </c>
      <c r="N267" s="38">
        <v>71</v>
      </c>
      <c r="O267" s="38">
        <v>1</v>
      </c>
      <c r="P267" s="38">
        <v>5</v>
      </c>
      <c r="Q267" s="38">
        <v>27</v>
      </c>
      <c r="R267" s="38">
        <v>4</v>
      </c>
      <c r="S267" s="38">
        <v>0.77</v>
      </c>
      <c r="T267" s="38">
        <v>4</v>
      </c>
      <c r="U267" s="38">
        <v>12</v>
      </c>
      <c r="V267" s="38">
        <v>-8</v>
      </c>
      <c r="W267" s="38">
        <v>-1.02</v>
      </c>
      <c r="X267" s="38">
        <v>-0.52</v>
      </c>
      <c r="Y267" s="38">
        <v>5.7</v>
      </c>
      <c r="Z267" s="38">
        <v>11.7</v>
      </c>
      <c r="AA267" s="38">
        <v>-6</v>
      </c>
      <c r="AB267" s="38">
        <v>-0.76</v>
      </c>
      <c r="AC267" s="38">
        <v>-0.35</v>
      </c>
      <c r="AD267" s="38" t="s">
        <v>25</v>
      </c>
      <c r="AE267" s="38" t="s">
        <v>521</v>
      </c>
    </row>
    <row r="268" spans="1:31">
      <c r="A268" s="1">
        <v>266</v>
      </c>
      <c r="B268" s="38" t="s">
        <v>522</v>
      </c>
      <c r="C268" s="38" t="s">
        <v>120</v>
      </c>
      <c r="D268" s="38" t="s">
        <v>121</v>
      </c>
      <c r="E268" s="38" t="s">
        <v>87</v>
      </c>
      <c r="F268" s="38" t="s">
        <v>4730</v>
      </c>
      <c r="G268" s="38">
        <v>2000</v>
      </c>
      <c r="H268" s="38">
        <v>33</v>
      </c>
      <c r="I268" s="38">
        <v>2969</v>
      </c>
      <c r="J268" s="38">
        <v>90</v>
      </c>
      <c r="K268" s="38">
        <v>97</v>
      </c>
      <c r="L268" s="38">
        <v>33</v>
      </c>
      <c r="M268" s="38">
        <v>33</v>
      </c>
      <c r="N268" s="38">
        <v>90</v>
      </c>
      <c r="O268" s="38">
        <v>32</v>
      </c>
      <c r="P268" s="38">
        <v>0</v>
      </c>
      <c r="R268" s="38">
        <v>0</v>
      </c>
      <c r="S268" s="38">
        <v>1.21</v>
      </c>
      <c r="T268" s="38">
        <v>35</v>
      </c>
      <c r="U268" s="38">
        <v>42</v>
      </c>
      <c r="V268" s="38">
        <v>-7</v>
      </c>
      <c r="W268" s="38">
        <v>-0.21</v>
      </c>
      <c r="X268" s="38">
        <v>2.75</v>
      </c>
      <c r="Y268" s="38">
        <v>34</v>
      </c>
      <c r="Z268" s="38">
        <v>42.2</v>
      </c>
      <c r="AA268" s="38">
        <v>-8.1999999999999993</v>
      </c>
      <c r="AB268" s="38">
        <v>-0.25</v>
      </c>
      <c r="AC268" s="38">
        <v>1.83</v>
      </c>
      <c r="AD268" s="38" t="s">
        <v>25</v>
      </c>
      <c r="AE268" s="38" t="s">
        <v>523</v>
      </c>
    </row>
    <row r="269" spans="1:31">
      <c r="A269" s="1">
        <v>267</v>
      </c>
      <c r="B269" s="38" t="s">
        <v>524</v>
      </c>
      <c r="C269" s="38" t="s">
        <v>149</v>
      </c>
      <c r="D269" s="38" t="s">
        <v>117</v>
      </c>
      <c r="E269" s="38" t="s">
        <v>68</v>
      </c>
      <c r="F269" s="38" t="s">
        <v>4358</v>
      </c>
      <c r="G269" s="38">
        <v>1997</v>
      </c>
      <c r="H269" s="38">
        <v>27</v>
      </c>
      <c r="I269" s="38">
        <v>2276</v>
      </c>
      <c r="J269" s="38">
        <v>84</v>
      </c>
      <c r="K269" s="38">
        <v>76.599999999999994</v>
      </c>
      <c r="L269" s="38">
        <v>25.3</v>
      </c>
      <c r="M269" s="38">
        <v>27</v>
      </c>
      <c r="N269" s="38">
        <v>84</v>
      </c>
      <c r="O269" s="38">
        <v>18</v>
      </c>
      <c r="P269" s="38">
        <v>0</v>
      </c>
      <c r="R269" s="38">
        <v>0</v>
      </c>
      <c r="S269" s="38">
        <v>2.2599999999999998</v>
      </c>
      <c r="T269" s="38">
        <v>54</v>
      </c>
      <c r="U269" s="38">
        <v>19</v>
      </c>
      <c r="V269" s="38">
        <v>35</v>
      </c>
      <c r="W269" s="38">
        <v>1.38</v>
      </c>
      <c r="X269" s="38">
        <v>1.51</v>
      </c>
      <c r="Y269" s="38">
        <v>48.2</v>
      </c>
      <c r="Z269" s="38">
        <v>23.7</v>
      </c>
      <c r="AA269" s="38">
        <v>24.5</v>
      </c>
      <c r="AB269" s="38">
        <v>0.97</v>
      </c>
      <c r="AC269" s="38">
        <v>0.57999999999999996</v>
      </c>
      <c r="AD269" s="38" t="s">
        <v>25</v>
      </c>
      <c r="AE269" s="38" t="s">
        <v>525</v>
      </c>
    </row>
    <row r="270" spans="1:31">
      <c r="A270" s="1">
        <v>268</v>
      </c>
      <c r="B270" s="38" t="s">
        <v>526</v>
      </c>
      <c r="C270" s="38" t="s">
        <v>229</v>
      </c>
      <c r="D270" s="38" t="s">
        <v>117</v>
      </c>
      <c r="E270" s="38" t="s">
        <v>66</v>
      </c>
      <c r="F270" s="38" t="s">
        <v>4731</v>
      </c>
      <c r="G270" s="38">
        <v>1990</v>
      </c>
      <c r="H270" s="38">
        <v>28</v>
      </c>
      <c r="I270" s="38">
        <v>2097</v>
      </c>
      <c r="J270" s="38">
        <v>75</v>
      </c>
      <c r="K270" s="38">
        <v>70.599999999999994</v>
      </c>
      <c r="L270" s="38">
        <v>23.3</v>
      </c>
      <c r="M270" s="38">
        <v>24</v>
      </c>
      <c r="N270" s="38">
        <v>85</v>
      </c>
      <c r="O270" s="38">
        <v>16</v>
      </c>
      <c r="P270" s="38">
        <v>4</v>
      </c>
      <c r="Q270" s="38">
        <v>15</v>
      </c>
      <c r="R270" s="38">
        <v>5</v>
      </c>
      <c r="S270" s="38">
        <v>2.39</v>
      </c>
      <c r="T270" s="38">
        <v>65</v>
      </c>
      <c r="U270" s="38">
        <v>18</v>
      </c>
      <c r="V270" s="38">
        <v>47</v>
      </c>
      <c r="W270" s="38">
        <v>2.02</v>
      </c>
      <c r="X270" s="38">
        <v>0.99</v>
      </c>
      <c r="Y270" s="38">
        <v>56.2</v>
      </c>
      <c r="Z270" s="38">
        <v>15.4</v>
      </c>
      <c r="AA270" s="38">
        <v>40.799999999999997</v>
      </c>
      <c r="AB270" s="38">
        <v>1.75</v>
      </c>
      <c r="AC270" s="38">
        <v>1.31</v>
      </c>
      <c r="AD270" s="38" t="s">
        <v>25</v>
      </c>
      <c r="AE270" s="38" t="s">
        <v>527</v>
      </c>
    </row>
    <row r="271" spans="1:31">
      <c r="A271" s="1">
        <v>269</v>
      </c>
      <c r="B271" s="38" t="s">
        <v>528</v>
      </c>
      <c r="C271" s="38" t="s">
        <v>120</v>
      </c>
      <c r="D271" s="38" t="s">
        <v>114</v>
      </c>
      <c r="E271" s="38" t="s">
        <v>93</v>
      </c>
      <c r="F271" s="38" t="s">
        <v>4732</v>
      </c>
      <c r="G271" s="38">
        <v>2004</v>
      </c>
      <c r="H271" s="38">
        <v>1</v>
      </c>
      <c r="I271" s="38">
        <v>8</v>
      </c>
      <c r="J271" s="38">
        <v>8</v>
      </c>
      <c r="K271" s="38">
        <v>0.3</v>
      </c>
      <c r="L271" s="38">
        <v>0.1</v>
      </c>
      <c r="M271" s="38">
        <v>0</v>
      </c>
      <c r="O271" s="38">
        <v>0</v>
      </c>
      <c r="P271" s="38">
        <v>1</v>
      </c>
      <c r="Q271" s="38">
        <v>8</v>
      </c>
      <c r="R271" s="38">
        <v>12</v>
      </c>
      <c r="S271" s="38">
        <v>0</v>
      </c>
      <c r="T271" s="38">
        <v>0</v>
      </c>
      <c r="U271" s="38">
        <v>0</v>
      </c>
      <c r="V271" s="38">
        <v>0</v>
      </c>
      <c r="W271" s="38">
        <v>0</v>
      </c>
      <c r="X271" s="38">
        <v>0.71</v>
      </c>
      <c r="Y271" s="38">
        <v>0.1</v>
      </c>
      <c r="Z271" s="38">
        <v>0.3</v>
      </c>
      <c r="AA271" s="38">
        <v>-0.2</v>
      </c>
      <c r="AB271" s="38">
        <v>-2.2999999999999998</v>
      </c>
      <c r="AC271" s="38">
        <v>-1.86</v>
      </c>
      <c r="AD271" s="38" t="s">
        <v>25</v>
      </c>
      <c r="AE271" s="38" t="s">
        <v>529</v>
      </c>
    </row>
    <row r="272" spans="1:31">
      <c r="A272" s="1">
        <v>270</v>
      </c>
      <c r="B272" s="38" t="s">
        <v>530</v>
      </c>
      <c r="C272" s="38" t="s">
        <v>130</v>
      </c>
      <c r="D272" s="38" t="s">
        <v>114</v>
      </c>
      <c r="E272" s="38" t="s">
        <v>66</v>
      </c>
      <c r="F272" s="38" t="s">
        <v>4733</v>
      </c>
      <c r="G272" s="38">
        <v>2000</v>
      </c>
      <c r="H272" s="38">
        <v>31</v>
      </c>
      <c r="I272" s="38">
        <v>2495</v>
      </c>
      <c r="J272" s="38">
        <v>80</v>
      </c>
      <c r="K272" s="38">
        <v>84</v>
      </c>
      <c r="L272" s="38">
        <v>27.7</v>
      </c>
      <c r="M272" s="38">
        <v>30</v>
      </c>
      <c r="N272" s="38">
        <v>82</v>
      </c>
      <c r="O272" s="38">
        <v>19</v>
      </c>
      <c r="P272" s="38">
        <v>1</v>
      </c>
      <c r="Q272" s="38">
        <v>27</v>
      </c>
      <c r="R272" s="38">
        <v>0</v>
      </c>
      <c r="S272" s="38">
        <v>2.35</v>
      </c>
      <c r="T272" s="38">
        <v>78</v>
      </c>
      <c r="U272" s="38">
        <v>24</v>
      </c>
      <c r="V272" s="38">
        <v>54</v>
      </c>
      <c r="W272" s="38">
        <v>1.95</v>
      </c>
      <c r="X272" s="38">
        <v>1.38</v>
      </c>
      <c r="Y272" s="38">
        <v>61.6</v>
      </c>
      <c r="Z272" s="38">
        <v>20.100000000000001</v>
      </c>
      <c r="AA272" s="38">
        <v>41.5</v>
      </c>
      <c r="AB272" s="38">
        <v>1.5</v>
      </c>
      <c r="AC272" s="38">
        <v>0.81</v>
      </c>
      <c r="AD272" s="38" t="s">
        <v>25</v>
      </c>
      <c r="AE272" s="38" t="s">
        <v>531</v>
      </c>
    </row>
    <row r="273" spans="1:31">
      <c r="A273" s="1">
        <v>271</v>
      </c>
      <c r="B273" s="38" t="s">
        <v>532</v>
      </c>
      <c r="C273" s="38" t="s">
        <v>120</v>
      </c>
      <c r="D273" s="38" t="s">
        <v>218</v>
      </c>
      <c r="E273" s="38" t="s">
        <v>83</v>
      </c>
      <c r="F273" s="38" t="s">
        <v>4734</v>
      </c>
      <c r="G273" s="38">
        <v>2004</v>
      </c>
      <c r="H273" s="38">
        <v>5</v>
      </c>
      <c r="I273" s="38">
        <v>304</v>
      </c>
      <c r="J273" s="38">
        <v>61</v>
      </c>
      <c r="K273" s="38">
        <v>10.199999999999999</v>
      </c>
      <c r="L273" s="38">
        <v>3.4</v>
      </c>
      <c r="M273" s="38">
        <v>4</v>
      </c>
      <c r="N273" s="38">
        <v>70</v>
      </c>
      <c r="O273" s="38">
        <v>0</v>
      </c>
      <c r="P273" s="38">
        <v>1</v>
      </c>
      <c r="Q273" s="38">
        <v>23</v>
      </c>
      <c r="R273" s="38">
        <v>4</v>
      </c>
      <c r="S273" s="38">
        <v>0.8</v>
      </c>
      <c r="T273" s="38">
        <v>2</v>
      </c>
      <c r="U273" s="38">
        <v>3</v>
      </c>
      <c r="V273" s="38">
        <v>-1</v>
      </c>
      <c r="W273" s="38">
        <v>-0.3</v>
      </c>
      <c r="X273" s="38">
        <v>-0.09</v>
      </c>
      <c r="Y273" s="38">
        <v>4.2</v>
      </c>
      <c r="Z273" s="38">
        <v>3.9</v>
      </c>
      <c r="AA273" s="38">
        <v>0.3</v>
      </c>
      <c r="AB273" s="38">
        <v>0.1</v>
      </c>
      <c r="AC273" s="38">
        <v>0.12</v>
      </c>
      <c r="AD273" s="38" t="s">
        <v>25</v>
      </c>
      <c r="AE273" s="38" t="s">
        <v>533</v>
      </c>
    </row>
    <row r="274" spans="1:31">
      <c r="A274" s="1">
        <v>272</v>
      </c>
      <c r="B274" s="38" t="s">
        <v>1230</v>
      </c>
      <c r="C274" s="38" t="s">
        <v>238</v>
      </c>
      <c r="D274" s="38" t="s">
        <v>117</v>
      </c>
      <c r="E274" s="38" t="s">
        <v>89</v>
      </c>
      <c r="F274" s="38" t="s">
        <v>4438</v>
      </c>
      <c r="G274" s="38">
        <v>2002</v>
      </c>
      <c r="H274" s="38">
        <v>0</v>
      </c>
      <c r="M274" s="38">
        <v>0</v>
      </c>
      <c r="O274" s="38">
        <v>0</v>
      </c>
      <c r="P274" s="38">
        <v>0</v>
      </c>
      <c r="R274" s="38">
        <v>3</v>
      </c>
      <c r="AD274" s="38" t="s">
        <v>25</v>
      </c>
      <c r="AE274" s="38" t="s">
        <v>1231</v>
      </c>
    </row>
    <row r="275" spans="1:31">
      <c r="A275" s="1">
        <v>273</v>
      </c>
      <c r="B275" s="38" t="s">
        <v>534</v>
      </c>
      <c r="C275" s="38" t="s">
        <v>238</v>
      </c>
      <c r="D275" s="38" t="s">
        <v>110</v>
      </c>
      <c r="E275" s="38" t="s">
        <v>76</v>
      </c>
      <c r="F275" s="38" t="s">
        <v>4735</v>
      </c>
      <c r="G275" s="38">
        <v>2005</v>
      </c>
      <c r="H275" s="38">
        <v>3</v>
      </c>
      <c r="I275" s="38">
        <v>13</v>
      </c>
      <c r="J275" s="38">
        <v>4</v>
      </c>
      <c r="K275" s="38">
        <v>0.4</v>
      </c>
      <c r="L275" s="38">
        <v>0.1</v>
      </c>
      <c r="M275" s="38">
        <v>0</v>
      </c>
      <c r="O275" s="38">
        <v>0</v>
      </c>
      <c r="P275" s="38">
        <v>3</v>
      </c>
      <c r="Q275" s="38">
        <v>4</v>
      </c>
      <c r="R275" s="38">
        <v>17</v>
      </c>
      <c r="S275" s="38">
        <v>2</v>
      </c>
      <c r="T275" s="38">
        <v>0</v>
      </c>
      <c r="U275" s="38">
        <v>1</v>
      </c>
      <c r="V275" s="38">
        <v>-1</v>
      </c>
      <c r="W275" s="38">
        <v>-6.92</v>
      </c>
      <c r="X275" s="38">
        <v>-6.92</v>
      </c>
      <c r="Y275" s="38">
        <v>0.3</v>
      </c>
      <c r="Z275" s="38">
        <v>1.2</v>
      </c>
      <c r="AA275" s="38">
        <v>-0.8</v>
      </c>
      <c r="AB275" s="38">
        <v>-5.88</v>
      </c>
      <c r="AC275" s="38">
        <v>-5.42</v>
      </c>
      <c r="AD275" s="38" t="s">
        <v>25</v>
      </c>
      <c r="AE275" s="38" t="s">
        <v>535</v>
      </c>
    </row>
    <row r="276" spans="1:31">
      <c r="A276" s="1">
        <v>274</v>
      </c>
      <c r="B276" s="38" t="s">
        <v>536</v>
      </c>
      <c r="C276" s="38" t="s">
        <v>120</v>
      </c>
      <c r="D276" s="38" t="s">
        <v>139</v>
      </c>
      <c r="E276" s="38" t="s">
        <v>93</v>
      </c>
      <c r="F276" s="38" t="s">
        <v>4736</v>
      </c>
      <c r="G276" s="38">
        <v>1996</v>
      </c>
      <c r="H276" s="38">
        <v>32</v>
      </c>
      <c r="I276" s="38">
        <v>2432</v>
      </c>
      <c r="J276" s="38">
        <v>76</v>
      </c>
      <c r="K276" s="38">
        <v>79.5</v>
      </c>
      <c r="L276" s="38">
        <v>27</v>
      </c>
      <c r="M276" s="38">
        <v>30</v>
      </c>
      <c r="N276" s="38">
        <v>79</v>
      </c>
      <c r="O276" s="38">
        <v>11</v>
      </c>
      <c r="P276" s="38">
        <v>2</v>
      </c>
      <c r="Q276" s="38">
        <v>27</v>
      </c>
      <c r="R276" s="38">
        <v>1</v>
      </c>
      <c r="S276" s="38">
        <v>0.94</v>
      </c>
      <c r="T276" s="38">
        <v>32</v>
      </c>
      <c r="U276" s="38">
        <v>48</v>
      </c>
      <c r="V276" s="38">
        <v>-16</v>
      </c>
      <c r="W276" s="38">
        <v>-0.59</v>
      </c>
      <c r="X276" s="38">
        <v>0.55000000000000004</v>
      </c>
      <c r="Y276" s="38">
        <v>33.5</v>
      </c>
      <c r="Z276" s="38">
        <v>44.6</v>
      </c>
      <c r="AA276" s="38">
        <v>-11.1</v>
      </c>
      <c r="AB276" s="38">
        <v>-0.41</v>
      </c>
      <c r="AC276" s="38">
        <v>0.18</v>
      </c>
      <c r="AD276" s="38" t="s">
        <v>25</v>
      </c>
      <c r="AE276" s="38" t="s">
        <v>537</v>
      </c>
    </row>
    <row r="277" spans="1:31">
      <c r="A277" s="1">
        <v>275</v>
      </c>
      <c r="B277" s="38" t="s">
        <v>538</v>
      </c>
      <c r="C277" s="38" t="s">
        <v>229</v>
      </c>
      <c r="D277" s="38" t="s">
        <v>139</v>
      </c>
      <c r="E277" s="38" t="s">
        <v>83</v>
      </c>
      <c r="F277" s="38" t="s">
        <v>4737</v>
      </c>
      <c r="G277" s="38">
        <v>1999</v>
      </c>
      <c r="H277" s="38">
        <v>30</v>
      </c>
      <c r="I277" s="38">
        <v>2263</v>
      </c>
      <c r="J277" s="38">
        <v>75</v>
      </c>
      <c r="K277" s="38">
        <v>76.2</v>
      </c>
      <c r="L277" s="38">
        <v>25.1</v>
      </c>
      <c r="M277" s="38">
        <v>26</v>
      </c>
      <c r="N277" s="38">
        <v>83</v>
      </c>
      <c r="O277" s="38">
        <v>15</v>
      </c>
      <c r="P277" s="38">
        <v>4</v>
      </c>
      <c r="Q277" s="38">
        <v>27</v>
      </c>
      <c r="R277" s="38">
        <v>1</v>
      </c>
      <c r="S277" s="38">
        <v>1.27</v>
      </c>
      <c r="T277" s="38">
        <v>26</v>
      </c>
      <c r="U277" s="38">
        <v>26</v>
      </c>
      <c r="V277" s="38">
        <v>0</v>
      </c>
      <c r="W277" s="38">
        <v>0</v>
      </c>
      <c r="X277" s="38">
        <v>0.89</v>
      </c>
      <c r="Y277" s="38">
        <v>35.200000000000003</v>
      </c>
      <c r="Z277" s="38">
        <v>32</v>
      </c>
      <c r="AA277" s="38">
        <v>3.2</v>
      </c>
      <c r="AB277" s="38">
        <v>0.13</v>
      </c>
      <c r="AC277" s="38">
        <v>0.59</v>
      </c>
      <c r="AD277" s="38" t="s">
        <v>25</v>
      </c>
      <c r="AE277" s="38" t="s">
        <v>539</v>
      </c>
    </row>
    <row r="278" spans="1:31">
      <c r="A278" s="1">
        <v>276</v>
      </c>
      <c r="B278" s="38" t="s">
        <v>1232</v>
      </c>
      <c r="C278" s="38" t="s">
        <v>120</v>
      </c>
      <c r="D278" s="38" t="s">
        <v>150</v>
      </c>
      <c r="E278" s="38" t="s">
        <v>70</v>
      </c>
      <c r="F278" s="38" t="s">
        <v>5063</v>
      </c>
      <c r="G278" s="38">
        <v>1986</v>
      </c>
      <c r="H278" s="38">
        <v>0</v>
      </c>
      <c r="M278" s="38">
        <v>0</v>
      </c>
      <c r="O278" s="38">
        <v>0</v>
      </c>
      <c r="P278" s="38">
        <v>0</v>
      </c>
      <c r="R278" s="38">
        <v>23</v>
      </c>
      <c r="AD278" s="38" t="s">
        <v>25</v>
      </c>
      <c r="AE278" s="38" t="s">
        <v>1233</v>
      </c>
    </row>
    <row r="279" spans="1:31">
      <c r="A279" s="1">
        <v>277</v>
      </c>
      <c r="B279" s="38" t="s">
        <v>540</v>
      </c>
      <c r="C279" s="38" t="s">
        <v>136</v>
      </c>
      <c r="D279" s="38" t="s">
        <v>121</v>
      </c>
      <c r="E279" s="38" t="s">
        <v>74</v>
      </c>
      <c r="F279" s="38" t="s">
        <v>4738</v>
      </c>
      <c r="G279" s="38">
        <v>2000</v>
      </c>
      <c r="H279" s="38">
        <v>4</v>
      </c>
      <c r="I279" s="38">
        <v>87</v>
      </c>
      <c r="J279" s="38">
        <v>22</v>
      </c>
      <c r="K279" s="38">
        <v>3</v>
      </c>
      <c r="L279" s="38">
        <v>1</v>
      </c>
      <c r="M279" s="38">
        <v>1</v>
      </c>
      <c r="N279" s="38">
        <v>77</v>
      </c>
      <c r="O279" s="38">
        <v>0</v>
      </c>
      <c r="P279" s="38">
        <v>3</v>
      </c>
      <c r="Q279" s="38">
        <v>3</v>
      </c>
      <c r="R279" s="38">
        <v>22</v>
      </c>
      <c r="S279" s="38">
        <v>2</v>
      </c>
      <c r="T279" s="38">
        <v>1</v>
      </c>
      <c r="U279" s="38">
        <v>2</v>
      </c>
      <c r="V279" s="38">
        <v>-1</v>
      </c>
      <c r="W279" s="38">
        <v>-1.03</v>
      </c>
      <c r="X279" s="38">
        <v>-1.78</v>
      </c>
      <c r="Y279" s="38">
        <v>1.7</v>
      </c>
      <c r="Z279" s="38">
        <v>0.9</v>
      </c>
      <c r="AA279" s="38">
        <v>0.8</v>
      </c>
      <c r="AB279" s="38">
        <v>0.85</v>
      </c>
      <c r="AC279" s="38">
        <v>0.11</v>
      </c>
      <c r="AD279" s="38" t="s">
        <v>25</v>
      </c>
      <c r="AE279" s="38" t="s">
        <v>541</v>
      </c>
    </row>
    <row r="280" spans="1:31">
      <c r="A280" s="1">
        <v>278</v>
      </c>
      <c r="B280" s="38" t="s">
        <v>542</v>
      </c>
      <c r="C280" s="38" t="s">
        <v>543</v>
      </c>
      <c r="D280" s="38" t="s">
        <v>139</v>
      </c>
      <c r="E280" s="38" t="s">
        <v>97</v>
      </c>
      <c r="F280" s="38" t="s">
        <v>4739</v>
      </c>
      <c r="G280" s="38">
        <v>1996</v>
      </c>
      <c r="H280" s="38">
        <v>23</v>
      </c>
      <c r="I280" s="38">
        <v>923</v>
      </c>
      <c r="J280" s="38">
        <v>40</v>
      </c>
      <c r="K280" s="38">
        <v>30.2</v>
      </c>
      <c r="L280" s="38">
        <v>10.3</v>
      </c>
      <c r="M280" s="38">
        <v>10</v>
      </c>
      <c r="N280" s="38">
        <v>65</v>
      </c>
      <c r="O280" s="38">
        <v>1</v>
      </c>
      <c r="P280" s="38">
        <v>13</v>
      </c>
      <c r="Q280" s="38">
        <v>21</v>
      </c>
      <c r="R280" s="38">
        <v>2</v>
      </c>
      <c r="S280" s="38">
        <v>1.17</v>
      </c>
      <c r="T280" s="38">
        <v>11</v>
      </c>
      <c r="U280" s="38">
        <v>13</v>
      </c>
      <c r="V280" s="38">
        <v>-2</v>
      </c>
      <c r="W280" s="38">
        <v>-0.2</v>
      </c>
      <c r="X280" s="38">
        <v>0.61</v>
      </c>
      <c r="Y280" s="38">
        <v>9.9</v>
      </c>
      <c r="Z280" s="38">
        <v>12.2</v>
      </c>
      <c r="AA280" s="38">
        <v>-2.2999999999999998</v>
      </c>
      <c r="AB280" s="38">
        <v>-0.22</v>
      </c>
      <c r="AC280" s="38">
        <v>0.39</v>
      </c>
      <c r="AD280" s="38" t="s">
        <v>25</v>
      </c>
      <c r="AE280" s="38" t="s">
        <v>544</v>
      </c>
    </row>
    <row r="281" spans="1:31">
      <c r="A281" s="1">
        <v>279</v>
      </c>
      <c r="B281" s="38" t="s">
        <v>4026</v>
      </c>
      <c r="C281" s="38" t="s">
        <v>4027</v>
      </c>
      <c r="D281" s="38" t="s">
        <v>150</v>
      </c>
      <c r="E281" s="38" t="s">
        <v>95</v>
      </c>
      <c r="F281" s="38" t="s">
        <v>5064</v>
      </c>
      <c r="G281" s="38">
        <v>2002</v>
      </c>
      <c r="H281" s="38">
        <v>0</v>
      </c>
      <c r="M281" s="38">
        <v>0</v>
      </c>
      <c r="O281" s="38">
        <v>0</v>
      </c>
      <c r="P281" s="38">
        <v>0</v>
      </c>
      <c r="R281" s="38">
        <v>3</v>
      </c>
      <c r="AD281" s="38" t="s">
        <v>25</v>
      </c>
      <c r="AE281" s="38" t="s">
        <v>4028</v>
      </c>
    </row>
    <row r="282" spans="1:31">
      <c r="A282" s="1">
        <v>280</v>
      </c>
      <c r="B282" s="38" t="s">
        <v>90</v>
      </c>
      <c r="C282" s="38" t="s">
        <v>120</v>
      </c>
      <c r="D282" s="38" t="s">
        <v>150</v>
      </c>
      <c r="E282" s="38" t="s">
        <v>89</v>
      </c>
      <c r="F282" s="38" t="s">
        <v>4740</v>
      </c>
      <c r="G282" s="38">
        <v>1997</v>
      </c>
      <c r="H282" s="38">
        <v>18</v>
      </c>
      <c r="I282" s="38">
        <v>1620</v>
      </c>
      <c r="J282" s="38">
        <v>90</v>
      </c>
      <c r="K282" s="38">
        <v>52.9</v>
      </c>
      <c r="L282" s="38">
        <v>18</v>
      </c>
      <c r="M282" s="38">
        <v>18</v>
      </c>
      <c r="N282" s="38">
        <v>90</v>
      </c>
      <c r="O282" s="38">
        <v>18</v>
      </c>
      <c r="P282" s="38">
        <v>0</v>
      </c>
      <c r="R282" s="38">
        <v>0</v>
      </c>
      <c r="S282" s="38">
        <v>1.1100000000000001</v>
      </c>
      <c r="T282" s="38">
        <v>15</v>
      </c>
      <c r="U282" s="38">
        <v>31</v>
      </c>
      <c r="V282" s="38">
        <v>-16</v>
      </c>
      <c r="W282" s="38">
        <v>-0.89</v>
      </c>
      <c r="X282" s="38">
        <v>0.11</v>
      </c>
      <c r="Y282" s="38">
        <v>20.5</v>
      </c>
      <c r="Z282" s="38">
        <v>26.6</v>
      </c>
      <c r="AA282" s="38">
        <v>-6.1</v>
      </c>
      <c r="AB282" s="38">
        <v>-0.34</v>
      </c>
      <c r="AC282" s="38">
        <v>0.69</v>
      </c>
      <c r="AD282" s="38" t="s">
        <v>25</v>
      </c>
      <c r="AE282" s="38" t="s">
        <v>545</v>
      </c>
    </row>
    <row r="283" spans="1:31">
      <c r="A283" s="1">
        <v>281</v>
      </c>
      <c r="B283" s="38" t="s">
        <v>546</v>
      </c>
      <c r="C283" s="38" t="s">
        <v>120</v>
      </c>
      <c r="D283" s="38" t="s">
        <v>117</v>
      </c>
      <c r="E283" s="38" t="s">
        <v>81</v>
      </c>
      <c r="F283" s="38" t="s">
        <v>4741</v>
      </c>
      <c r="G283" s="38">
        <v>1990</v>
      </c>
      <c r="H283" s="38">
        <v>31</v>
      </c>
      <c r="I283" s="38">
        <v>1878</v>
      </c>
      <c r="J283" s="38">
        <v>61</v>
      </c>
      <c r="K283" s="38">
        <v>61.4</v>
      </c>
      <c r="L283" s="38">
        <v>20.9</v>
      </c>
      <c r="M283" s="38">
        <v>21</v>
      </c>
      <c r="N283" s="38">
        <v>79</v>
      </c>
      <c r="O283" s="38">
        <v>10</v>
      </c>
      <c r="P283" s="38">
        <v>10</v>
      </c>
      <c r="Q283" s="38">
        <v>22</v>
      </c>
      <c r="R283" s="38">
        <v>0</v>
      </c>
      <c r="S283" s="38">
        <v>1.77</v>
      </c>
      <c r="T283" s="38">
        <v>43</v>
      </c>
      <c r="U283" s="38">
        <v>28</v>
      </c>
      <c r="V283" s="38">
        <v>15</v>
      </c>
      <c r="W283" s="38">
        <v>0.72</v>
      </c>
      <c r="X283" s="38">
        <v>0.03</v>
      </c>
      <c r="Y283" s="38">
        <v>39.4</v>
      </c>
      <c r="Z283" s="38">
        <v>29.7</v>
      </c>
      <c r="AA283" s="38">
        <v>9.6</v>
      </c>
      <c r="AB283" s="38">
        <v>0.46</v>
      </c>
      <c r="AC283" s="38">
        <v>-0.05</v>
      </c>
      <c r="AD283" s="38" t="s">
        <v>25</v>
      </c>
      <c r="AE283" s="38" t="s">
        <v>547</v>
      </c>
    </row>
    <row r="284" spans="1:31">
      <c r="A284" s="1">
        <v>282</v>
      </c>
      <c r="B284" s="38" t="s">
        <v>548</v>
      </c>
      <c r="C284" s="38" t="s">
        <v>238</v>
      </c>
      <c r="D284" s="38" t="s">
        <v>150</v>
      </c>
      <c r="E284" s="38" t="s">
        <v>89</v>
      </c>
      <c r="F284" s="38" t="s">
        <v>4742</v>
      </c>
      <c r="G284" s="38">
        <v>1987</v>
      </c>
      <c r="H284" s="38">
        <v>2</v>
      </c>
      <c r="I284" s="38">
        <v>180</v>
      </c>
      <c r="J284" s="38">
        <v>90</v>
      </c>
      <c r="K284" s="38">
        <v>5.9</v>
      </c>
      <c r="L284" s="38">
        <v>2</v>
      </c>
      <c r="M284" s="38">
        <v>2</v>
      </c>
      <c r="N284" s="38">
        <v>90</v>
      </c>
      <c r="O284" s="38">
        <v>2</v>
      </c>
      <c r="P284" s="38">
        <v>0</v>
      </c>
      <c r="R284" s="38">
        <v>31</v>
      </c>
      <c r="S284" s="38">
        <v>0.5</v>
      </c>
      <c r="T284" s="38">
        <v>1</v>
      </c>
      <c r="U284" s="38">
        <v>4</v>
      </c>
      <c r="V284" s="38">
        <v>-3</v>
      </c>
      <c r="W284" s="38">
        <v>-1.5</v>
      </c>
      <c r="X284" s="38">
        <v>-0.59</v>
      </c>
      <c r="Y284" s="38">
        <v>2.6</v>
      </c>
      <c r="Z284" s="38">
        <v>3.8</v>
      </c>
      <c r="AA284" s="38">
        <v>-1.2</v>
      </c>
      <c r="AB284" s="38">
        <v>-0.62</v>
      </c>
      <c r="AC284" s="38">
        <v>0.04</v>
      </c>
      <c r="AD284" s="38" t="s">
        <v>25</v>
      </c>
      <c r="AE284" s="38" t="s">
        <v>549</v>
      </c>
    </row>
    <row r="285" spans="1:31">
      <c r="A285" s="1">
        <v>283</v>
      </c>
      <c r="B285" s="38" t="s">
        <v>550</v>
      </c>
      <c r="C285" s="38" t="s">
        <v>120</v>
      </c>
      <c r="D285" s="38" t="s">
        <v>121</v>
      </c>
      <c r="E285" s="38" t="s">
        <v>79</v>
      </c>
      <c r="F285" s="38" t="s">
        <v>4606</v>
      </c>
      <c r="G285" s="38">
        <v>1997</v>
      </c>
      <c r="H285" s="38">
        <v>33</v>
      </c>
      <c r="I285" s="38">
        <v>2897</v>
      </c>
      <c r="J285" s="38">
        <v>88</v>
      </c>
      <c r="K285" s="38">
        <v>94.7</v>
      </c>
      <c r="L285" s="38">
        <v>32.200000000000003</v>
      </c>
      <c r="M285" s="38">
        <v>33</v>
      </c>
      <c r="N285" s="38">
        <v>88</v>
      </c>
      <c r="O285" s="38">
        <v>26</v>
      </c>
      <c r="P285" s="38">
        <v>0</v>
      </c>
      <c r="R285" s="38">
        <v>0</v>
      </c>
      <c r="S285" s="38">
        <v>1.42</v>
      </c>
      <c r="T285" s="38">
        <v>47</v>
      </c>
      <c r="U285" s="38">
        <v>44</v>
      </c>
      <c r="V285" s="38">
        <v>3</v>
      </c>
      <c r="W285" s="38">
        <v>0.09</v>
      </c>
      <c r="X285" s="38">
        <v>-2.67</v>
      </c>
      <c r="Y285" s="38">
        <v>47.8</v>
      </c>
      <c r="Z285" s="38">
        <v>42.8</v>
      </c>
      <c r="AA285" s="38">
        <v>5</v>
      </c>
      <c r="AB285" s="38">
        <v>0.16</v>
      </c>
      <c r="AC285" s="38">
        <v>-0.65</v>
      </c>
      <c r="AD285" s="38" t="s">
        <v>25</v>
      </c>
      <c r="AE285" s="38" t="s">
        <v>551</v>
      </c>
    </row>
    <row r="286" spans="1:31">
      <c r="A286" s="1">
        <v>284</v>
      </c>
      <c r="B286" s="38" t="s">
        <v>552</v>
      </c>
      <c r="C286" s="38" t="s">
        <v>543</v>
      </c>
      <c r="D286" s="38" t="s">
        <v>110</v>
      </c>
      <c r="E286" s="38" t="s">
        <v>72</v>
      </c>
      <c r="F286" s="38" t="s">
        <v>4743</v>
      </c>
      <c r="G286" s="38">
        <v>1992</v>
      </c>
      <c r="H286" s="38">
        <v>32</v>
      </c>
      <c r="I286" s="38">
        <v>2545</v>
      </c>
      <c r="J286" s="38">
        <v>80</v>
      </c>
      <c r="K286" s="38">
        <v>83.2</v>
      </c>
      <c r="L286" s="38">
        <v>28.3</v>
      </c>
      <c r="M286" s="38">
        <v>29</v>
      </c>
      <c r="N286" s="38">
        <v>85</v>
      </c>
      <c r="O286" s="38">
        <v>17</v>
      </c>
      <c r="P286" s="38">
        <v>3</v>
      </c>
      <c r="Q286" s="38">
        <v>22</v>
      </c>
      <c r="R286" s="38">
        <v>0</v>
      </c>
      <c r="S286" s="38">
        <v>1.59</v>
      </c>
      <c r="T286" s="38">
        <v>51</v>
      </c>
      <c r="U286" s="38">
        <v>49</v>
      </c>
      <c r="V286" s="38">
        <v>2</v>
      </c>
      <c r="W286" s="38">
        <v>7.0000000000000007E-2</v>
      </c>
      <c r="X286" s="38">
        <v>-0.63</v>
      </c>
      <c r="Y286" s="38">
        <v>43.4</v>
      </c>
      <c r="Z286" s="38">
        <v>38.799999999999997</v>
      </c>
      <c r="AA286" s="38">
        <v>4.5999999999999996</v>
      </c>
      <c r="AB286" s="38">
        <v>0.16</v>
      </c>
      <c r="AC286" s="38">
        <v>0.01</v>
      </c>
      <c r="AD286" s="38" t="s">
        <v>25</v>
      </c>
      <c r="AE286" s="38" t="s">
        <v>553</v>
      </c>
    </row>
    <row r="287" spans="1:31">
      <c r="A287" s="1">
        <v>285</v>
      </c>
      <c r="B287" s="38" t="s">
        <v>554</v>
      </c>
      <c r="C287" s="38" t="s">
        <v>113</v>
      </c>
      <c r="D287" s="38" t="s">
        <v>121</v>
      </c>
      <c r="E287" s="38" t="s">
        <v>79</v>
      </c>
      <c r="F287" s="38" t="s">
        <v>4744</v>
      </c>
      <c r="G287" s="38">
        <v>2002</v>
      </c>
      <c r="H287" s="38">
        <v>22</v>
      </c>
      <c r="I287" s="38">
        <v>1588</v>
      </c>
      <c r="J287" s="38">
        <v>72</v>
      </c>
      <c r="K287" s="38">
        <v>51.9</v>
      </c>
      <c r="L287" s="38">
        <v>17.600000000000001</v>
      </c>
      <c r="M287" s="38">
        <v>19</v>
      </c>
      <c r="N287" s="38">
        <v>81</v>
      </c>
      <c r="O287" s="38">
        <v>8</v>
      </c>
      <c r="P287" s="38">
        <v>3</v>
      </c>
      <c r="Q287" s="38">
        <v>16</v>
      </c>
      <c r="R287" s="38">
        <v>2</v>
      </c>
      <c r="S287" s="38">
        <v>1.32</v>
      </c>
      <c r="T287" s="38">
        <v>28</v>
      </c>
      <c r="U287" s="38">
        <v>28</v>
      </c>
      <c r="V287" s="38">
        <v>0</v>
      </c>
      <c r="W287" s="38">
        <v>0</v>
      </c>
      <c r="X287" s="38">
        <v>-0.49</v>
      </c>
      <c r="Y287" s="38">
        <v>26.9</v>
      </c>
      <c r="Z287" s="38">
        <v>22.9</v>
      </c>
      <c r="AA287" s="38">
        <v>4</v>
      </c>
      <c r="AB287" s="38">
        <v>0.22</v>
      </c>
      <c r="AC287" s="38">
        <v>7.0000000000000007E-2</v>
      </c>
      <c r="AD287" s="38" t="s">
        <v>25</v>
      </c>
      <c r="AE287" s="38" t="s">
        <v>555</v>
      </c>
    </row>
    <row r="288" spans="1:31">
      <c r="A288" s="1">
        <v>286</v>
      </c>
      <c r="B288" s="38" t="s">
        <v>1234</v>
      </c>
      <c r="C288" s="38" t="s">
        <v>120</v>
      </c>
      <c r="D288" s="38" t="s">
        <v>121</v>
      </c>
      <c r="E288" s="38" t="s">
        <v>99</v>
      </c>
      <c r="F288" s="38" t="s">
        <v>5065</v>
      </c>
      <c r="G288" s="38">
        <v>2002</v>
      </c>
      <c r="H288" s="38">
        <v>0</v>
      </c>
      <c r="M288" s="38">
        <v>0</v>
      </c>
      <c r="O288" s="38">
        <v>0</v>
      </c>
      <c r="P288" s="38">
        <v>0</v>
      </c>
      <c r="R288" s="38">
        <v>6</v>
      </c>
      <c r="AD288" s="38" t="s">
        <v>25</v>
      </c>
      <c r="AE288" s="38" t="s">
        <v>1235</v>
      </c>
    </row>
    <row r="289" spans="1:31">
      <c r="A289" s="1">
        <v>287</v>
      </c>
      <c r="B289" s="38" t="s">
        <v>1236</v>
      </c>
      <c r="C289" s="38" t="s">
        <v>120</v>
      </c>
      <c r="D289" s="38" t="s">
        <v>117</v>
      </c>
      <c r="E289" s="38" t="s">
        <v>74</v>
      </c>
      <c r="F289" s="38" t="s">
        <v>5066</v>
      </c>
      <c r="G289" s="38">
        <v>2005</v>
      </c>
      <c r="H289" s="38">
        <v>0</v>
      </c>
      <c r="M289" s="38">
        <v>0</v>
      </c>
      <c r="O289" s="38">
        <v>0</v>
      </c>
      <c r="P289" s="38">
        <v>0</v>
      </c>
      <c r="R289" s="38">
        <v>2</v>
      </c>
      <c r="AD289" s="38" t="s">
        <v>25</v>
      </c>
      <c r="AE289" s="38" t="s">
        <v>1237</v>
      </c>
    </row>
    <row r="290" spans="1:31">
      <c r="A290" s="1">
        <v>288</v>
      </c>
      <c r="B290" s="38" t="s">
        <v>556</v>
      </c>
      <c r="C290" s="38" t="s">
        <v>215</v>
      </c>
      <c r="D290" s="38" t="s">
        <v>117</v>
      </c>
      <c r="E290" s="38" t="s">
        <v>97</v>
      </c>
      <c r="F290" s="38" t="s">
        <v>4745</v>
      </c>
      <c r="G290" s="38">
        <v>2002</v>
      </c>
      <c r="H290" s="38">
        <v>5</v>
      </c>
      <c r="I290" s="38">
        <v>169</v>
      </c>
      <c r="J290" s="38">
        <v>34</v>
      </c>
      <c r="K290" s="38">
        <v>5.5</v>
      </c>
      <c r="L290" s="38">
        <v>1.9</v>
      </c>
      <c r="M290" s="38">
        <v>1</v>
      </c>
      <c r="N290" s="38">
        <v>58</v>
      </c>
      <c r="O290" s="38">
        <v>0</v>
      </c>
      <c r="P290" s="38">
        <v>4</v>
      </c>
      <c r="Q290" s="38">
        <v>28</v>
      </c>
      <c r="R290" s="38">
        <v>11</v>
      </c>
      <c r="S290" s="38">
        <v>1.4</v>
      </c>
      <c r="T290" s="38">
        <v>1</v>
      </c>
      <c r="U290" s="38">
        <v>5</v>
      </c>
      <c r="V290" s="38">
        <v>-4</v>
      </c>
      <c r="W290" s="38">
        <v>-2.13</v>
      </c>
      <c r="X290" s="38">
        <v>-1.6</v>
      </c>
      <c r="Y290" s="38">
        <v>2</v>
      </c>
      <c r="Z290" s="38">
        <v>4.2</v>
      </c>
      <c r="AA290" s="38">
        <v>-2.2000000000000002</v>
      </c>
      <c r="AB290" s="38">
        <v>-1.1599999999999999</v>
      </c>
      <c r="AC290" s="38">
        <v>-0.71</v>
      </c>
      <c r="AD290" s="38" t="s">
        <v>25</v>
      </c>
      <c r="AE290" s="38" t="s">
        <v>557</v>
      </c>
    </row>
    <row r="291" spans="1:31">
      <c r="A291" s="1">
        <v>289</v>
      </c>
      <c r="B291" s="38" t="s">
        <v>558</v>
      </c>
      <c r="C291" s="38" t="s">
        <v>120</v>
      </c>
      <c r="D291" s="38" t="s">
        <v>121</v>
      </c>
      <c r="E291" s="38" t="s">
        <v>64</v>
      </c>
      <c r="F291" s="38" t="s">
        <v>4746</v>
      </c>
      <c r="G291" s="38">
        <v>1995</v>
      </c>
      <c r="H291" s="38">
        <v>14</v>
      </c>
      <c r="I291" s="38">
        <v>566</v>
      </c>
      <c r="J291" s="38">
        <v>40</v>
      </c>
      <c r="K291" s="38">
        <v>18.5</v>
      </c>
      <c r="L291" s="38">
        <v>6.3</v>
      </c>
      <c r="M291" s="38">
        <v>6</v>
      </c>
      <c r="N291" s="38">
        <v>90</v>
      </c>
      <c r="O291" s="38">
        <v>6</v>
      </c>
      <c r="P291" s="38">
        <v>8</v>
      </c>
      <c r="Q291" s="38">
        <v>3</v>
      </c>
      <c r="R291" s="38">
        <v>20</v>
      </c>
      <c r="S291" s="38">
        <v>2.36</v>
      </c>
      <c r="T291" s="38">
        <v>17</v>
      </c>
      <c r="U291" s="38">
        <v>13</v>
      </c>
      <c r="V291" s="38">
        <v>4</v>
      </c>
      <c r="W291" s="38">
        <v>0.64</v>
      </c>
      <c r="X291" s="38">
        <v>-0.74</v>
      </c>
      <c r="Y291" s="38">
        <v>13.5</v>
      </c>
      <c r="Z291" s="38">
        <v>11.5</v>
      </c>
      <c r="AA291" s="38">
        <v>2</v>
      </c>
      <c r="AB291" s="38">
        <v>0.32</v>
      </c>
      <c r="AC291" s="38">
        <v>-0.63</v>
      </c>
      <c r="AD291" s="38" t="s">
        <v>25</v>
      </c>
      <c r="AE291" s="38" t="s">
        <v>559</v>
      </c>
    </row>
    <row r="292" spans="1:31">
      <c r="A292" s="1">
        <v>290</v>
      </c>
      <c r="B292" s="38" t="s">
        <v>560</v>
      </c>
      <c r="C292" s="38" t="s">
        <v>120</v>
      </c>
      <c r="D292" s="38" t="s">
        <v>121</v>
      </c>
      <c r="E292" s="38" t="s">
        <v>101</v>
      </c>
      <c r="F292" s="38" t="s">
        <v>4747</v>
      </c>
      <c r="G292" s="38">
        <v>1996</v>
      </c>
      <c r="H292" s="38">
        <v>6</v>
      </c>
      <c r="I292" s="38">
        <v>444</v>
      </c>
      <c r="J292" s="38">
        <v>74</v>
      </c>
      <c r="K292" s="38">
        <v>14.5</v>
      </c>
      <c r="L292" s="38">
        <v>4.9000000000000004</v>
      </c>
      <c r="M292" s="38">
        <v>4</v>
      </c>
      <c r="N292" s="38">
        <v>82</v>
      </c>
      <c r="O292" s="38">
        <v>2</v>
      </c>
      <c r="P292" s="38">
        <v>2</v>
      </c>
      <c r="Q292" s="38">
        <v>59</v>
      </c>
      <c r="R292" s="38">
        <v>18</v>
      </c>
      <c r="S292" s="38">
        <v>0.5</v>
      </c>
      <c r="T292" s="38">
        <v>3</v>
      </c>
      <c r="U292" s="38">
        <v>6</v>
      </c>
      <c r="V292" s="38">
        <v>-3</v>
      </c>
      <c r="W292" s="38">
        <v>-0.61</v>
      </c>
      <c r="X292" s="38">
        <v>0.15</v>
      </c>
      <c r="Y292" s="38">
        <v>5.4</v>
      </c>
      <c r="Z292" s="38">
        <v>8.1</v>
      </c>
      <c r="AA292" s="38">
        <v>-2.7</v>
      </c>
      <c r="AB292" s="38">
        <v>-0.54</v>
      </c>
      <c r="AC292" s="38">
        <v>0.11</v>
      </c>
      <c r="AD292" s="38" t="s">
        <v>25</v>
      </c>
      <c r="AE292" s="38" t="s">
        <v>561</v>
      </c>
    </row>
    <row r="293" spans="1:31">
      <c r="A293" s="1">
        <v>291</v>
      </c>
      <c r="B293" s="38" t="s">
        <v>1238</v>
      </c>
      <c r="C293" s="38" t="s">
        <v>120</v>
      </c>
      <c r="D293" s="38" t="s">
        <v>139</v>
      </c>
      <c r="E293" s="38" t="s">
        <v>83</v>
      </c>
      <c r="F293" s="38" t="s">
        <v>5067</v>
      </c>
      <c r="G293" s="38">
        <v>2000</v>
      </c>
      <c r="H293" s="38">
        <v>0</v>
      </c>
      <c r="M293" s="38">
        <v>0</v>
      </c>
      <c r="O293" s="38">
        <v>0</v>
      </c>
      <c r="P293" s="38">
        <v>0</v>
      </c>
      <c r="R293" s="38">
        <v>3</v>
      </c>
      <c r="AD293" s="38" t="s">
        <v>25</v>
      </c>
      <c r="AE293" s="38" t="s">
        <v>1239</v>
      </c>
    </row>
    <row r="294" spans="1:31">
      <c r="A294" s="1">
        <v>292</v>
      </c>
      <c r="B294" s="38" t="s">
        <v>562</v>
      </c>
      <c r="C294" s="38" t="s">
        <v>120</v>
      </c>
      <c r="D294" s="38" t="s">
        <v>117</v>
      </c>
      <c r="E294" s="38" t="s">
        <v>87</v>
      </c>
      <c r="F294" s="38" t="s">
        <v>4748</v>
      </c>
      <c r="G294" s="38">
        <v>1995</v>
      </c>
      <c r="H294" s="38">
        <v>23</v>
      </c>
      <c r="I294" s="38">
        <v>570</v>
      </c>
      <c r="J294" s="38">
        <v>25</v>
      </c>
      <c r="K294" s="38">
        <v>18.600000000000001</v>
      </c>
      <c r="L294" s="38">
        <v>6.3</v>
      </c>
      <c r="M294" s="38">
        <v>4</v>
      </c>
      <c r="N294" s="38">
        <v>74</v>
      </c>
      <c r="O294" s="38">
        <v>0</v>
      </c>
      <c r="P294" s="38">
        <v>19</v>
      </c>
      <c r="Q294" s="38">
        <v>14</v>
      </c>
      <c r="R294" s="38">
        <v>6</v>
      </c>
      <c r="S294" s="38">
        <v>1.1299999999999999</v>
      </c>
      <c r="T294" s="38">
        <v>2</v>
      </c>
      <c r="U294" s="38">
        <v>8</v>
      </c>
      <c r="V294" s="38">
        <v>-6</v>
      </c>
      <c r="W294" s="38">
        <v>-0.95</v>
      </c>
      <c r="X294" s="38">
        <v>-0.8</v>
      </c>
      <c r="Y294" s="38">
        <v>6.9</v>
      </c>
      <c r="Z294" s="38">
        <v>10</v>
      </c>
      <c r="AA294" s="38">
        <v>-3.1</v>
      </c>
      <c r="AB294" s="38">
        <v>-0.49</v>
      </c>
      <c r="AC294" s="38">
        <v>-0.23</v>
      </c>
      <c r="AD294" s="38" t="s">
        <v>25</v>
      </c>
      <c r="AE294" s="38" t="s">
        <v>563</v>
      </c>
    </row>
    <row r="295" spans="1:31">
      <c r="A295" s="1">
        <v>293</v>
      </c>
      <c r="B295" s="38" t="s">
        <v>1240</v>
      </c>
      <c r="C295" s="38" t="s">
        <v>120</v>
      </c>
      <c r="D295" s="38" t="s">
        <v>121</v>
      </c>
      <c r="E295" s="38" t="s">
        <v>83</v>
      </c>
      <c r="F295" s="38" t="s">
        <v>5068</v>
      </c>
      <c r="G295" s="38">
        <v>2003</v>
      </c>
      <c r="H295" s="38">
        <v>0</v>
      </c>
      <c r="M295" s="38">
        <v>0</v>
      </c>
      <c r="O295" s="38">
        <v>0</v>
      </c>
      <c r="P295" s="38">
        <v>0</v>
      </c>
      <c r="R295" s="38">
        <v>4</v>
      </c>
      <c r="AD295" s="38" t="s">
        <v>25</v>
      </c>
      <c r="AE295" s="2" t="s">
        <v>1241</v>
      </c>
    </row>
    <row r="296" spans="1:31">
      <c r="A296" s="1">
        <v>294</v>
      </c>
      <c r="B296" s="38" t="s">
        <v>564</v>
      </c>
      <c r="C296" s="38" t="s">
        <v>120</v>
      </c>
      <c r="D296" s="38" t="s">
        <v>114</v>
      </c>
      <c r="E296" s="38" t="s">
        <v>83</v>
      </c>
      <c r="F296" s="38" t="s">
        <v>4749</v>
      </c>
      <c r="G296" s="38">
        <v>2003</v>
      </c>
      <c r="H296" s="38">
        <v>1</v>
      </c>
      <c r="I296" s="38">
        <v>23</v>
      </c>
      <c r="J296" s="38">
        <v>23</v>
      </c>
      <c r="K296" s="38">
        <v>0.8</v>
      </c>
      <c r="L296" s="38">
        <v>0.3</v>
      </c>
      <c r="M296" s="38">
        <v>0</v>
      </c>
      <c r="O296" s="38">
        <v>0</v>
      </c>
      <c r="P296" s="38">
        <v>1</v>
      </c>
      <c r="Q296" s="38">
        <v>23</v>
      </c>
      <c r="R296" s="38">
        <v>4</v>
      </c>
      <c r="S296" s="38">
        <v>0</v>
      </c>
      <c r="T296" s="38">
        <v>0</v>
      </c>
      <c r="U296" s="38">
        <v>0</v>
      </c>
      <c r="V296" s="38">
        <v>0</v>
      </c>
      <c r="W296" s="38">
        <v>0</v>
      </c>
      <c r="X296" s="38">
        <v>0.21</v>
      </c>
      <c r="Y296" s="38">
        <v>0.1</v>
      </c>
      <c r="Z296" s="38">
        <v>0.6</v>
      </c>
      <c r="AA296" s="38">
        <v>-0.5</v>
      </c>
      <c r="AB296" s="38">
        <v>-1.98</v>
      </c>
      <c r="AC296" s="38">
        <v>-1.98</v>
      </c>
      <c r="AD296" s="38" t="s">
        <v>25</v>
      </c>
      <c r="AE296" s="38" t="s">
        <v>565</v>
      </c>
    </row>
    <row r="297" spans="1:31">
      <c r="A297" s="1">
        <v>295</v>
      </c>
      <c r="B297" s="38" t="s">
        <v>566</v>
      </c>
      <c r="C297" s="38" t="s">
        <v>163</v>
      </c>
      <c r="D297" s="38" t="s">
        <v>117</v>
      </c>
      <c r="E297" s="38" t="s">
        <v>72</v>
      </c>
      <c r="F297" s="38" t="s">
        <v>4750</v>
      </c>
      <c r="G297" s="38">
        <v>1995</v>
      </c>
      <c r="H297" s="38">
        <v>33</v>
      </c>
      <c r="I297" s="38">
        <v>2951</v>
      </c>
      <c r="J297" s="38">
        <v>89</v>
      </c>
      <c r="K297" s="38">
        <v>96.4</v>
      </c>
      <c r="L297" s="38">
        <v>32.799999999999997</v>
      </c>
      <c r="M297" s="38">
        <v>33</v>
      </c>
      <c r="N297" s="38">
        <v>89</v>
      </c>
      <c r="O297" s="38">
        <v>31</v>
      </c>
      <c r="P297" s="38">
        <v>0</v>
      </c>
      <c r="R297" s="38">
        <v>0</v>
      </c>
      <c r="S297" s="38">
        <v>1.64</v>
      </c>
      <c r="T297" s="38">
        <v>62</v>
      </c>
      <c r="U297" s="38">
        <v>55</v>
      </c>
      <c r="V297" s="38">
        <v>7</v>
      </c>
      <c r="W297" s="38">
        <v>0.21</v>
      </c>
      <c r="X297" s="38">
        <v>1.04</v>
      </c>
      <c r="Y297" s="38">
        <v>49.3</v>
      </c>
      <c r="Z297" s="38">
        <v>43.9</v>
      </c>
      <c r="AA297" s="38">
        <v>5.4</v>
      </c>
      <c r="AB297" s="38">
        <v>0.16</v>
      </c>
      <c r="AC297" s="38">
        <v>0.05</v>
      </c>
      <c r="AD297" s="38" t="s">
        <v>25</v>
      </c>
      <c r="AE297" s="38" t="s">
        <v>567</v>
      </c>
    </row>
    <row r="298" spans="1:31">
      <c r="A298" s="1">
        <v>296</v>
      </c>
      <c r="B298" s="38" t="s">
        <v>568</v>
      </c>
      <c r="C298" s="38" t="s">
        <v>178</v>
      </c>
      <c r="D298" s="38" t="s">
        <v>139</v>
      </c>
      <c r="E298" s="38" t="s">
        <v>91</v>
      </c>
      <c r="F298" s="38" t="s">
        <v>4751</v>
      </c>
      <c r="G298" s="38">
        <v>1996</v>
      </c>
      <c r="H298" s="38">
        <v>26</v>
      </c>
      <c r="I298" s="38">
        <v>1006</v>
      </c>
      <c r="J298" s="38">
        <v>39</v>
      </c>
      <c r="K298" s="38">
        <v>32.9</v>
      </c>
      <c r="L298" s="38">
        <v>11.2</v>
      </c>
      <c r="M298" s="38">
        <v>9</v>
      </c>
      <c r="N298" s="38">
        <v>75</v>
      </c>
      <c r="O298" s="38">
        <v>1</v>
      </c>
      <c r="P298" s="38">
        <v>17</v>
      </c>
      <c r="Q298" s="38">
        <v>19</v>
      </c>
      <c r="R298" s="38">
        <v>7</v>
      </c>
      <c r="S298" s="38">
        <v>0.57999999999999996</v>
      </c>
      <c r="T298" s="38">
        <v>15</v>
      </c>
      <c r="U298" s="38">
        <v>23</v>
      </c>
      <c r="V298" s="38">
        <v>-8</v>
      </c>
      <c r="W298" s="38">
        <v>-0.72</v>
      </c>
      <c r="X298" s="38">
        <v>-0.5</v>
      </c>
      <c r="Y298" s="38">
        <v>21.2</v>
      </c>
      <c r="Z298" s="38">
        <v>20.399999999999999</v>
      </c>
      <c r="AA298" s="38">
        <v>0.8</v>
      </c>
      <c r="AB298" s="38">
        <v>0.08</v>
      </c>
      <c r="AC298" s="38">
        <v>0.56999999999999995</v>
      </c>
      <c r="AD298" s="38" t="s">
        <v>25</v>
      </c>
      <c r="AE298" s="38" t="s">
        <v>569</v>
      </c>
    </row>
    <row r="299" spans="1:31">
      <c r="A299" s="1">
        <v>297</v>
      </c>
      <c r="B299" s="38" t="s">
        <v>570</v>
      </c>
      <c r="C299" s="38" t="s">
        <v>120</v>
      </c>
      <c r="D299" s="38" t="s">
        <v>114</v>
      </c>
      <c r="E299" s="38" t="s">
        <v>95</v>
      </c>
      <c r="F299" s="38" t="s">
        <v>4752</v>
      </c>
      <c r="G299" s="38">
        <v>1992</v>
      </c>
      <c r="H299" s="38">
        <v>14</v>
      </c>
      <c r="I299" s="38">
        <v>575</v>
      </c>
      <c r="J299" s="38">
        <v>41</v>
      </c>
      <c r="K299" s="38">
        <v>18.8</v>
      </c>
      <c r="L299" s="38">
        <v>6.4</v>
      </c>
      <c r="M299" s="38">
        <v>5</v>
      </c>
      <c r="N299" s="38">
        <v>76</v>
      </c>
      <c r="O299" s="38">
        <v>1</v>
      </c>
      <c r="P299" s="38">
        <v>9</v>
      </c>
      <c r="Q299" s="38">
        <v>21</v>
      </c>
      <c r="R299" s="38">
        <v>1</v>
      </c>
      <c r="S299" s="38">
        <v>1.29</v>
      </c>
      <c r="T299" s="38">
        <v>8</v>
      </c>
      <c r="U299" s="38">
        <v>10</v>
      </c>
      <c r="V299" s="38">
        <v>-2</v>
      </c>
      <c r="W299" s="38">
        <v>-0.31</v>
      </c>
      <c r="X299" s="38">
        <v>0.09</v>
      </c>
      <c r="Y299" s="38">
        <v>8.1999999999999993</v>
      </c>
      <c r="Z299" s="38">
        <v>9.4</v>
      </c>
      <c r="AA299" s="38">
        <v>-1.2</v>
      </c>
      <c r="AB299" s="38">
        <v>-0.19</v>
      </c>
      <c r="AC299" s="38">
        <v>-0.16</v>
      </c>
      <c r="AD299" s="38" t="s">
        <v>25</v>
      </c>
      <c r="AE299" s="38" t="s">
        <v>571</v>
      </c>
    </row>
    <row r="300" spans="1:31">
      <c r="A300" s="1">
        <v>298</v>
      </c>
      <c r="B300" s="38" t="s">
        <v>570</v>
      </c>
      <c r="C300" s="38" t="s">
        <v>120</v>
      </c>
      <c r="D300" s="38" t="s">
        <v>114</v>
      </c>
      <c r="E300" s="38" t="s">
        <v>85</v>
      </c>
      <c r="F300" s="38" t="s">
        <v>4752</v>
      </c>
      <c r="G300" s="38">
        <v>1992</v>
      </c>
      <c r="H300" s="38">
        <v>18</v>
      </c>
      <c r="I300" s="38">
        <v>824</v>
      </c>
      <c r="J300" s="38">
        <v>46</v>
      </c>
      <c r="K300" s="38">
        <v>26.9</v>
      </c>
      <c r="L300" s="38">
        <v>9.1999999999999993</v>
      </c>
      <c r="M300" s="38">
        <v>8</v>
      </c>
      <c r="N300" s="38">
        <v>80</v>
      </c>
      <c r="O300" s="38">
        <v>3</v>
      </c>
      <c r="P300" s="38">
        <v>10</v>
      </c>
      <c r="Q300" s="38">
        <v>19</v>
      </c>
      <c r="R300" s="38">
        <v>1</v>
      </c>
      <c r="S300" s="38">
        <v>1.33</v>
      </c>
      <c r="T300" s="38">
        <v>9</v>
      </c>
      <c r="U300" s="38">
        <v>13</v>
      </c>
      <c r="V300" s="38">
        <v>-4</v>
      </c>
      <c r="W300" s="38">
        <v>-0.44</v>
      </c>
      <c r="X300" s="38">
        <v>-0.76</v>
      </c>
      <c r="Y300" s="38">
        <v>13.6</v>
      </c>
      <c r="Z300" s="38">
        <v>12.6</v>
      </c>
      <c r="AA300" s="38">
        <v>1</v>
      </c>
      <c r="AB300" s="38">
        <v>0.11</v>
      </c>
      <c r="AC300" s="38">
        <v>0.35</v>
      </c>
      <c r="AD300" s="38" t="s">
        <v>25</v>
      </c>
      <c r="AE300" s="38" t="s">
        <v>571</v>
      </c>
    </row>
    <row r="301" spans="1:31">
      <c r="A301" s="1">
        <v>299</v>
      </c>
      <c r="B301" s="38" t="s">
        <v>1242</v>
      </c>
      <c r="C301" s="38" t="s">
        <v>1243</v>
      </c>
      <c r="D301" s="38" t="s">
        <v>117</v>
      </c>
      <c r="E301" s="38" t="s">
        <v>70</v>
      </c>
      <c r="F301" s="38" t="s">
        <v>5069</v>
      </c>
      <c r="G301" s="38">
        <v>2003</v>
      </c>
      <c r="H301" s="38">
        <v>0</v>
      </c>
      <c r="M301" s="38">
        <v>0</v>
      </c>
      <c r="O301" s="38">
        <v>0</v>
      </c>
      <c r="P301" s="38">
        <v>0</v>
      </c>
      <c r="R301" s="38">
        <v>7</v>
      </c>
      <c r="AD301" s="38" t="s">
        <v>25</v>
      </c>
      <c r="AE301" s="38" t="s">
        <v>1244</v>
      </c>
    </row>
    <row r="302" spans="1:31">
      <c r="A302" s="1">
        <v>300</v>
      </c>
      <c r="B302" s="38" t="s">
        <v>1245</v>
      </c>
      <c r="C302" s="38" t="s">
        <v>120</v>
      </c>
      <c r="D302" s="38" t="s">
        <v>117</v>
      </c>
      <c r="E302" s="38" t="s">
        <v>85</v>
      </c>
      <c r="F302" s="38" t="s">
        <v>5070</v>
      </c>
      <c r="G302" s="38">
        <v>2003</v>
      </c>
      <c r="H302" s="38">
        <v>0</v>
      </c>
      <c r="M302" s="38">
        <v>0</v>
      </c>
      <c r="O302" s="38">
        <v>0</v>
      </c>
      <c r="P302" s="38">
        <v>0</v>
      </c>
      <c r="R302" s="38">
        <v>2</v>
      </c>
      <c r="AD302" s="38" t="s">
        <v>25</v>
      </c>
      <c r="AE302" s="38" t="s">
        <v>1246</v>
      </c>
    </row>
    <row r="303" spans="1:31">
      <c r="A303" s="1">
        <v>301</v>
      </c>
      <c r="B303" s="38" t="s">
        <v>572</v>
      </c>
      <c r="C303" s="38" t="s">
        <v>189</v>
      </c>
      <c r="D303" s="38" t="s">
        <v>114</v>
      </c>
      <c r="E303" s="38" t="s">
        <v>68</v>
      </c>
      <c r="F303" s="38" t="s">
        <v>4753</v>
      </c>
      <c r="G303" s="38">
        <v>1999</v>
      </c>
      <c r="H303" s="38">
        <v>17</v>
      </c>
      <c r="I303" s="38">
        <v>1076</v>
      </c>
      <c r="J303" s="38">
        <v>63</v>
      </c>
      <c r="K303" s="38">
        <v>36.200000000000003</v>
      </c>
      <c r="L303" s="38">
        <v>12</v>
      </c>
      <c r="M303" s="38">
        <v>12</v>
      </c>
      <c r="N303" s="38">
        <v>80</v>
      </c>
      <c r="O303" s="38">
        <v>4</v>
      </c>
      <c r="P303" s="38">
        <v>5</v>
      </c>
      <c r="Q303" s="38">
        <v>23</v>
      </c>
      <c r="R303" s="38">
        <v>0</v>
      </c>
      <c r="S303" s="38">
        <v>1.82</v>
      </c>
      <c r="T303" s="38">
        <v>22</v>
      </c>
      <c r="U303" s="38">
        <v>14</v>
      </c>
      <c r="V303" s="38">
        <v>8</v>
      </c>
      <c r="W303" s="38">
        <v>0.67</v>
      </c>
      <c r="X303" s="38">
        <v>-0.56999999999999995</v>
      </c>
      <c r="Y303" s="38">
        <v>26.9</v>
      </c>
      <c r="Z303" s="38">
        <v>12.4</v>
      </c>
      <c r="AA303" s="38">
        <v>14.5</v>
      </c>
      <c r="AB303" s="38">
        <v>1.21</v>
      </c>
      <c r="AC303" s="38">
        <v>0.59</v>
      </c>
      <c r="AD303" s="38" t="s">
        <v>25</v>
      </c>
      <c r="AE303" s="38" t="s">
        <v>573</v>
      </c>
    </row>
    <row r="304" spans="1:31">
      <c r="A304" s="1">
        <v>302</v>
      </c>
      <c r="B304" s="38" t="s">
        <v>1247</v>
      </c>
      <c r="C304" s="38" t="s">
        <v>163</v>
      </c>
      <c r="D304" s="38" t="s">
        <v>150</v>
      </c>
      <c r="E304" s="38" t="s">
        <v>91</v>
      </c>
      <c r="F304" s="38" t="s">
        <v>4754</v>
      </c>
      <c r="G304" s="38">
        <v>1997</v>
      </c>
      <c r="H304" s="38">
        <v>8</v>
      </c>
      <c r="I304" s="38">
        <v>720</v>
      </c>
      <c r="J304" s="38">
        <v>90</v>
      </c>
      <c r="K304" s="38">
        <v>23.5</v>
      </c>
      <c r="L304" s="38">
        <v>8</v>
      </c>
      <c r="M304" s="38">
        <v>8</v>
      </c>
      <c r="N304" s="38">
        <v>90</v>
      </c>
      <c r="O304" s="38">
        <v>8</v>
      </c>
      <c r="P304" s="38">
        <v>0</v>
      </c>
      <c r="R304" s="38">
        <v>26</v>
      </c>
      <c r="S304" s="38">
        <v>0.75</v>
      </c>
      <c r="T304" s="38">
        <v>9</v>
      </c>
      <c r="U304" s="38">
        <v>13</v>
      </c>
      <c r="V304" s="38">
        <v>-4</v>
      </c>
      <c r="W304" s="38">
        <v>-0.5</v>
      </c>
      <c r="X304" s="38">
        <v>-0.15</v>
      </c>
      <c r="Y304" s="38">
        <v>12.9</v>
      </c>
      <c r="Z304" s="38">
        <v>13.1</v>
      </c>
      <c r="AA304" s="38">
        <v>-0.2</v>
      </c>
      <c r="AB304" s="38">
        <v>-0.02</v>
      </c>
      <c r="AC304" s="38">
        <v>0.37</v>
      </c>
      <c r="AD304" s="38" t="s">
        <v>25</v>
      </c>
      <c r="AE304" s="38" t="s">
        <v>1248</v>
      </c>
    </row>
    <row r="305" spans="1:31">
      <c r="A305" s="1">
        <v>303</v>
      </c>
      <c r="B305" s="38" t="s">
        <v>574</v>
      </c>
      <c r="C305" s="38" t="s">
        <v>178</v>
      </c>
      <c r="D305" s="38" t="s">
        <v>110</v>
      </c>
      <c r="E305" s="38" t="s">
        <v>101</v>
      </c>
      <c r="F305" s="38" t="s">
        <v>4755</v>
      </c>
      <c r="G305" s="38">
        <v>1996</v>
      </c>
      <c r="H305" s="38">
        <v>34</v>
      </c>
      <c r="I305" s="38">
        <v>3018</v>
      </c>
      <c r="J305" s="38">
        <v>89</v>
      </c>
      <c r="K305" s="38">
        <v>98.6</v>
      </c>
      <c r="L305" s="38">
        <v>33.5</v>
      </c>
      <c r="M305" s="38">
        <v>34</v>
      </c>
      <c r="N305" s="38">
        <v>89</v>
      </c>
      <c r="O305" s="38">
        <v>30</v>
      </c>
      <c r="P305" s="38">
        <v>0</v>
      </c>
      <c r="R305" s="38">
        <v>0</v>
      </c>
      <c r="S305" s="38">
        <v>0.85</v>
      </c>
      <c r="T305" s="38">
        <v>27</v>
      </c>
      <c r="U305" s="38">
        <v>51</v>
      </c>
      <c r="V305" s="38">
        <v>-24</v>
      </c>
      <c r="W305" s="38">
        <v>-0.72</v>
      </c>
      <c r="X305" s="38">
        <v>1.43</v>
      </c>
      <c r="Y305" s="38">
        <v>37.9</v>
      </c>
      <c r="Z305" s="38">
        <v>58.7</v>
      </c>
      <c r="AA305" s="38">
        <v>-20.8</v>
      </c>
      <c r="AB305" s="38">
        <v>-0.62</v>
      </c>
      <c r="AC305" s="38">
        <v>0.83</v>
      </c>
      <c r="AD305" s="38" t="s">
        <v>25</v>
      </c>
      <c r="AE305" s="38" t="s">
        <v>575</v>
      </c>
    </row>
    <row r="306" spans="1:31">
      <c r="A306" s="1">
        <v>304</v>
      </c>
      <c r="B306" s="38" t="s">
        <v>1249</v>
      </c>
      <c r="C306" s="38" t="s">
        <v>1250</v>
      </c>
      <c r="D306" s="38" t="s">
        <v>150</v>
      </c>
      <c r="E306" s="38" t="s">
        <v>64</v>
      </c>
      <c r="F306" s="38" t="s">
        <v>5071</v>
      </c>
      <c r="G306" s="38">
        <v>2002</v>
      </c>
      <c r="H306" s="38">
        <v>0</v>
      </c>
      <c r="M306" s="38">
        <v>0</v>
      </c>
      <c r="O306" s="38">
        <v>0</v>
      </c>
      <c r="P306" s="38">
        <v>0</v>
      </c>
      <c r="R306" s="38">
        <v>1</v>
      </c>
      <c r="AD306" s="38" t="s">
        <v>25</v>
      </c>
      <c r="AE306" s="38" t="s">
        <v>1251</v>
      </c>
    </row>
    <row r="307" spans="1:31">
      <c r="A307" s="1">
        <v>305</v>
      </c>
      <c r="B307" s="38" t="s">
        <v>1252</v>
      </c>
      <c r="C307" s="38" t="s">
        <v>133</v>
      </c>
      <c r="D307" s="38" t="s">
        <v>150</v>
      </c>
      <c r="E307" s="38" t="s">
        <v>101</v>
      </c>
      <c r="F307" s="38" t="s">
        <v>5072</v>
      </c>
      <c r="G307" s="38">
        <v>1984</v>
      </c>
      <c r="H307" s="38">
        <v>0</v>
      </c>
      <c r="M307" s="38">
        <v>0</v>
      </c>
      <c r="O307" s="38">
        <v>0</v>
      </c>
      <c r="P307" s="38">
        <v>0</v>
      </c>
      <c r="R307" s="38">
        <v>1</v>
      </c>
      <c r="AD307" s="38" t="s">
        <v>25</v>
      </c>
      <c r="AE307" s="38" t="s">
        <v>1253</v>
      </c>
    </row>
    <row r="308" spans="1:31">
      <c r="A308" s="1">
        <v>306</v>
      </c>
      <c r="B308" s="38" t="s">
        <v>576</v>
      </c>
      <c r="C308" s="38" t="s">
        <v>238</v>
      </c>
      <c r="D308" s="38" t="s">
        <v>114</v>
      </c>
      <c r="E308" s="38" t="s">
        <v>93</v>
      </c>
      <c r="F308" s="38" t="s">
        <v>4756</v>
      </c>
      <c r="G308" s="38">
        <v>1997</v>
      </c>
      <c r="H308" s="38">
        <v>4</v>
      </c>
      <c r="I308" s="38">
        <v>198</v>
      </c>
      <c r="J308" s="38">
        <v>50</v>
      </c>
      <c r="K308" s="38">
        <v>6.5</v>
      </c>
      <c r="L308" s="38">
        <v>2.2000000000000002</v>
      </c>
      <c r="M308" s="38">
        <v>2</v>
      </c>
      <c r="N308" s="38">
        <v>64</v>
      </c>
      <c r="O308" s="38">
        <v>0</v>
      </c>
      <c r="P308" s="38">
        <v>2</v>
      </c>
      <c r="Q308" s="38">
        <v>36</v>
      </c>
      <c r="R308" s="38">
        <v>0</v>
      </c>
      <c r="S308" s="38">
        <v>1.25</v>
      </c>
      <c r="T308" s="38">
        <v>5</v>
      </c>
      <c r="U308" s="38">
        <v>2</v>
      </c>
      <c r="V308" s="38">
        <v>3</v>
      </c>
      <c r="W308" s="38">
        <v>1.36</v>
      </c>
      <c r="X308" s="38">
        <v>2.21</v>
      </c>
      <c r="Y308" s="38">
        <v>3.9</v>
      </c>
      <c r="Z308" s="38">
        <v>4.0999999999999996</v>
      </c>
      <c r="AA308" s="38">
        <v>-0.2</v>
      </c>
      <c r="AB308" s="38">
        <v>-0.1</v>
      </c>
      <c r="AC308" s="38">
        <v>0.37</v>
      </c>
      <c r="AD308" s="38" t="s">
        <v>25</v>
      </c>
      <c r="AE308" s="38" t="s">
        <v>577</v>
      </c>
    </row>
    <row r="309" spans="1:31">
      <c r="A309" s="1">
        <v>307</v>
      </c>
      <c r="B309" s="38" t="s">
        <v>576</v>
      </c>
      <c r="C309" s="38" t="s">
        <v>238</v>
      </c>
      <c r="D309" s="38" t="s">
        <v>114</v>
      </c>
      <c r="E309" s="38" t="s">
        <v>76</v>
      </c>
      <c r="F309" s="38" t="s">
        <v>4756</v>
      </c>
      <c r="G309" s="38">
        <v>1997</v>
      </c>
      <c r="H309" s="38">
        <v>19</v>
      </c>
      <c r="I309" s="38">
        <v>609</v>
      </c>
      <c r="J309" s="38">
        <v>32</v>
      </c>
      <c r="K309" s="38">
        <v>19.899999999999999</v>
      </c>
      <c r="L309" s="38">
        <v>6.8</v>
      </c>
      <c r="M309" s="38">
        <v>5</v>
      </c>
      <c r="N309" s="38">
        <v>74</v>
      </c>
      <c r="O309" s="38">
        <v>1</v>
      </c>
      <c r="P309" s="38">
        <v>14</v>
      </c>
      <c r="Q309" s="38">
        <v>17</v>
      </c>
      <c r="R309" s="38">
        <v>8</v>
      </c>
      <c r="S309" s="38">
        <v>1</v>
      </c>
      <c r="T309" s="38">
        <v>9</v>
      </c>
      <c r="U309" s="38">
        <v>16</v>
      </c>
      <c r="V309" s="38">
        <v>-7</v>
      </c>
      <c r="W309" s="38">
        <v>-1.03</v>
      </c>
      <c r="X309" s="38">
        <v>-1.25</v>
      </c>
      <c r="Y309" s="38">
        <v>7.2</v>
      </c>
      <c r="Z309" s="38">
        <v>15.1</v>
      </c>
      <c r="AA309" s="38">
        <v>-7.9</v>
      </c>
      <c r="AB309" s="38">
        <v>-1.17</v>
      </c>
      <c r="AC309" s="38">
        <v>-0.85</v>
      </c>
      <c r="AD309" s="38" t="s">
        <v>25</v>
      </c>
      <c r="AE309" s="38" t="s">
        <v>577</v>
      </c>
    </row>
    <row r="310" spans="1:31">
      <c r="A310" s="1">
        <v>308</v>
      </c>
      <c r="B310" s="38" t="s">
        <v>578</v>
      </c>
      <c r="C310" s="38" t="s">
        <v>120</v>
      </c>
      <c r="D310" s="38" t="s">
        <v>218</v>
      </c>
      <c r="E310" s="38" t="s">
        <v>83</v>
      </c>
      <c r="F310" s="38" t="s">
        <v>4439</v>
      </c>
      <c r="G310" s="38">
        <v>1999</v>
      </c>
      <c r="H310" s="38">
        <v>16</v>
      </c>
      <c r="I310" s="38">
        <v>1244</v>
      </c>
      <c r="J310" s="38">
        <v>78</v>
      </c>
      <c r="K310" s="38">
        <v>41.9</v>
      </c>
      <c r="L310" s="38">
        <v>13.8</v>
      </c>
      <c r="M310" s="38">
        <v>14</v>
      </c>
      <c r="N310" s="38">
        <v>85</v>
      </c>
      <c r="O310" s="38">
        <v>12</v>
      </c>
      <c r="P310" s="38">
        <v>2</v>
      </c>
      <c r="Q310" s="38">
        <v>27</v>
      </c>
      <c r="R310" s="38">
        <v>0</v>
      </c>
      <c r="S310" s="38">
        <v>1.44</v>
      </c>
      <c r="T310" s="38">
        <v>15</v>
      </c>
      <c r="U310" s="38">
        <v>17</v>
      </c>
      <c r="V310" s="38">
        <v>-2</v>
      </c>
      <c r="W310" s="38">
        <v>-0.14000000000000001</v>
      </c>
      <c r="X310" s="38">
        <v>0.12</v>
      </c>
      <c r="Y310" s="38">
        <v>19.3</v>
      </c>
      <c r="Z310" s="38">
        <v>14.5</v>
      </c>
      <c r="AA310" s="38">
        <v>4.8</v>
      </c>
      <c r="AB310" s="38">
        <v>0.35</v>
      </c>
      <c r="AC310" s="38">
        <v>0.62</v>
      </c>
      <c r="AD310" s="38" t="s">
        <v>25</v>
      </c>
      <c r="AE310" s="38" t="s">
        <v>579</v>
      </c>
    </row>
    <row r="311" spans="1:31">
      <c r="A311" s="1">
        <v>309</v>
      </c>
      <c r="B311" s="38" t="s">
        <v>580</v>
      </c>
      <c r="C311" s="38" t="s">
        <v>229</v>
      </c>
      <c r="D311" s="38" t="s">
        <v>517</v>
      </c>
      <c r="E311" s="38" t="s">
        <v>79</v>
      </c>
      <c r="F311" s="38" t="s">
        <v>4757</v>
      </c>
      <c r="G311" s="38">
        <v>1998</v>
      </c>
      <c r="H311" s="38">
        <v>31</v>
      </c>
      <c r="I311" s="38">
        <v>1858</v>
      </c>
      <c r="J311" s="38">
        <v>60</v>
      </c>
      <c r="K311" s="38">
        <v>60.7</v>
      </c>
      <c r="L311" s="38">
        <v>20.6</v>
      </c>
      <c r="M311" s="38">
        <v>20</v>
      </c>
      <c r="N311" s="38">
        <v>78</v>
      </c>
      <c r="O311" s="38">
        <v>10</v>
      </c>
      <c r="P311" s="38">
        <v>11</v>
      </c>
      <c r="Q311" s="38">
        <v>26</v>
      </c>
      <c r="R311" s="38">
        <v>0</v>
      </c>
      <c r="S311" s="38">
        <v>1.55</v>
      </c>
      <c r="T311" s="38">
        <v>28</v>
      </c>
      <c r="U311" s="38">
        <v>26</v>
      </c>
      <c r="V311" s="38">
        <v>2</v>
      </c>
      <c r="W311" s="38">
        <v>0.1</v>
      </c>
      <c r="X311" s="38">
        <v>-0.35</v>
      </c>
      <c r="Y311" s="38">
        <v>31.9</v>
      </c>
      <c r="Z311" s="38">
        <v>24.8</v>
      </c>
      <c r="AA311" s="38">
        <v>7.1</v>
      </c>
      <c r="AB311" s="38">
        <v>0.34</v>
      </c>
      <c r="AC311" s="38">
        <v>0.39</v>
      </c>
      <c r="AD311" s="38" t="s">
        <v>25</v>
      </c>
      <c r="AE311" s="2" t="s">
        <v>581</v>
      </c>
    </row>
    <row r="312" spans="1:31">
      <c r="A312" s="1">
        <v>310</v>
      </c>
      <c r="B312" s="38" t="s">
        <v>582</v>
      </c>
      <c r="C312" s="38" t="s">
        <v>189</v>
      </c>
      <c r="D312" s="38" t="s">
        <v>121</v>
      </c>
      <c r="E312" s="38" t="s">
        <v>79</v>
      </c>
      <c r="F312" s="38" t="s">
        <v>4758</v>
      </c>
      <c r="G312" s="38">
        <v>1991</v>
      </c>
      <c r="H312" s="38">
        <v>12</v>
      </c>
      <c r="I312" s="38">
        <v>724</v>
      </c>
      <c r="J312" s="38">
        <v>60</v>
      </c>
      <c r="K312" s="38">
        <v>23.7</v>
      </c>
      <c r="L312" s="38">
        <v>8</v>
      </c>
      <c r="M312" s="38">
        <v>9</v>
      </c>
      <c r="N312" s="38">
        <v>79</v>
      </c>
      <c r="O312" s="38">
        <v>7</v>
      </c>
      <c r="P312" s="38">
        <v>3</v>
      </c>
      <c r="Q312" s="38">
        <v>5</v>
      </c>
      <c r="R312" s="38">
        <v>3</v>
      </c>
      <c r="S312" s="38">
        <v>1.33</v>
      </c>
      <c r="T312" s="38">
        <v>17</v>
      </c>
      <c r="U312" s="38">
        <v>14</v>
      </c>
      <c r="V312" s="38">
        <v>3</v>
      </c>
      <c r="W312" s="38">
        <v>0.37</v>
      </c>
      <c r="X312" s="38">
        <v>0.18</v>
      </c>
      <c r="Y312" s="38">
        <v>10.6</v>
      </c>
      <c r="Z312" s="38">
        <v>13</v>
      </c>
      <c r="AA312" s="38">
        <v>-2.5</v>
      </c>
      <c r="AB312" s="38">
        <v>-0.31</v>
      </c>
      <c r="AC312" s="38">
        <v>-0.65</v>
      </c>
      <c r="AD312" s="38" t="s">
        <v>25</v>
      </c>
      <c r="AE312" s="38" t="s">
        <v>583</v>
      </c>
    </row>
    <row r="313" spans="1:31">
      <c r="A313" s="1">
        <v>311</v>
      </c>
      <c r="B313" s="38" t="s">
        <v>584</v>
      </c>
      <c r="C313" s="38" t="s">
        <v>163</v>
      </c>
      <c r="D313" s="38" t="s">
        <v>117</v>
      </c>
      <c r="E313" s="38" t="s">
        <v>79</v>
      </c>
      <c r="F313" s="38" t="s">
        <v>4759</v>
      </c>
      <c r="G313" s="38">
        <v>1996</v>
      </c>
      <c r="H313" s="38">
        <v>34</v>
      </c>
      <c r="I313" s="38">
        <v>2582</v>
      </c>
      <c r="J313" s="38">
        <v>76</v>
      </c>
      <c r="K313" s="38">
        <v>84.4</v>
      </c>
      <c r="L313" s="38">
        <v>28.7</v>
      </c>
      <c r="M313" s="38">
        <v>34</v>
      </c>
      <c r="N313" s="38">
        <v>76</v>
      </c>
      <c r="O313" s="38">
        <v>10</v>
      </c>
      <c r="P313" s="38">
        <v>0</v>
      </c>
      <c r="R313" s="38">
        <v>0</v>
      </c>
      <c r="S313" s="38">
        <v>1.47</v>
      </c>
      <c r="T313" s="38">
        <v>41</v>
      </c>
      <c r="U313" s="38">
        <v>38</v>
      </c>
      <c r="V313" s="38">
        <v>3</v>
      </c>
      <c r="W313" s="38">
        <v>0.1</v>
      </c>
      <c r="X313" s="38">
        <v>-0.84</v>
      </c>
      <c r="Y313" s="38">
        <v>40</v>
      </c>
      <c r="Z313" s="38">
        <v>36.6</v>
      </c>
      <c r="AA313" s="38">
        <v>3.4</v>
      </c>
      <c r="AB313" s="38">
        <v>0.12</v>
      </c>
      <c r="AC313" s="38">
        <v>-0.48</v>
      </c>
      <c r="AD313" s="38" t="s">
        <v>25</v>
      </c>
      <c r="AE313" s="38" t="s">
        <v>585</v>
      </c>
    </row>
    <row r="314" spans="1:31">
      <c r="A314" s="1">
        <v>312</v>
      </c>
      <c r="B314" s="38" t="s">
        <v>586</v>
      </c>
      <c r="C314" s="38" t="s">
        <v>149</v>
      </c>
      <c r="D314" s="38" t="s">
        <v>114</v>
      </c>
      <c r="E314" s="38" t="s">
        <v>64</v>
      </c>
      <c r="F314" s="38" t="s">
        <v>4760</v>
      </c>
      <c r="G314" s="38">
        <v>1997</v>
      </c>
      <c r="H314" s="38">
        <v>22</v>
      </c>
      <c r="I314" s="38">
        <v>1722</v>
      </c>
      <c r="J314" s="38">
        <v>78</v>
      </c>
      <c r="K314" s="38">
        <v>56.3</v>
      </c>
      <c r="L314" s="38">
        <v>19.100000000000001</v>
      </c>
      <c r="M314" s="38">
        <v>20</v>
      </c>
      <c r="N314" s="38">
        <v>84</v>
      </c>
      <c r="O314" s="38">
        <v>9</v>
      </c>
      <c r="P314" s="38">
        <v>2</v>
      </c>
      <c r="Q314" s="38">
        <v>20</v>
      </c>
      <c r="R314" s="38">
        <v>0</v>
      </c>
      <c r="S314" s="38">
        <v>2.36</v>
      </c>
      <c r="T314" s="38">
        <v>46</v>
      </c>
      <c r="U314" s="38">
        <v>21</v>
      </c>
      <c r="V314" s="38">
        <v>25</v>
      </c>
      <c r="W314" s="38">
        <v>1.31</v>
      </c>
      <c r="X314" s="38">
        <v>0.16</v>
      </c>
      <c r="Y314" s="38">
        <v>37.799999999999997</v>
      </c>
      <c r="Z314" s="38">
        <v>19.899999999999999</v>
      </c>
      <c r="AA314" s="38">
        <v>17.899999999999999</v>
      </c>
      <c r="AB314" s="38">
        <v>0.93</v>
      </c>
      <c r="AC314" s="38">
        <v>0.23</v>
      </c>
      <c r="AD314" s="38" t="s">
        <v>25</v>
      </c>
      <c r="AE314" s="38" t="s">
        <v>587</v>
      </c>
    </row>
    <row r="315" spans="1:31">
      <c r="A315" s="1">
        <v>313</v>
      </c>
      <c r="B315" s="38" t="s">
        <v>588</v>
      </c>
      <c r="C315" s="38" t="s">
        <v>589</v>
      </c>
      <c r="D315" s="38" t="s">
        <v>114</v>
      </c>
      <c r="E315" s="38" t="s">
        <v>97</v>
      </c>
      <c r="F315" s="38" t="s">
        <v>4761</v>
      </c>
      <c r="G315" s="38">
        <v>1991</v>
      </c>
      <c r="H315" s="38">
        <v>13</v>
      </c>
      <c r="I315" s="38">
        <v>743</v>
      </c>
      <c r="J315" s="38">
        <v>57</v>
      </c>
      <c r="K315" s="38">
        <v>24.3</v>
      </c>
      <c r="L315" s="38">
        <v>8.3000000000000007</v>
      </c>
      <c r="M315" s="38">
        <v>7</v>
      </c>
      <c r="N315" s="38">
        <v>81</v>
      </c>
      <c r="O315" s="38">
        <v>4</v>
      </c>
      <c r="P315" s="38">
        <v>6</v>
      </c>
      <c r="Q315" s="38">
        <v>30</v>
      </c>
      <c r="R315" s="38">
        <v>4</v>
      </c>
      <c r="S315" s="38">
        <v>0.92</v>
      </c>
      <c r="T315" s="38">
        <v>7</v>
      </c>
      <c r="U315" s="38">
        <v>12</v>
      </c>
      <c r="V315" s="38">
        <v>-5</v>
      </c>
      <c r="W315" s="38">
        <v>-0.61</v>
      </c>
      <c r="X315" s="38">
        <v>0.02</v>
      </c>
      <c r="Y315" s="38">
        <v>10.199999999999999</v>
      </c>
      <c r="Z315" s="38">
        <v>12.7</v>
      </c>
      <c r="AA315" s="38">
        <v>-2.6</v>
      </c>
      <c r="AB315" s="38">
        <v>-0.31</v>
      </c>
      <c r="AC315" s="38">
        <v>0.24</v>
      </c>
      <c r="AD315" s="38" t="s">
        <v>25</v>
      </c>
      <c r="AE315" s="2" t="s">
        <v>590</v>
      </c>
    </row>
    <row r="316" spans="1:31">
      <c r="A316" s="1">
        <v>314</v>
      </c>
      <c r="B316" s="38" t="s">
        <v>591</v>
      </c>
      <c r="C316" s="38" t="s">
        <v>149</v>
      </c>
      <c r="D316" s="38" t="s">
        <v>110</v>
      </c>
      <c r="E316" s="38" t="s">
        <v>68</v>
      </c>
      <c r="F316" s="38" t="s">
        <v>4762</v>
      </c>
      <c r="G316" s="38">
        <v>1996</v>
      </c>
      <c r="H316" s="38">
        <v>29</v>
      </c>
      <c r="I316" s="38">
        <v>2402</v>
      </c>
      <c r="J316" s="38">
        <v>83</v>
      </c>
      <c r="K316" s="38">
        <v>80.900000000000006</v>
      </c>
      <c r="L316" s="38">
        <v>26.7</v>
      </c>
      <c r="M316" s="38">
        <v>27</v>
      </c>
      <c r="N316" s="38">
        <v>87</v>
      </c>
      <c r="O316" s="38">
        <v>24</v>
      </c>
      <c r="P316" s="38">
        <v>2</v>
      </c>
      <c r="Q316" s="38">
        <v>24</v>
      </c>
      <c r="R316" s="38">
        <v>1</v>
      </c>
      <c r="S316" s="38">
        <v>1.83</v>
      </c>
      <c r="T316" s="38">
        <v>45</v>
      </c>
      <c r="U316" s="38">
        <v>21</v>
      </c>
      <c r="V316" s="38">
        <v>24</v>
      </c>
      <c r="W316" s="38">
        <v>0.9</v>
      </c>
      <c r="X316" s="38">
        <v>-0.69</v>
      </c>
      <c r="Y316" s="38">
        <v>48</v>
      </c>
      <c r="Z316" s="38">
        <v>27.9</v>
      </c>
      <c r="AA316" s="38">
        <v>20.100000000000001</v>
      </c>
      <c r="AB316" s="38">
        <v>0.75</v>
      </c>
      <c r="AC316" s="38">
        <v>-0.41</v>
      </c>
      <c r="AD316" s="38" t="s">
        <v>25</v>
      </c>
      <c r="AE316" s="2" t="s">
        <v>592</v>
      </c>
    </row>
    <row r="317" spans="1:31">
      <c r="A317" s="1">
        <v>315</v>
      </c>
      <c r="B317" s="38" t="s">
        <v>593</v>
      </c>
      <c r="C317" s="38" t="s">
        <v>120</v>
      </c>
      <c r="D317" s="38" t="s">
        <v>121</v>
      </c>
      <c r="E317" s="38" t="s">
        <v>95</v>
      </c>
      <c r="F317" s="38" t="s">
        <v>4763</v>
      </c>
      <c r="G317" s="38">
        <v>2000</v>
      </c>
      <c r="H317" s="38">
        <v>14</v>
      </c>
      <c r="I317" s="38">
        <v>773</v>
      </c>
      <c r="J317" s="38">
        <v>55</v>
      </c>
      <c r="K317" s="38">
        <v>25.3</v>
      </c>
      <c r="L317" s="38">
        <v>8.6</v>
      </c>
      <c r="M317" s="38">
        <v>8</v>
      </c>
      <c r="N317" s="38">
        <v>82</v>
      </c>
      <c r="O317" s="38">
        <v>7</v>
      </c>
      <c r="P317" s="38">
        <v>6</v>
      </c>
      <c r="Q317" s="38">
        <v>20</v>
      </c>
      <c r="R317" s="38">
        <v>10</v>
      </c>
      <c r="S317" s="38">
        <v>1.07</v>
      </c>
      <c r="T317" s="38">
        <v>7</v>
      </c>
      <c r="U317" s="38">
        <v>11</v>
      </c>
      <c r="V317" s="38">
        <v>-4</v>
      </c>
      <c r="W317" s="38">
        <v>-0.47</v>
      </c>
      <c r="X317" s="38">
        <v>-0.11</v>
      </c>
      <c r="Y317" s="38">
        <v>12</v>
      </c>
      <c r="Z317" s="38">
        <v>11.7</v>
      </c>
      <c r="AA317" s="38">
        <v>0.3</v>
      </c>
      <c r="AB317" s="38">
        <v>0.04</v>
      </c>
      <c r="AC317" s="38">
        <v>0.13</v>
      </c>
      <c r="AD317" s="38" t="s">
        <v>25</v>
      </c>
      <c r="AE317" s="2" t="s">
        <v>594</v>
      </c>
    </row>
    <row r="318" spans="1:31">
      <c r="A318" s="1">
        <v>316</v>
      </c>
      <c r="B318" s="38" t="s">
        <v>595</v>
      </c>
      <c r="C318" s="38" t="s">
        <v>238</v>
      </c>
      <c r="D318" s="38" t="s">
        <v>139</v>
      </c>
      <c r="E318" s="38" t="s">
        <v>89</v>
      </c>
      <c r="F318" s="38" t="s">
        <v>4764</v>
      </c>
      <c r="G318" s="38">
        <v>2001</v>
      </c>
      <c r="H318" s="38">
        <v>34</v>
      </c>
      <c r="I318" s="38">
        <v>2742</v>
      </c>
      <c r="J318" s="38">
        <v>81</v>
      </c>
      <c r="K318" s="38">
        <v>89.6</v>
      </c>
      <c r="L318" s="38">
        <v>30.5</v>
      </c>
      <c r="M318" s="38">
        <v>31</v>
      </c>
      <c r="N318" s="38">
        <v>86</v>
      </c>
      <c r="O318" s="38">
        <v>20</v>
      </c>
      <c r="P318" s="38">
        <v>3</v>
      </c>
      <c r="Q318" s="38">
        <v>26</v>
      </c>
      <c r="R318" s="38">
        <v>0</v>
      </c>
      <c r="S318" s="38">
        <v>0.88</v>
      </c>
      <c r="T318" s="38">
        <v>25</v>
      </c>
      <c r="U318" s="38">
        <v>51</v>
      </c>
      <c r="V318" s="38">
        <v>-26</v>
      </c>
      <c r="W318" s="38">
        <v>-0.85</v>
      </c>
      <c r="X318" s="38">
        <v>0.84</v>
      </c>
      <c r="Y318" s="38">
        <v>29.5</v>
      </c>
      <c r="Z318" s="38">
        <v>49.6</v>
      </c>
      <c r="AA318" s="38">
        <v>-20.100000000000001</v>
      </c>
      <c r="AB318" s="38">
        <v>-0.66</v>
      </c>
      <c r="AC318" s="38">
        <v>0.08</v>
      </c>
      <c r="AD318" s="38" t="s">
        <v>25</v>
      </c>
      <c r="AE318" s="2" t="s">
        <v>596</v>
      </c>
    </row>
    <row r="319" spans="1:31">
      <c r="A319" s="1">
        <v>317</v>
      </c>
      <c r="B319" s="38" t="s">
        <v>1254</v>
      </c>
      <c r="C319" s="38" t="s">
        <v>120</v>
      </c>
      <c r="D319" s="38" t="s">
        <v>150</v>
      </c>
      <c r="E319" s="38" t="s">
        <v>87</v>
      </c>
      <c r="F319" s="38" t="s">
        <v>4765</v>
      </c>
      <c r="G319" s="38">
        <v>1993</v>
      </c>
      <c r="H319" s="38">
        <v>5</v>
      </c>
      <c r="I319" s="38">
        <v>450</v>
      </c>
      <c r="J319" s="38">
        <v>90</v>
      </c>
      <c r="K319" s="38">
        <v>14.7</v>
      </c>
      <c r="L319" s="38">
        <v>5</v>
      </c>
      <c r="M319" s="38">
        <v>5</v>
      </c>
      <c r="N319" s="38">
        <v>90</v>
      </c>
      <c r="O319" s="38">
        <v>5</v>
      </c>
      <c r="P319" s="38">
        <v>0</v>
      </c>
      <c r="R319" s="38">
        <v>21</v>
      </c>
      <c r="S319" s="38">
        <v>2</v>
      </c>
      <c r="T319" s="38">
        <v>11</v>
      </c>
      <c r="U319" s="38">
        <v>6</v>
      </c>
      <c r="V319" s="38">
        <v>5</v>
      </c>
      <c r="W319" s="38">
        <v>1</v>
      </c>
      <c r="X319" s="38">
        <v>1.52</v>
      </c>
      <c r="Y319" s="38">
        <v>7.3</v>
      </c>
      <c r="Z319" s="38">
        <v>5.2</v>
      </c>
      <c r="AA319" s="38">
        <v>2.1</v>
      </c>
      <c r="AB319" s="38">
        <v>0.42</v>
      </c>
      <c r="AC319" s="38">
        <v>0.84</v>
      </c>
      <c r="AD319" s="38" t="s">
        <v>25</v>
      </c>
      <c r="AE319" s="2" t="s">
        <v>1255</v>
      </c>
    </row>
    <row r="320" spans="1:31">
      <c r="A320" s="1">
        <v>318</v>
      </c>
      <c r="B320" s="38" t="s">
        <v>597</v>
      </c>
      <c r="C320" s="38" t="s">
        <v>120</v>
      </c>
      <c r="D320" s="38" t="s">
        <v>117</v>
      </c>
      <c r="E320" s="38" t="s">
        <v>81</v>
      </c>
      <c r="F320" s="38" t="s">
        <v>4766</v>
      </c>
      <c r="G320" s="38">
        <v>2001</v>
      </c>
      <c r="H320" s="38">
        <v>14</v>
      </c>
      <c r="I320" s="38">
        <v>753</v>
      </c>
      <c r="J320" s="38">
        <v>54</v>
      </c>
      <c r="K320" s="38">
        <v>24.6</v>
      </c>
      <c r="L320" s="38">
        <v>8.4</v>
      </c>
      <c r="M320" s="38">
        <v>8</v>
      </c>
      <c r="N320" s="38">
        <v>81</v>
      </c>
      <c r="O320" s="38">
        <v>2</v>
      </c>
      <c r="P320" s="38">
        <v>6</v>
      </c>
      <c r="Q320" s="38">
        <v>18</v>
      </c>
      <c r="R320" s="38">
        <v>5</v>
      </c>
      <c r="S320" s="38">
        <v>1.93</v>
      </c>
      <c r="T320" s="38">
        <v>17</v>
      </c>
      <c r="U320" s="38">
        <v>11</v>
      </c>
      <c r="V320" s="38">
        <v>6</v>
      </c>
      <c r="W320" s="38">
        <v>0.72</v>
      </c>
      <c r="X320" s="38">
        <v>0.01</v>
      </c>
      <c r="Y320" s="38">
        <v>17.399999999999999</v>
      </c>
      <c r="Z320" s="38">
        <v>12.4</v>
      </c>
      <c r="AA320" s="38">
        <v>5</v>
      </c>
      <c r="AB320" s="38">
        <v>0.6</v>
      </c>
      <c r="AC320" s="38">
        <v>0.16</v>
      </c>
      <c r="AD320" s="38" t="s">
        <v>25</v>
      </c>
      <c r="AE320" s="38" t="s">
        <v>598</v>
      </c>
    </row>
    <row r="321" spans="1:31">
      <c r="A321" s="1">
        <v>319</v>
      </c>
      <c r="B321" s="38" t="s">
        <v>599</v>
      </c>
      <c r="C321" s="38" t="s">
        <v>498</v>
      </c>
      <c r="D321" s="38" t="s">
        <v>117</v>
      </c>
      <c r="E321" s="38" t="s">
        <v>64</v>
      </c>
      <c r="F321" s="38" t="s">
        <v>4767</v>
      </c>
      <c r="G321" s="38">
        <v>1991</v>
      </c>
      <c r="H321" s="38">
        <v>10</v>
      </c>
      <c r="I321" s="38">
        <v>526</v>
      </c>
      <c r="J321" s="38">
        <v>53</v>
      </c>
      <c r="K321" s="38">
        <v>17.2</v>
      </c>
      <c r="L321" s="38">
        <v>5.8</v>
      </c>
      <c r="M321" s="38">
        <v>5</v>
      </c>
      <c r="N321" s="38">
        <v>80</v>
      </c>
      <c r="O321" s="38">
        <v>3</v>
      </c>
      <c r="P321" s="38">
        <v>5</v>
      </c>
      <c r="Q321" s="38">
        <v>25</v>
      </c>
      <c r="R321" s="38">
        <v>5</v>
      </c>
      <c r="S321" s="38">
        <v>1.9</v>
      </c>
      <c r="T321" s="38">
        <v>13</v>
      </c>
      <c r="U321" s="38">
        <v>9</v>
      </c>
      <c r="V321" s="38">
        <v>4</v>
      </c>
      <c r="W321" s="38">
        <v>0.68</v>
      </c>
      <c r="X321" s="38">
        <v>-0.67</v>
      </c>
      <c r="Y321" s="38">
        <v>8.9</v>
      </c>
      <c r="Z321" s="38">
        <v>5.2</v>
      </c>
      <c r="AA321" s="38">
        <v>3.7</v>
      </c>
      <c r="AB321" s="38">
        <v>0.63</v>
      </c>
      <c r="AC321" s="38">
        <v>-0.24</v>
      </c>
      <c r="AD321" s="38" t="s">
        <v>25</v>
      </c>
      <c r="AE321" s="38" t="s">
        <v>600</v>
      </c>
    </row>
    <row r="322" spans="1:31">
      <c r="A322" s="1">
        <v>320</v>
      </c>
      <c r="B322" s="38" t="s">
        <v>599</v>
      </c>
      <c r="C322" s="38" t="s">
        <v>498</v>
      </c>
      <c r="D322" s="38" t="s">
        <v>117</v>
      </c>
      <c r="E322" s="38" t="s">
        <v>83</v>
      </c>
      <c r="F322" s="38" t="s">
        <v>4767</v>
      </c>
      <c r="G322" s="38">
        <v>1991</v>
      </c>
      <c r="H322" s="38">
        <v>18</v>
      </c>
      <c r="I322" s="38">
        <v>1279</v>
      </c>
      <c r="J322" s="38">
        <v>71</v>
      </c>
      <c r="K322" s="38">
        <v>43.1</v>
      </c>
      <c r="L322" s="38">
        <v>14.2</v>
      </c>
      <c r="M322" s="38">
        <v>15</v>
      </c>
      <c r="N322" s="38">
        <v>81</v>
      </c>
      <c r="O322" s="38">
        <v>8</v>
      </c>
      <c r="P322" s="38">
        <v>3</v>
      </c>
      <c r="Q322" s="38">
        <v>23</v>
      </c>
      <c r="R322" s="38">
        <v>2</v>
      </c>
      <c r="S322" s="38">
        <v>1.61</v>
      </c>
      <c r="T322" s="38">
        <v>16</v>
      </c>
      <c r="U322" s="38">
        <v>12</v>
      </c>
      <c r="V322" s="38">
        <v>4</v>
      </c>
      <c r="W322" s="38">
        <v>0.28000000000000003</v>
      </c>
      <c r="X322" s="38">
        <v>0.87</v>
      </c>
      <c r="Y322" s="38">
        <v>17</v>
      </c>
      <c r="Z322" s="38">
        <v>16.399999999999999</v>
      </c>
      <c r="AA322" s="38">
        <v>0.5</v>
      </c>
      <c r="AB322" s="38">
        <v>0.04</v>
      </c>
      <c r="AC322" s="38">
        <v>0.09</v>
      </c>
      <c r="AD322" s="38" t="s">
        <v>25</v>
      </c>
      <c r="AE322" s="38" t="s">
        <v>600</v>
      </c>
    </row>
    <row r="323" spans="1:31">
      <c r="A323" s="1">
        <v>321</v>
      </c>
      <c r="B323" s="38" t="s">
        <v>3058</v>
      </c>
      <c r="C323" s="38" t="s">
        <v>120</v>
      </c>
      <c r="D323" s="38" t="s">
        <v>139</v>
      </c>
      <c r="E323" s="38" t="s">
        <v>93</v>
      </c>
      <c r="F323" s="38" t="s">
        <v>4768</v>
      </c>
      <c r="G323" s="38">
        <v>2003</v>
      </c>
      <c r="H323" s="38">
        <v>3</v>
      </c>
      <c r="I323" s="38">
        <v>26</v>
      </c>
      <c r="J323" s="38">
        <v>9</v>
      </c>
      <c r="K323" s="38">
        <v>0.8</v>
      </c>
      <c r="L323" s="38">
        <v>0.3</v>
      </c>
      <c r="M323" s="38">
        <v>0</v>
      </c>
      <c r="O323" s="38">
        <v>0</v>
      </c>
      <c r="P323" s="38">
        <v>3</v>
      </c>
      <c r="Q323" s="38">
        <v>9</v>
      </c>
      <c r="R323" s="38">
        <v>5</v>
      </c>
      <c r="S323" s="38">
        <v>0.33</v>
      </c>
      <c r="T323" s="38">
        <v>0</v>
      </c>
      <c r="U323" s="38">
        <v>0</v>
      </c>
      <c r="V323" s="38">
        <v>0</v>
      </c>
      <c r="W323" s="38">
        <v>0</v>
      </c>
      <c r="X323" s="38">
        <v>0.71</v>
      </c>
      <c r="Y323" s="38">
        <v>0.6</v>
      </c>
      <c r="Z323" s="38">
        <v>0.3</v>
      </c>
      <c r="AA323" s="38">
        <v>0.4</v>
      </c>
      <c r="AB323" s="38">
        <v>1.23</v>
      </c>
      <c r="AC323" s="38">
        <v>1.69</v>
      </c>
      <c r="AD323" s="38" t="s">
        <v>25</v>
      </c>
      <c r="AE323" s="38" t="s">
        <v>450</v>
      </c>
    </row>
    <row r="324" spans="1:31">
      <c r="A324" s="1">
        <v>322</v>
      </c>
      <c r="B324" s="38" t="s">
        <v>601</v>
      </c>
      <c r="C324" s="38" t="s">
        <v>266</v>
      </c>
      <c r="D324" s="38" t="s">
        <v>114</v>
      </c>
      <c r="E324" s="38" t="s">
        <v>81</v>
      </c>
      <c r="F324" s="38" t="s">
        <v>4769</v>
      </c>
      <c r="G324" s="38">
        <v>1996</v>
      </c>
      <c r="H324" s="38">
        <v>18</v>
      </c>
      <c r="I324" s="38">
        <v>924</v>
      </c>
      <c r="J324" s="38">
        <v>51</v>
      </c>
      <c r="K324" s="38">
        <v>30.2</v>
      </c>
      <c r="L324" s="38">
        <v>10.3</v>
      </c>
      <c r="M324" s="38">
        <v>10</v>
      </c>
      <c r="N324" s="38">
        <v>75</v>
      </c>
      <c r="O324" s="38">
        <v>1</v>
      </c>
      <c r="P324" s="38">
        <v>8</v>
      </c>
      <c r="Q324" s="38">
        <v>22</v>
      </c>
      <c r="R324" s="38">
        <v>0</v>
      </c>
      <c r="S324" s="38">
        <v>1.94</v>
      </c>
      <c r="T324" s="38">
        <v>18</v>
      </c>
      <c r="U324" s="38">
        <v>15</v>
      </c>
      <c r="V324" s="38">
        <v>3</v>
      </c>
      <c r="W324" s="38">
        <v>0.28999999999999998</v>
      </c>
      <c r="X324" s="38">
        <v>-0.59</v>
      </c>
      <c r="Y324" s="38">
        <v>18.3</v>
      </c>
      <c r="Z324" s="38">
        <v>15.5</v>
      </c>
      <c r="AA324" s="38">
        <v>2.9</v>
      </c>
      <c r="AB324" s="38">
        <v>0.28000000000000003</v>
      </c>
      <c r="AC324" s="38">
        <v>-0.28999999999999998</v>
      </c>
      <c r="AD324" s="38" t="s">
        <v>25</v>
      </c>
      <c r="AE324" s="38" t="s">
        <v>602</v>
      </c>
    </row>
    <row r="325" spans="1:31">
      <c r="A325" s="1">
        <v>323</v>
      </c>
      <c r="B325" s="38" t="s">
        <v>3995</v>
      </c>
      <c r="C325" s="38" t="s">
        <v>192</v>
      </c>
      <c r="D325" s="38" t="s">
        <v>139</v>
      </c>
      <c r="E325" s="38" t="s">
        <v>99</v>
      </c>
      <c r="F325" s="38" t="s">
        <v>4770</v>
      </c>
      <c r="G325" s="38">
        <v>2000</v>
      </c>
      <c r="H325" s="38">
        <v>7</v>
      </c>
      <c r="I325" s="38">
        <v>427</v>
      </c>
      <c r="J325" s="38">
        <v>61</v>
      </c>
      <c r="K325" s="38">
        <v>14</v>
      </c>
      <c r="L325" s="38">
        <v>4.7</v>
      </c>
      <c r="M325" s="38">
        <v>5</v>
      </c>
      <c r="N325" s="38">
        <v>75</v>
      </c>
      <c r="O325" s="38">
        <v>1</v>
      </c>
      <c r="P325" s="38">
        <v>2</v>
      </c>
      <c r="Q325" s="38">
        <v>26</v>
      </c>
      <c r="R325" s="38">
        <v>0</v>
      </c>
      <c r="S325" s="38">
        <v>1</v>
      </c>
      <c r="T325" s="38">
        <v>3</v>
      </c>
      <c r="U325" s="38">
        <v>8</v>
      </c>
      <c r="V325" s="38">
        <v>-5</v>
      </c>
      <c r="W325" s="38">
        <v>-1.05</v>
      </c>
      <c r="X325" s="38">
        <v>-0.27</v>
      </c>
      <c r="Y325" s="38">
        <v>6.7</v>
      </c>
      <c r="Z325" s="38">
        <v>9.9</v>
      </c>
      <c r="AA325" s="38">
        <v>-3.2</v>
      </c>
      <c r="AB325" s="38">
        <v>-0.67</v>
      </c>
      <c r="AC325" s="38">
        <v>0.01</v>
      </c>
      <c r="AD325" s="38" t="s">
        <v>25</v>
      </c>
      <c r="AE325" s="38" t="s">
        <v>3996</v>
      </c>
    </row>
    <row r="326" spans="1:31">
      <c r="A326" s="1">
        <v>324</v>
      </c>
      <c r="B326" s="38" t="s">
        <v>4360</v>
      </c>
      <c r="C326" s="38" t="s">
        <v>142</v>
      </c>
      <c r="D326" s="38" t="s">
        <v>121</v>
      </c>
      <c r="E326" s="38" t="s">
        <v>70</v>
      </c>
      <c r="F326" s="38" t="s">
        <v>5073</v>
      </c>
      <c r="G326" s="38">
        <v>2004</v>
      </c>
      <c r="H326" s="38">
        <v>0</v>
      </c>
      <c r="M326" s="38">
        <v>0</v>
      </c>
      <c r="O326" s="38">
        <v>0</v>
      </c>
      <c r="P326" s="38">
        <v>0</v>
      </c>
      <c r="R326" s="38">
        <v>1</v>
      </c>
      <c r="AD326" s="38" t="s">
        <v>25</v>
      </c>
      <c r="AE326" s="38" t="s">
        <v>4361</v>
      </c>
    </row>
    <row r="327" spans="1:31">
      <c r="A327" s="1">
        <v>325</v>
      </c>
      <c r="B327" s="38" t="s">
        <v>603</v>
      </c>
      <c r="C327" s="38" t="s">
        <v>120</v>
      </c>
      <c r="D327" s="38" t="s">
        <v>121</v>
      </c>
      <c r="E327" s="38" t="s">
        <v>91</v>
      </c>
      <c r="F327" s="38" t="s">
        <v>4771</v>
      </c>
      <c r="G327" s="38">
        <v>1998</v>
      </c>
      <c r="H327" s="38">
        <v>14</v>
      </c>
      <c r="I327" s="38">
        <v>1252</v>
      </c>
      <c r="J327" s="38">
        <v>89</v>
      </c>
      <c r="K327" s="38">
        <v>40.9</v>
      </c>
      <c r="L327" s="38">
        <v>13.9</v>
      </c>
      <c r="M327" s="38">
        <v>14</v>
      </c>
      <c r="N327" s="38">
        <v>89</v>
      </c>
      <c r="O327" s="38">
        <v>12</v>
      </c>
      <c r="P327" s="38">
        <v>0</v>
      </c>
      <c r="R327" s="38">
        <v>0</v>
      </c>
      <c r="S327" s="38">
        <v>1</v>
      </c>
      <c r="T327" s="38">
        <v>23</v>
      </c>
      <c r="U327" s="38">
        <v>25</v>
      </c>
      <c r="V327" s="38">
        <v>-2</v>
      </c>
      <c r="W327" s="38">
        <v>-0.14000000000000001</v>
      </c>
      <c r="X327" s="38">
        <v>0.4</v>
      </c>
      <c r="Y327" s="38">
        <v>15.9</v>
      </c>
      <c r="Z327" s="38">
        <v>20.8</v>
      </c>
      <c r="AA327" s="38">
        <v>-5</v>
      </c>
      <c r="AB327" s="38">
        <v>-0.36</v>
      </c>
      <c r="AC327" s="38">
        <v>-0.09</v>
      </c>
      <c r="AD327" s="38" t="s">
        <v>25</v>
      </c>
      <c r="AE327" s="38" t="s">
        <v>604</v>
      </c>
    </row>
    <row r="328" spans="1:31">
      <c r="A328" s="1">
        <v>326</v>
      </c>
      <c r="B328" s="38" t="s">
        <v>605</v>
      </c>
      <c r="C328" s="38" t="s">
        <v>163</v>
      </c>
      <c r="D328" s="38" t="s">
        <v>121</v>
      </c>
      <c r="E328" s="38" t="s">
        <v>79</v>
      </c>
      <c r="F328" s="38" t="s">
        <v>4772</v>
      </c>
      <c r="G328" s="38">
        <v>1990</v>
      </c>
      <c r="H328" s="38">
        <v>15</v>
      </c>
      <c r="I328" s="38">
        <v>910</v>
      </c>
      <c r="J328" s="38">
        <v>61</v>
      </c>
      <c r="K328" s="38">
        <v>29.7</v>
      </c>
      <c r="L328" s="38">
        <v>10.1</v>
      </c>
      <c r="M328" s="38">
        <v>9</v>
      </c>
      <c r="N328" s="38">
        <v>84</v>
      </c>
      <c r="O328" s="38">
        <v>7</v>
      </c>
      <c r="P328" s="38">
        <v>6</v>
      </c>
      <c r="Q328" s="38">
        <v>26</v>
      </c>
      <c r="R328" s="38">
        <v>14</v>
      </c>
      <c r="S328" s="38">
        <v>1.8</v>
      </c>
      <c r="T328" s="38">
        <v>15</v>
      </c>
      <c r="U328" s="38">
        <v>14</v>
      </c>
      <c r="V328" s="38">
        <v>1</v>
      </c>
      <c r="W328" s="38">
        <v>0.1</v>
      </c>
      <c r="X328" s="38">
        <v>-0.19</v>
      </c>
      <c r="Y328" s="38">
        <v>16.2</v>
      </c>
      <c r="Z328" s="38">
        <v>15.8</v>
      </c>
      <c r="AA328" s="38">
        <v>0.4</v>
      </c>
      <c r="AB328" s="38">
        <v>0.04</v>
      </c>
      <c r="AC328" s="38">
        <v>-0.21</v>
      </c>
      <c r="AD328" s="38" t="s">
        <v>25</v>
      </c>
      <c r="AE328" s="38" t="s">
        <v>606</v>
      </c>
    </row>
    <row r="329" spans="1:31">
      <c r="A329" s="1">
        <v>327</v>
      </c>
      <c r="B329" s="38" t="s">
        <v>607</v>
      </c>
      <c r="C329" s="38" t="s">
        <v>608</v>
      </c>
      <c r="D329" s="38" t="s">
        <v>114</v>
      </c>
      <c r="E329" s="38" t="s">
        <v>97</v>
      </c>
      <c r="F329" s="38" t="s">
        <v>4773</v>
      </c>
      <c r="G329" s="38">
        <v>1997</v>
      </c>
      <c r="H329" s="38">
        <v>1</v>
      </c>
      <c r="I329" s="38">
        <v>45</v>
      </c>
      <c r="J329" s="38">
        <v>45</v>
      </c>
      <c r="K329" s="38">
        <v>1.5</v>
      </c>
      <c r="L329" s="38">
        <v>0.5</v>
      </c>
      <c r="M329" s="38">
        <v>1</v>
      </c>
      <c r="N329" s="38">
        <v>45</v>
      </c>
      <c r="O329" s="38">
        <v>0</v>
      </c>
      <c r="P329" s="38">
        <v>0</v>
      </c>
      <c r="R329" s="38">
        <v>0</v>
      </c>
      <c r="S329" s="38">
        <v>3</v>
      </c>
      <c r="T329" s="38">
        <v>1</v>
      </c>
      <c r="U329" s="38">
        <v>0</v>
      </c>
      <c r="V329" s="38">
        <v>1</v>
      </c>
      <c r="W329" s="38">
        <v>2</v>
      </c>
      <c r="X329" s="38">
        <v>2.66</v>
      </c>
      <c r="Y329" s="38">
        <v>0.6</v>
      </c>
      <c r="Z329" s="38">
        <v>0.6</v>
      </c>
      <c r="AA329" s="38">
        <v>0</v>
      </c>
      <c r="AB329" s="38">
        <v>0.04</v>
      </c>
      <c r="AC329" s="38">
        <v>0.54</v>
      </c>
      <c r="AD329" s="38" t="s">
        <v>25</v>
      </c>
      <c r="AE329" s="38" t="s">
        <v>609</v>
      </c>
    </row>
    <row r="330" spans="1:31">
      <c r="A330" s="1">
        <v>328</v>
      </c>
      <c r="B330" s="38" t="s">
        <v>610</v>
      </c>
      <c r="C330" s="38" t="s">
        <v>127</v>
      </c>
      <c r="D330" s="38" t="s">
        <v>117</v>
      </c>
      <c r="E330" s="38" t="s">
        <v>85</v>
      </c>
      <c r="F330" s="38" t="s">
        <v>4774</v>
      </c>
      <c r="G330" s="38">
        <v>1999</v>
      </c>
      <c r="H330" s="38">
        <v>20</v>
      </c>
      <c r="I330" s="38">
        <v>1569</v>
      </c>
      <c r="J330" s="38">
        <v>78</v>
      </c>
      <c r="K330" s="38">
        <v>51.3</v>
      </c>
      <c r="L330" s="38">
        <v>17.399999999999999</v>
      </c>
      <c r="M330" s="38">
        <v>19</v>
      </c>
      <c r="N330" s="38">
        <v>82</v>
      </c>
      <c r="O330" s="38">
        <v>12</v>
      </c>
      <c r="P330" s="38">
        <v>1</v>
      </c>
      <c r="Q330" s="38">
        <v>13</v>
      </c>
      <c r="R330" s="38">
        <v>0</v>
      </c>
      <c r="S330" s="38">
        <v>1.6</v>
      </c>
      <c r="T330" s="38">
        <v>24</v>
      </c>
      <c r="U330" s="38">
        <v>27</v>
      </c>
      <c r="V330" s="38">
        <v>-3</v>
      </c>
      <c r="W330" s="38">
        <v>-0.17</v>
      </c>
      <c r="X330" s="38">
        <v>-0.59</v>
      </c>
      <c r="Y330" s="38">
        <v>19.899999999999999</v>
      </c>
      <c r="Z330" s="38">
        <v>30</v>
      </c>
      <c r="AA330" s="38">
        <v>-10.1</v>
      </c>
      <c r="AB330" s="38">
        <v>-0.57999999999999996</v>
      </c>
      <c r="AC330" s="38">
        <v>-0.9</v>
      </c>
      <c r="AD330" s="38" t="s">
        <v>25</v>
      </c>
      <c r="AE330" s="38" t="s">
        <v>611</v>
      </c>
    </row>
    <row r="331" spans="1:31">
      <c r="A331" s="1">
        <v>329</v>
      </c>
      <c r="B331" s="38" t="s">
        <v>612</v>
      </c>
      <c r="C331" s="38" t="s">
        <v>120</v>
      </c>
      <c r="D331" s="38" t="s">
        <v>114</v>
      </c>
      <c r="E331" s="38" t="s">
        <v>72</v>
      </c>
      <c r="F331" s="38" t="s">
        <v>4775</v>
      </c>
      <c r="G331" s="38">
        <v>1993</v>
      </c>
      <c r="H331" s="38">
        <v>34</v>
      </c>
      <c r="I331" s="38">
        <v>3045</v>
      </c>
      <c r="J331" s="38">
        <v>90</v>
      </c>
      <c r="K331" s="38">
        <v>99.5</v>
      </c>
      <c r="L331" s="38">
        <v>33.799999999999997</v>
      </c>
      <c r="M331" s="38">
        <v>34</v>
      </c>
      <c r="N331" s="38">
        <v>90</v>
      </c>
      <c r="O331" s="38">
        <v>31</v>
      </c>
      <c r="P331" s="38">
        <v>0</v>
      </c>
      <c r="R331" s="38">
        <v>0</v>
      </c>
      <c r="S331" s="38">
        <v>1.59</v>
      </c>
      <c r="T331" s="38">
        <v>63</v>
      </c>
      <c r="U331" s="38">
        <v>56</v>
      </c>
      <c r="V331" s="38">
        <v>7</v>
      </c>
      <c r="W331" s="38">
        <v>0.21</v>
      </c>
      <c r="X331" s="38">
        <v>6.21</v>
      </c>
      <c r="Y331" s="38">
        <v>50.7</v>
      </c>
      <c r="Z331" s="38">
        <v>45.1</v>
      </c>
      <c r="AA331" s="38">
        <v>5.6</v>
      </c>
      <c r="AB331" s="38">
        <v>0.17</v>
      </c>
      <c r="AC331" s="38">
        <v>0.46</v>
      </c>
      <c r="AD331" s="38" t="s">
        <v>25</v>
      </c>
      <c r="AE331" s="38" t="s">
        <v>613</v>
      </c>
    </row>
    <row r="332" spans="1:31">
      <c r="A332" s="1">
        <v>330</v>
      </c>
      <c r="B332" s="38" t="s">
        <v>614</v>
      </c>
      <c r="C332" s="38" t="s">
        <v>127</v>
      </c>
      <c r="D332" s="38" t="s">
        <v>117</v>
      </c>
      <c r="E332" s="38" t="s">
        <v>83</v>
      </c>
      <c r="F332" s="38" t="s">
        <v>4776</v>
      </c>
      <c r="G332" s="38">
        <v>1991</v>
      </c>
      <c r="H332" s="38">
        <v>6</v>
      </c>
      <c r="I332" s="38">
        <v>456</v>
      </c>
      <c r="J332" s="38">
        <v>76</v>
      </c>
      <c r="K332" s="38">
        <v>15.4</v>
      </c>
      <c r="L332" s="38">
        <v>5.0999999999999996</v>
      </c>
      <c r="M332" s="38">
        <v>5</v>
      </c>
      <c r="N332" s="38">
        <v>84</v>
      </c>
      <c r="O332" s="38">
        <v>3</v>
      </c>
      <c r="P332" s="38">
        <v>1</v>
      </c>
      <c r="Q332" s="38">
        <v>34</v>
      </c>
      <c r="R332" s="38">
        <v>1</v>
      </c>
      <c r="S332" s="38">
        <v>0.83</v>
      </c>
      <c r="T332" s="38">
        <v>4</v>
      </c>
      <c r="U332" s="38">
        <v>6</v>
      </c>
      <c r="V332" s="38">
        <v>-2</v>
      </c>
      <c r="W332" s="38">
        <v>-0.39</v>
      </c>
      <c r="X332" s="38">
        <v>-0.22</v>
      </c>
      <c r="Y332" s="38">
        <v>7.6</v>
      </c>
      <c r="Z332" s="38">
        <v>4.5</v>
      </c>
      <c r="AA332" s="38">
        <v>3.1</v>
      </c>
      <c r="AB332" s="38">
        <v>0.61</v>
      </c>
      <c r="AC332" s="38">
        <v>0.73</v>
      </c>
      <c r="AD332" s="38" t="s">
        <v>25</v>
      </c>
      <c r="AE332" s="38" t="s">
        <v>615</v>
      </c>
    </row>
    <row r="333" spans="1:31">
      <c r="A333" s="1">
        <v>331</v>
      </c>
      <c r="B333" s="38" t="s">
        <v>1256</v>
      </c>
      <c r="C333" s="38" t="s">
        <v>229</v>
      </c>
      <c r="D333" s="38" t="s">
        <v>150</v>
      </c>
      <c r="E333" s="38" t="s">
        <v>68</v>
      </c>
      <c r="F333" s="38" t="s">
        <v>4996</v>
      </c>
      <c r="G333" s="38">
        <v>1993</v>
      </c>
      <c r="H333" s="38">
        <v>0</v>
      </c>
      <c r="M333" s="38">
        <v>0</v>
      </c>
      <c r="O333" s="38">
        <v>0</v>
      </c>
      <c r="P333" s="38">
        <v>0</v>
      </c>
      <c r="R333" s="38">
        <v>7</v>
      </c>
      <c r="AD333" s="38" t="s">
        <v>25</v>
      </c>
      <c r="AE333" s="38" t="s">
        <v>1257</v>
      </c>
    </row>
    <row r="334" spans="1:31">
      <c r="A334" s="1">
        <v>332</v>
      </c>
      <c r="B334" s="38" t="s">
        <v>616</v>
      </c>
      <c r="C334" s="38" t="s">
        <v>120</v>
      </c>
      <c r="D334" s="38" t="s">
        <v>121</v>
      </c>
      <c r="E334" s="38" t="s">
        <v>101</v>
      </c>
      <c r="F334" s="38" t="s">
        <v>4777</v>
      </c>
      <c r="G334" s="38">
        <v>1993</v>
      </c>
      <c r="H334" s="38">
        <v>11</v>
      </c>
      <c r="I334" s="38">
        <v>923</v>
      </c>
      <c r="J334" s="38">
        <v>84</v>
      </c>
      <c r="K334" s="38">
        <v>30.2</v>
      </c>
      <c r="L334" s="38">
        <v>10.3</v>
      </c>
      <c r="M334" s="38">
        <v>10</v>
      </c>
      <c r="N334" s="38">
        <v>90</v>
      </c>
      <c r="O334" s="38">
        <v>10</v>
      </c>
      <c r="P334" s="38">
        <v>1</v>
      </c>
      <c r="Q334" s="38">
        <v>23</v>
      </c>
      <c r="R334" s="38">
        <v>17</v>
      </c>
      <c r="S334" s="38">
        <v>0.82</v>
      </c>
      <c r="T334" s="38">
        <v>10</v>
      </c>
      <c r="U334" s="38">
        <v>21</v>
      </c>
      <c r="V334" s="38">
        <v>-11</v>
      </c>
      <c r="W334" s="38">
        <v>-1.07</v>
      </c>
      <c r="X334" s="38">
        <v>-0.48</v>
      </c>
      <c r="Y334" s="38">
        <v>13</v>
      </c>
      <c r="Z334" s="38">
        <v>21.7</v>
      </c>
      <c r="AA334" s="38">
        <v>-8.6999999999999993</v>
      </c>
      <c r="AB334" s="38">
        <v>-0.85</v>
      </c>
      <c r="AC334" s="38">
        <v>-0.31</v>
      </c>
      <c r="AD334" s="38" t="s">
        <v>25</v>
      </c>
      <c r="AE334" s="38" t="s">
        <v>617</v>
      </c>
    </row>
    <row r="335" spans="1:31">
      <c r="A335" s="1">
        <v>333</v>
      </c>
      <c r="B335" s="38" t="s">
        <v>618</v>
      </c>
      <c r="C335" s="38" t="s">
        <v>619</v>
      </c>
      <c r="D335" s="38" t="s">
        <v>114</v>
      </c>
      <c r="E335" s="38" t="s">
        <v>76</v>
      </c>
      <c r="F335" s="38" t="s">
        <v>4778</v>
      </c>
      <c r="G335" s="38">
        <v>1992</v>
      </c>
      <c r="H335" s="38">
        <v>15</v>
      </c>
      <c r="I335" s="38">
        <v>742</v>
      </c>
      <c r="J335" s="38">
        <v>49</v>
      </c>
      <c r="K335" s="38">
        <v>24.2</v>
      </c>
      <c r="L335" s="38">
        <v>8.1999999999999993</v>
      </c>
      <c r="M335" s="38">
        <v>9</v>
      </c>
      <c r="N335" s="38">
        <v>74</v>
      </c>
      <c r="O335" s="38">
        <v>1</v>
      </c>
      <c r="P335" s="38">
        <v>6</v>
      </c>
      <c r="Q335" s="38">
        <v>13</v>
      </c>
      <c r="R335" s="38">
        <v>1</v>
      </c>
      <c r="S335" s="38">
        <v>1.27</v>
      </c>
      <c r="T335" s="38">
        <v>13</v>
      </c>
      <c r="U335" s="38">
        <v>9</v>
      </c>
      <c r="V335" s="38">
        <v>4</v>
      </c>
      <c r="W335" s="38">
        <v>0.49</v>
      </c>
      <c r="X335" s="38">
        <v>0.68</v>
      </c>
      <c r="Y335" s="38">
        <v>11</v>
      </c>
      <c r="Z335" s="38">
        <v>11.5</v>
      </c>
      <c r="AA335" s="38">
        <v>-0.5</v>
      </c>
      <c r="AB335" s="38">
        <v>-0.06</v>
      </c>
      <c r="AC335" s="38">
        <v>0.56000000000000005</v>
      </c>
      <c r="AD335" s="38" t="s">
        <v>25</v>
      </c>
      <c r="AE335" s="38" t="s">
        <v>620</v>
      </c>
    </row>
    <row r="336" spans="1:31">
      <c r="A336" s="1">
        <v>334</v>
      </c>
      <c r="B336" s="38" t="s">
        <v>621</v>
      </c>
      <c r="C336" s="38" t="s">
        <v>229</v>
      </c>
      <c r="D336" s="38" t="s">
        <v>121</v>
      </c>
      <c r="E336" s="38" t="s">
        <v>95</v>
      </c>
      <c r="F336" s="38" t="s">
        <v>4779</v>
      </c>
      <c r="G336" s="38">
        <v>1996</v>
      </c>
      <c r="H336" s="38">
        <v>24</v>
      </c>
      <c r="I336" s="38">
        <v>2005</v>
      </c>
      <c r="J336" s="38">
        <v>84</v>
      </c>
      <c r="K336" s="38">
        <v>65.5</v>
      </c>
      <c r="L336" s="38">
        <v>22.3</v>
      </c>
      <c r="M336" s="38">
        <v>23</v>
      </c>
      <c r="N336" s="38">
        <v>87</v>
      </c>
      <c r="O336" s="38">
        <v>21</v>
      </c>
      <c r="P336" s="38">
        <v>1</v>
      </c>
      <c r="Q336" s="38">
        <v>8</v>
      </c>
      <c r="R336" s="38">
        <v>7</v>
      </c>
      <c r="S336" s="38">
        <v>1.04</v>
      </c>
      <c r="T336" s="38">
        <v>22</v>
      </c>
      <c r="U336" s="38">
        <v>32</v>
      </c>
      <c r="V336" s="38">
        <v>-10</v>
      </c>
      <c r="W336" s="38">
        <v>-0.45</v>
      </c>
      <c r="X336" s="38">
        <v>-0.19</v>
      </c>
      <c r="Y336" s="38">
        <v>27.8</v>
      </c>
      <c r="Z336" s="38">
        <v>28.5</v>
      </c>
      <c r="AA336" s="38">
        <v>-0.6</v>
      </c>
      <c r="AB336" s="38">
        <v>-0.03</v>
      </c>
      <c r="AC336" s="38">
        <v>0.09</v>
      </c>
      <c r="AD336" s="38" t="s">
        <v>25</v>
      </c>
      <c r="AE336" s="38" t="s">
        <v>622</v>
      </c>
    </row>
    <row r="337" spans="1:31">
      <c r="A337" s="1">
        <v>335</v>
      </c>
      <c r="B337" s="38" t="s">
        <v>623</v>
      </c>
      <c r="C337" s="38" t="s">
        <v>624</v>
      </c>
      <c r="D337" s="38" t="s">
        <v>117</v>
      </c>
      <c r="E337" s="38" t="s">
        <v>81</v>
      </c>
      <c r="F337" s="38" t="s">
        <v>4780</v>
      </c>
      <c r="G337" s="38">
        <v>1995</v>
      </c>
      <c r="H337" s="38">
        <v>8</v>
      </c>
      <c r="I337" s="38">
        <v>293</v>
      </c>
      <c r="J337" s="38">
        <v>37</v>
      </c>
      <c r="K337" s="38">
        <v>9.6</v>
      </c>
      <c r="L337" s="38">
        <v>3.3</v>
      </c>
      <c r="M337" s="38">
        <v>3</v>
      </c>
      <c r="N337" s="38">
        <v>57</v>
      </c>
      <c r="O337" s="38">
        <v>0</v>
      </c>
      <c r="P337" s="38">
        <v>5</v>
      </c>
      <c r="Q337" s="38">
        <v>24</v>
      </c>
      <c r="R337" s="38">
        <v>2</v>
      </c>
      <c r="S337" s="38">
        <v>1.38</v>
      </c>
      <c r="T337" s="38">
        <v>2</v>
      </c>
      <c r="U337" s="38">
        <v>4</v>
      </c>
      <c r="V337" s="38">
        <v>-2</v>
      </c>
      <c r="W337" s="38">
        <v>-0.61</v>
      </c>
      <c r="X337" s="38">
        <v>-1.46</v>
      </c>
      <c r="Y337" s="38">
        <v>5</v>
      </c>
      <c r="Z337" s="38">
        <v>3.7</v>
      </c>
      <c r="AA337" s="38">
        <v>1.2</v>
      </c>
      <c r="AB337" s="38">
        <v>0.37</v>
      </c>
      <c r="AC337" s="38">
        <v>-0.12</v>
      </c>
      <c r="AD337" s="38" t="s">
        <v>25</v>
      </c>
      <c r="AE337" s="38" t="s">
        <v>625</v>
      </c>
    </row>
    <row r="338" spans="1:31">
      <c r="A338" s="1">
        <v>336</v>
      </c>
      <c r="B338" s="38" t="s">
        <v>1258</v>
      </c>
      <c r="C338" s="38" t="s">
        <v>215</v>
      </c>
      <c r="D338" s="38" t="s">
        <v>150</v>
      </c>
      <c r="E338" s="38" t="s">
        <v>81</v>
      </c>
      <c r="F338" s="38" t="s">
        <v>5074</v>
      </c>
      <c r="G338" s="38">
        <v>1998</v>
      </c>
      <c r="H338" s="38">
        <v>0</v>
      </c>
      <c r="M338" s="38">
        <v>0</v>
      </c>
      <c r="O338" s="38">
        <v>0</v>
      </c>
      <c r="P338" s="38">
        <v>0</v>
      </c>
      <c r="R338" s="38">
        <v>25</v>
      </c>
      <c r="AD338" s="38" t="s">
        <v>25</v>
      </c>
      <c r="AE338" s="38" t="s">
        <v>1259</v>
      </c>
    </row>
    <row r="339" spans="1:31">
      <c r="A339" s="1">
        <v>337</v>
      </c>
      <c r="B339" s="38" t="s">
        <v>626</v>
      </c>
      <c r="C339" s="38" t="s">
        <v>120</v>
      </c>
      <c r="D339" s="38" t="s">
        <v>121</v>
      </c>
      <c r="E339" s="38" t="s">
        <v>99</v>
      </c>
      <c r="F339" s="38" t="s">
        <v>4781</v>
      </c>
      <c r="G339" s="38">
        <v>1998</v>
      </c>
      <c r="H339" s="38">
        <v>19</v>
      </c>
      <c r="I339" s="38">
        <v>1680</v>
      </c>
      <c r="J339" s="38">
        <v>88</v>
      </c>
      <c r="K339" s="38">
        <v>54.9</v>
      </c>
      <c r="L339" s="38">
        <v>18.7</v>
      </c>
      <c r="M339" s="38">
        <v>19</v>
      </c>
      <c r="N339" s="38">
        <v>88</v>
      </c>
      <c r="O339" s="38">
        <v>18</v>
      </c>
      <c r="P339" s="38">
        <v>0</v>
      </c>
      <c r="R339" s="38">
        <v>0</v>
      </c>
      <c r="S339" s="38">
        <v>1.37</v>
      </c>
      <c r="T339" s="38">
        <v>18</v>
      </c>
      <c r="U339" s="38">
        <v>31</v>
      </c>
      <c r="V339" s="38">
        <v>-13</v>
      </c>
      <c r="W339" s="38">
        <v>-0.7</v>
      </c>
      <c r="X339" s="38">
        <v>0.28000000000000003</v>
      </c>
      <c r="Y339" s="38">
        <v>19.100000000000001</v>
      </c>
      <c r="Z339" s="38">
        <v>30.9</v>
      </c>
      <c r="AA339" s="38">
        <v>-11.8</v>
      </c>
      <c r="AB339" s="38">
        <v>-0.63</v>
      </c>
      <c r="AC339" s="38">
        <v>0.1</v>
      </c>
      <c r="AD339" s="38" t="s">
        <v>25</v>
      </c>
      <c r="AE339" s="38" t="s">
        <v>627</v>
      </c>
    </row>
    <row r="340" spans="1:31">
      <c r="A340" s="1">
        <v>338</v>
      </c>
      <c r="B340" s="38" t="s">
        <v>628</v>
      </c>
      <c r="C340" s="38" t="s">
        <v>120</v>
      </c>
      <c r="D340" s="38" t="s">
        <v>121</v>
      </c>
      <c r="E340" s="38" t="s">
        <v>97</v>
      </c>
      <c r="F340" s="38" t="s">
        <v>4722</v>
      </c>
      <c r="G340" s="38">
        <v>1997</v>
      </c>
      <c r="H340" s="38">
        <v>34</v>
      </c>
      <c r="I340" s="38">
        <v>3060</v>
      </c>
      <c r="J340" s="38">
        <v>90</v>
      </c>
      <c r="K340" s="38">
        <v>100</v>
      </c>
      <c r="L340" s="38">
        <v>34</v>
      </c>
      <c r="M340" s="38">
        <v>34</v>
      </c>
      <c r="N340" s="38">
        <v>90</v>
      </c>
      <c r="O340" s="38">
        <v>34</v>
      </c>
      <c r="P340" s="38">
        <v>0</v>
      </c>
      <c r="R340" s="38">
        <v>0</v>
      </c>
      <c r="S340" s="38">
        <v>1.0900000000000001</v>
      </c>
      <c r="T340" s="38">
        <v>29</v>
      </c>
      <c r="U340" s="38">
        <v>50</v>
      </c>
      <c r="V340" s="38">
        <v>-21</v>
      </c>
      <c r="W340" s="38">
        <v>-0.62</v>
      </c>
      <c r="Y340" s="38">
        <v>33.700000000000003</v>
      </c>
      <c r="Z340" s="38">
        <v>50.5</v>
      </c>
      <c r="AA340" s="38">
        <v>-16.7</v>
      </c>
      <c r="AB340" s="38">
        <v>-0.49</v>
      </c>
      <c r="AD340" s="38" t="s">
        <v>25</v>
      </c>
      <c r="AE340" s="38" t="s">
        <v>629</v>
      </c>
    </row>
    <row r="341" spans="1:31">
      <c r="A341" s="1">
        <v>339</v>
      </c>
      <c r="B341" s="38" t="s">
        <v>4029</v>
      </c>
      <c r="C341" s="38" t="s">
        <v>221</v>
      </c>
      <c r="D341" s="38" t="s">
        <v>121</v>
      </c>
      <c r="E341" s="38" t="s">
        <v>64</v>
      </c>
      <c r="F341" s="38" t="s">
        <v>4782</v>
      </c>
      <c r="G341" s="38">
        <v>2000</v>
      </c>
      <c r="H341" s="38">
        <v>3</v>
      </c>
      <c r="I341" s="38">
        <v>106</v>
      </c>
      <c r="J341" s="38">
        <v>35</v>
      </c>
      <c r="K341" s="38">
        <v>3.5</v>
      </c>
      <c r="L341" s="38">
        <v>1.2</v>
      </c>
      <c r="M341" s="38">
        <v>1</v>
      </c>
      <c r="N341" s="38">
        <v>90</v>
      </c>
      <c r="O341" s="38">
        <v>1</v>
      </c>
      <c r="P341" s="38">
        <v>2</v>
      </c>
      <c r="Q341" s="38">
        <v>8</v>
      </c>
      <c r="R341" s="38">
        <v>11</v>
      </c>
      <c r="S341" s="38">
        <v>2.33</v>
      </c>
      <c r="T341" s="38">
        <v>3</v>
      </c>
      <c r="U341" s="38">
        <v>2</v>
      </c>
      <c r="V341" s="38">
        <v>1</v>
      </c>
      <c r="W341" s="38">
        <v>0.85</v>
      </c>
      <c r="X341" s="38">
        <v>-0.4</v>
      </c>
      <c r="Y341" s="38">
        <v>1.9</v>
      </c>
      <c r="Z341" s="38">
        <v>2.8</v>
      </c>
      <c r="AA341" s="38">
        <v>-1</v>
      </c>
      <c r="AB341" s="38">
        <v>-0.82</v>
      </c>
      <c r="AC341" s="38">
        <v>-1.72</v>
      </c>
      <c r="AD341" s="38" t="s">
        <v>25</v>
      </c>
      <c r="AE341" s="38" t="s">
        <v>4030</v>
      </c>
    </row>
    <row r="342" spans="1:31">
      <c r="A342" s="1">
        <v>340</v>
      </c>
      <c r="B342" s="38" t="s">
        <v>1260</v>
      </c>
      <c r="C342" s="38" t="s">
        <v>130</v>
      </c>
      <c r="D342" s="38" t="s">
        <v>150</v>
      </c>
      <c r="E342" s="38" t="s">
        <v>93</v>
      </c>
      <c r="F342" s="38" t="s">
        <v>5075</v>
      </c>
      <c r="G342" s="38">
        <v>2000</v>
      </c>
      <c r="H342" s="38">
        <v>0</v>
      </c>
      <c r="M342" s="38">
        <v>0</v>
      </c>
      <c r="O342" s="38">
        <v>0</v>
      </c>
      <c r="P342" s="38">
        <v>0</v>
      </c>
      <c r="R342" s="38">
        <v>11</v>
      </c>
      <c r="AD342" s="38" t="s">
        <v>25</v>
      </c>
      <c r="AE342" s="38" t="s">
        <v>1261</v>
      </c>
    </row>
    <row r="343" spans="1:31">
      <c r="A343" s="1">
        <v>341</v>
      </c>
      <c r="B343" s="38" t="s">
        <v>630</v>
      </c>
      <c r="C343" s="38" t="s">
        <v>221</v>
      </c>
      <c r="D343" s="38" t="s">
        <v>110</v>
      </c>
      <c r="E343" s="38" t="s">
        <v>93</v>
      </c>
      <c r="F343" s="38" t="s">
        <v>4783</v>
      </c>
      <c r="G343" s="38">
        <v>1990</v>
      </c>
      <c r="H343" s="38">
        <v>14</v>
      </c>
      <c r="I343" s="38">
        <v>280</v>
      </c>
      <c r="J343" s="38">
        <v>20</v>
      </c>
      <c r="K343" s="38">
        <v>9.1999999999999993</v>
      </c>
      <c r="L343" s="38">
        <v>3.1</v>
      </c>
      <c r="M343" s="38">
        <v>0</v>
      </c>
      <c r="O343" s="38">
        <v>0</v>
      </c>
      <c r="P343" s="38">
        <v>14</v>
      </c>
      <c r="Q343" s="38">
        <v>20</v>
      </c>
      <c r="R343" s="38">
        <v>2</v>
      </c>
      <c r="S343" s="38">
        <v>0.79</v>
      </c>
      <c r="T343" s="38">
        <v>5</v>
      </c>
      <c r="U343" s="38">
        <v>5</v>
      </c>
      <c r="V343" s="38">
        <v>0</v>
      </c>
      <c r="W343" s="38">
        <v>0</v>
      </c>
      <c r="X343" s="38">
        <v>0.78</v>
      </c>
      <c r="Y343" s="38">
        <v>6.3</v>
      </c>
      <c r="Z343" s="38">
        <v>4.5</v>
      </c>
      <c r="AA343" s="38">
        <v>1.8</v>
      </c>
      <c r="AB343" s="38">
        <v>0.56999999999999995</v>
      </c>
      <c r="AC343" s="38">
        <v>1.1200000000000001</v>
      </c>
      <c r="AD343" s="38" t="s">
        <v>25</v>
      </c>
      <c r="AE343" s="38" t="s">
        <v>631</v>
      </c>
    </row>
    <row r="344" spans="1:31">
      <c r="A344" s="1">
        <v>342</v>
      </c>
      <c r="B344" s="38" t="s">
        <v>1262</v>
      </c>
      <c r="C344" s="38" t="s">
        <v>120</v>
      </c>
      <c r="D344" s="38" t="s">
        <v>117</v>
      </c>
      <c r="E344" s="38" t="s">
        <v>66</v>
      </c>
      <c r="F344" s="38" t="s">
        <v>4480</v>
      </c>
      <c r="G344" s="38">
        <v>2002</v>
      </c>
      <c r="H344" s="38">
        <v>0</v>
      </c>
      <c r="M344" s="38">
        <v>0</v>
      </c>
      <c r="O344" s="38">
        <v>0</v>
      </c>
      <c r="P344" s="38">
        <v>0</v>
      </c>
      <c r="R344" s="38">
        <v>2</v>
      </c>
      <c r="AD344" s="38" t="s">
        <v>25</v>
      </c>
      <c r="AE344" s="38" t="s">
        <v>1263</v>
      </c>
    </row>
    <row r="345" spans="1:31">
      <c r="A345" s="1">
        <v>343</v>
      </c>
      <c r="B345" s="38" t="s">
        <v>632</v>
      </c>
      <c r="C345" s="38" t="s">
        <v>229</v>
      </c>
      <c r="D345" s="38" t="s">
        <v>121</v>
      </c>
      <c r="E345" s="38" t="s">
        <v>93</v>
      </c>
      <c r="F345" s="38" t="s">
        <v>4784</v>
      </c>
      <c r="G345" s="38">
        <v>1996</v>
      </c>
      <c r="H345" s="38">
        <v>33</v>
      </c>
      <c r="I345" s="38">
        <v>2905</v>
      </c>
      <c r="J345" s="38">
        <v>88</v>
      </c>
      <c r="K345" s="38">
        <v>94.9</v>
      </c>
      <c r="L345" s="38">
        <v>32.299999999999997</v>
      </c>
      <c r="M345" s="38">
        <v>33</v>
      </c>
      <c r="N345" s="38">
        <v>88</v>
      </c>
      <c r="O345" s="38">
        <v>30</v>
      </c>
      <c r="P345" s="38">
        <v>0</v>
      </c>
      <c r="R345" s="38">
        <v>0</v>
      </c>
      <c r="S345" s="38">
        <v>0.91</v>
      </c>
      <c r="T345" s="38">
        <v>42</v>
      </c>
      <c r="U345" s="38">
        <v>65</v>
      </c>
      <c r="V345" s="38">
        <v>-23</v>
      </c>
      <c r="W345" s="38">
        <v>-0.71</v>
      </c>
      <c r="X345" s="38">
        <v>-0.13</v>
      </c>
      <c r="Y345" s="38">
        <v>40.6</v>
      </c>
      <c r="Z345" s="38">
        <v>57</v>
      </c>
      <c r="AA345" s="38">
        <v>-16.399999999999999</v>
      </c>
      <c r="AB345" s="38">
        <v>-0.51</v>
      </c>
      <c r="AC345" s="38">
        <v>-1.24</v>
      </c>
      <c r="AD345" s="38" t="s">
        <v>25</v>
      </c>
      <c r="AE345" s="38" t="s">
        <v>633</v>
      </c>
    </row>
    <row r="346" spans="1:31">
      <c r="A346" s="1">
        <v>344</v>
      </c>
      <c r="B346" s="38" t="s">
        <v>634</v>
      </c>
      <c r="C346" s="38" t="s">
        <v>127</v>
      </c>
      <c r="D346" s="38" t="s">
        <v>121</v>
      </c>
      <c r="E346" s="38" t="s">
        <v>81</v>
      </c>
      <c r="F346" s="38" t="s">
        <v>4471</v>
      </c>
      <c r="G346" s="38">
        <v>1999</v>
      </c>
      <c r="H346" s="38">
        <v>15</v>
      </c>
      <c r="I346" s="38">
        <v>1282</v>
      </c>
      <c r="J346" s="38">
        <v>85</v>
      </c>
      <c r="K346" s="38">
        <v>41.9</v>
      </c>
      <c r="L346" s="38">
        <v>14.2</v>
      </c>
      <c r="M346" s="38">
        <v>14</v>
      </c>
      <c r="N346" s="38">
        <v>90</v>
      </c>
      <c r="O346" s="38">
        <v>14</v>
      </c>
      <c r="P346" s="38">
        <v>1</v>
      </c>
      <c r="Q346" s="38">
        <v>22</v>
      </c>
      <c r="R346" s="38">
        <v>2</v>
      </c>
      <c r="S346" s="38">
        <v>1.6</v>
      </c>
      <c r="T346" s="38">
        <v>29</v>
      </c>
      <c r="U346" s="38">
        <v>21</v>
      </c>
      <c r="V346" s="38">
        <v>8</v>
      </c>
      <c r="W346" s="38">
        <v>0.56000000000000005</v>
      </c>
      <c r="X346" s="38">
        <v>-0.25</v>
      </c>
      <c r="Y346" s="38">
        <v>26.8</v>
      </c>
      <c r="Z346" s="38">
        <v>21.4</v>
      </c>
      <c r="AA346" s="38">
        <v>5.4</v>
      </c>
      <c r="AB346" s="38">
        <v>0.38</v>
      </c>
      <c r="AC346" s="38">
        <v>-0.17</v>
      </c>
      <c r="AD346" s="38" t="s">
        <v>25</v>
      </c>
      <c r="AE346" s="38" t="s">
        <v>635</v>
      </c>
    </row>
    <row r="347" spans="1:31">
      <c r="A347" s="1">
        <v>345</v>
      </c>
      <c r="B347" s="38" t="s">
        <v>636</v>
      </c>
      <c r="C347" s="38" t="s">
        <v>120</v>
      </c>
      <c r="D347" s="38" t="s">
        <v>121</v>
      </c>
      <c r="E347" s="38" t="s">
        <v>85</v>
      </c>
      <c r="F347" s="38" t="s">
        <v>4785</v>
      </c>
      <c r="G347" s="38">
        <v>1997</v>
      </c>
      <c r="H347" s="38">
        <v>34</v>
      </c>
      <c r="I347" s="38">
        <v>2962</v>
      </c>
      <c r="J347" s="38">
        <v>87</v>
      </c>
      <c r="K347" s="38">
        <v>96.8</v>
      </c>
      <c r="L347" s="38">
        <v>32.9</v>
      </c>
      <c r="M347" s="38">
        <v>33</v>
      </c>
      <c r="N347" s="38">
        <v>90</v>
      </c>
      <c r="O347" s="38">
        <v>32</v>
      </c>
      <c r="P347" s="38">
        <v>1</v>
      </c>
      <c r="Q347" s="38">
        <v>1</v>
      </c>
      <c r="R347" s="38">
        <v>0</v>
      </c>
      <c r="S347" s="38">
        <v>1.59</v>
      </c>
      <c r="T347" s="38">
        <v>44</v>
      </c>
      <c r="U347" s="38">
        <v>41</v>
      </c>
      <c r="V347" s="38">
        <v>3</v>
      </c>
      <c r="W347" s="38">
        <v>0.09</v>
      </c>
      <c r="X347" s="38">
        <v>-0.83</v>
      </c>
      <c r="Y347" s="38">
        <v>40.9</v>
      </c>
      <c r="Z347" s="38">
        <v>46.9</v>
      </c>
      <c r="AA347" s="38">
        <v>-6</v>
      </c>
      <c r="AB347" s="38">
        <v>-0.18</v>
      </c>
      <c r="AC347" s="38">
        <v>-1.24</v>
      </c>
      <c r="AD347" s="38" t="s">
        <v>25</v>
      </c>
      <c r="AE347" s="38" t="s">
        <v>637</v>
      </c>
    </row>
    <row r="348" spans="1:31">
      <c r="A348" s="1">
        <v>346</v>
      </c>
      <c r="B348" s="38" t="s">
        <v>638</v>
      </c>
      <c r="C348" s="38" t="s">
        <v>481</v>
      </c>
      <c r="D348" s="38" t="s">
        <v>121</v>
      </c>
      <c r="E348" s="38" t="s">
        <v>83</v>
      </c>
      <c r="F348" s="38" t="s">
        <v>4786</v>
      </c>
      <c r="G348" s="38">
        <v>1991</v>
      </c>
      <c r="H348" s="38">
        <v>22</v>
      </c>
      <c r="I348" s="38">
        <v>1790</v>
      </c>
      <c r="J348" s="38">
        <v>81</v>
      </c>
      <c r="K348" s="38">
        <v>60.3</v>
      </c>
      <c r="L348" s="38">
        <v>19.899999999999999</v>
      </c>
      <c r="M348" s="38">
        <v>20</v>
      </c>
      <c r="N348" s="38">
        <v>87</v>
      </c>
      <c r="O348" s="38">
        <v>17</v>
      </c>
      <c r="P348" s="38">
        <v>2</v>
      </c>
      <c r="Q348" s="38">
        <v>29</v>
      </c>
      <c r="R348" s="38">
        <v>4</v>
      </c>
      <c r="S348" s="38">
        <v>1.32</v>
      </c>
      <c r="T348" s="38">
        <v>20</v>
      </c>
      <c r="U348" s="38">
        <v>22</v>
      </c>
      <c r="V348" s="38">
        <v>-2</v>
      </c>
      <c r="W348" s="38">
        <v>-0.1</v>
      </c>
      <c r="X348" s="38">
        <v>0.28000000000000003</v>
      </c>
      <c r="Y348" s="38">
        <v>26.6</v>
      </c>
      <c r="Z348" s="38">
        <v>22.5</v>
      </c>
      <c r="AA348" s="38">
        <v>4</v>
      </c>
      <c r="AB348" s="38">
        <v>0.2</v>
      </c>
      <c r="AC348" s="38">
        <v>0.54</v>
      </c>
      <c r="AD348" s="38" t="s">
        <v>25</v>
      </c>
      <c r="AE348" s="38" t="s">
        <v>639</v>
      </c>
    </row>
    <row r="349" spans="1:31">
      <c r="A349" s="1">
        <v>347</v>
      </c>
      <c r="B349" s="38" t="s">
        <v>640</v>
      </c>
      <c r="C349" s="38" t="s">
        <v>481</v>
      </c>
      <c r="D349" s="38" t="s">
        <v>117</v>
      </c>
      <c r="E349" s="38" t="s">
        <v>89</v>
      </c>
      <c r="F349" s="38" t="s">
        <v>4787</v>
      </c>
      <c r="G349" s="38">
        <v>1989</v>
      </c>
      <c r="H349" s="38">
        <v>17</v>
      </c>
      <c r="I349" s="38">
        <v>818</v>
      </c>
      <c r="J349" s="38">
        <v>48</v>
      </c>
      <c r="K349" s="38">
        <v>26.7</v>
      </c>
      <c r="L349" s="38">
        <v>9.1</v>
      </c>
      <c r="M349" s="38">
        <v>10</v>
      </c>
      <c r="N349" s="38">
        <v>68</v>
      </c>
      <c r="O349" s="38">
        <v>1</v>
      </c>
      <c r="P349" s="38">
        <v>7</v>
      </c>
      <c r="Q349" s="38">
        <v>19</v>
      </c>
      <c r="R349" s="38">
        <v>1</v>
      </c>
      <c r="S349" s="38">
        <v>0.82</v>
      </c>
      <c r="T349" s="38">
        <v>8</v>
      </c>
      <c r="U349" s="38">
        <v>22</v>
      </c>
      <c r="V349" s="38">
        <v>-14</v>
      </c>
      <c r="W349" s="38">
        <v>-1.54</v>
      </c>
      <c r="X349" s="38">
        <v>-0.82</v>
      </c>
      <c r="Y349" s="38">
        <v>8.5</v>
      </c>
      <c r="Z349" s="38">
        <v>14.6</v>
      </c>
      <c r="AA349" s="38">
        <v>-6.1</v>
      </c>
      <c r="AB349" s="38">
        <v>-0.67</v>
      </c>
      <c r="AC349" s="38">
        <v>0</v>
      </c>
      <c r="AD349" s="38" t="s">
        <v>25</v>
      </c>
      <c r="AE349" s="38" t="s">
        <v>641</v>
      </c>
    </row>
    <row r="350" spans="1:31">
      <c r="A350" s="1">
        <v>348</v>
      </c>
      <c r="B350" s="38" t="s">
        <v>642</v>
      </c>
      <c r="C350" s="38" t="s">
        <v>273</v>
      </c>
      <c r="D350" s="38" t="s">
        <v>117</v>
      </c>
      <c r="E350" s="38" t="s">
        <v>83</v>
      </c>
      <c r="F350" s="38" t="s">
        <v>4788</v>
      </c>
      <c r="G350" s="38">
        <v>1994</v>
      </c>
      <c r="H350" s="38">
        <v>25</v>
      </c>
      <c r="I350" s="38">
        <v>1642</v>
      </c>
      <c r="J350" s="38">
        <v>66</v>
      </c>
      <c r="K350" s="38">
        <v>55.3</v>
      </c>
      <c r="L350" s="38">
        <v>18.2</v>
      </c>
      <c r="M350" s="38">
        <v>16</v>
      </c>
      <c r="N350" s="38">
        <v>84</v>
      </c>
      <c r="O350" s="38">
        <v>10</v>
      </c>
      <c r="P350" s="38">
        <v>9</v>
      </c>
      <c r="Q350" s="38">
        <v>33</v>
      </c>
      <c r="R350" s="38">
        <v>1</v>
      </c>
      <c r="S350" s="38">
        <v>1.1599999999999999</v>
      </c>
      <c r="T350" s="38">
        <v>14</v>
      </c>
      <c r="U350" s="38">
        <v>24</v>
      </c>
      <c r="V350" s="38">
        <v>-10</v>
      </c>
      <c r="W350" s="38">
        <v>-0.55000000000000004</v>
      </c>
      <c r="X350" s="38">
        <v>-0.75</v>
      </c>
      <c r="Y350" s="38">
        <v>23.2</v>
      </c>
      <c r="Z350" s="38">
        <v>23.7</v>
      </c>
      <c r="AA350" s="38">
        <v>-0.5</v>
      </c>
      <c r="AB350" s="38">
        <v>-0.03</v>
      </c>
      <c r="AC350" s="38">
        <v>-0.03</v>
      </c>
      <c r="AD350" s="38" t="s">
        <v>25</v>
      </c>
      <c r="AE350" s="38" t="s">
        <v>643</v>
      </c>
    </row>
    <row r="351" spans="1:31">
      <c r="A351" s="1">
        <v>349</v>
      </c>
      <c r="B351" s="38" t="s">
        <v>1264</v>
      </c>
      <c r="C351" s="38" t="s">
        <v>337</v>
      </c>
      <c r="D351" s="38" t="s">
        <v>150</v>
      </c>
      <c r="E351" s="38" t="s">
        <v>70</v>
      </c>
      <c r="F351" s="38" t="s">
        <v>5076</v>
      </c>
      <c r="G351" s="38">
        <v>2000</v>
      </c>
      <c r="H351" s="38">
        <v>0</v>
      </c>
      <c r="M351" s="38">
        <v>0</v>
      </c>
      <c r="O351" s="38">
        <v>0</v>
      </c>
      <c r="P351" s="38">
        <v>0</v>
      </c>
      <c r="R351" s="38">
        <v>1</v>
      </c>
      <c r="AD351" s="38" t="s">
        <v>25</v>
      </c>
      <c r="AE351" s="38" t="s">
        <v>1265</v>
      </c>
    </row>
    <row r="352" spans="1:31">
      <c r="A352" s="1">
        <v>350</v>
      </c>
      <c r="B352" s="38" t="s">
        <v>644</v>
      </c>
      <c r="C352" s="38" t="s">
        <v>189</v>
      </c>
      <c r="D352" s="38" t="s">
        <v>121</v>
      </c>
      <c r="E352" s="38" t="s">
        <v>68</v>
      </c>
      <c r="F352" s="38" t="s">
        <v>4789</v>
      </c>
      <c r="G352" s="38">
        <v>1994</v>
      </c>
      <c r="H352" s="38">
        <v>1</v>
      </c>
      <c r="I352" s="38">
        <v>1</v>
      </c>
      <c r="J352" s="38">
        <v>1</v>
      </c>
      <c r="K352" s="38">
        <v>0</v>
      </c>
      <c r="L352" s="38">
        <v>0</v>
      </c>
      <c r="M352" s="38">
        <v>0</v>
      </c>
      <c r="O352" s="38">
        <v>0</v>
      </c>
      <c r="P352" s="38">
        <v>1</v>
      </c>
      <c r="Q352" s="38">
        <v>1</v>
      </c>
      <c r="R352" s="38">
        <v>0</v>
      </c>
      <c r="S352" s="38">
        <v>1</v>
      </c>
      <c r="T352" s="38">
        <v>0</v>
      </c>
      <c r="U352" s="38">
        <v>0</v>
      </c>
      <c r="V352" s="38">
        <v>0</v>
      </c>
      <c r="W352" s="38">
        <v>0</v>
      </c>
      <c r="X352" s="38">
        <v>-1.03</v>
      </c>
      <c r="Y352" s="38">
        <v>0</v>
      </c>
      <c r="Z352" s="38">
        <v>0.1</v>
      </c>
      <c r="AA352" s="38">
        <v>-0.1</v>
      </c>
      <c r="AB352" s="38">
        <v>-8.84</v>
      </c>
      <c r="AC352" s="38">
        <v>-9.68</v>
      </c>
      <c r="AD352" s="38" t="s">
        <v>25</v>
      </c>
      <c r="AE352" s="38" t="s">
        <v>645</v>
      </c>
    </row>
    <row r="353" spans="1:31">
      <c r="A353" s="1">
        <v>351</v>
      </c>
      <c r="B353" s="38" t="s">
        <v>646</v>
      </c>
      <c r="C353" s="38" t="s">
        <v>189</v>
      </c>
      <c r="D353" s="38" t="s">
        <v>110</v>
      </c>
      <c r="E353" s="38" t="s">
        <v>72</v>
      </c>
      <c r="F353" s="38" t="s">
        <v>4790</v>
      </c>
      <c r="G353" s="38">
        <v>2000</v>
      </c>
      <c r="H353" s="38">
        <v>26</v>
      </c>
      <c r="I353" s="38">
        <v>1886</v>
      </c>
      <c r="J353" s="38">
        <v>73</v>
      </c>
      <c r="K353" s="38">
        <v>61.6</v>
      </c>
      <c r="L353" s="38">
        <v>21</v>
      </c>
      <c r="M353" s="38">
        <v>21</v>
      </c>
      <c r="N353" s="38">
        <v>82</v>
      </c>
      <c r="O353" s="38">
        <v>5</v>
      </c>
      <c r="P353" s="38">
        <v>5</v>
      </c>
      <c r="Q353" s="38">
        <v>31</v>
      </c>
      <c r="R353" s="38">
        <v>0</v>
      </c>
      <c r="S353" s="38">
        <v>1.62</v>
      </c>
      <c r="T353" s="38">
        <v>38</v>
      </c>
      <c r="U353" s="38">
        <v>37</v>
      </c>
      <c r="V353" s="38">
        <v>1</v>
      </c>
      <c r="W353" s="38">
        <v>0.05</v>
      </c>
      <c r="X353" s="38">
        <v>-0.34</v>
      </c>
      <c r="Y353" s="38">
        <v>30</v>
      </c>
      <c r="Z353" s="38">
        <v>28.7</v>
      </c>
      <c r="AA353" s="38">
        <v>1.3</v>
      </c>
      <c r="AB353" s="38">
        <v>0.06</v>
      </c>
      <c r="AC353" s="38">
        <v>-0.27</v>
      </c>
      <c r="AD353" s="38" t="s">
        <v>25</v>
      </c>
      <c r="AE353" s="38" t="s">
        <v>647</v>
      </c>
    </row>
    <row r="354" spans="1:31">
      <c r="A354" s="1">
        <v>352</v>
      </c>
      <c r="B354" s="38" t="s">
        <v>648</v>
      </c>
      <c r="C354" s="38" t="s">
        <v>127</v>
      </c>
      <c r="D354" s="38" t="s">
        <v>121</v>
      </c>
      <c r="E354" s="38" t="s">
        <v>76</v>
      </c>
      <c r="F354" s="38" t="s">
        <v>4791</v>
      </c>
      <c r="G354" s="38">
        <v>1992</v>
      </c>
      <c r="H354" s="38">
        <v>3</v>
      </c>
      <c r="I354" s="38">
        <v>135</v>
      </c>
      <c r="J354" s="38">
        <v>45</v>
      </c>
      <c r="K354" s="38">
        <v>4.4000000000000004</v>
      </c>
      <c r="L354" s="38">
        <v>1.5</v>
      </c>
      <c r="M354" s="38">
        <v>2</v>
      </c>
      <c r="N354" s="38">
        <v>67</v>
      </c>
      <c r="O354" s="38">
        <v>1</v>
      </c>
      <c r="P354" s="38">
        <v>1</v>
      </c>
      <c r="Q354" s="38">
        <v>1</v>
      </c>
      <c r="R354" s="38">
        <v>6</v>
      </c>
      <c r="S354" s="38">
        <v>0.33</v>
      </c>
      <c r="T354" s="38">
        <v>0</v>
      </c>
      <c r="U354" s="38">
        <v>4</v>
      </c>
      <c r="V354" s="38">
        <v>-4</v>
      </c>
      <c r="W354" s="38">
        <v>-2.67</v>
      </c>
      <c r="X354" s="38">
        <v>-2.76</v>
      </c>
      <c r="Y354" s="38">
        <v>1.1000000000000001</v>
      </c>
      <c r="Z354" s="38">
        <v>4.4000000000000004</v>
      </c>
      <c r="AA354" s="38">
        <v>-3.3</v>
      </c>
      <c r="AB354" s="38">
        <v>-2.21</v>
      </c>
      <c r="AC354" s="38">
        <v>-1.8</v>
      </c>
      <c r="AD354" s="38" t="s">
        <v>25</v>
      </c>
      <c r="AE354" s="38" t="s">
        <v>649</v>
      </c>
    </row>
    <row r="355" spans="1:31">
      <c r="A355" s="1">
        <v>353</v>
      </c>
      <c r="B355" s="38" t="s">
        <v>650</v>
      </c>
      <c r="C355" s="38" t="s">
        <v>120</v>
      </c>
      <c r="D355" s="38" t="s">
        <v>110</v>
      </c>
      <c r="E355" s="38" t="s">
        <v>74</v>
      </c>
      <c r="F355" s="38" t="s">
        <v>4792</v>
      </c>
      <c r="G355" s="38">
        <v>1988</v>
      </c>
      <c r="H355" s="38">
        <v>16</v>
      </c>
      <c r="I355" s="38">
        <v>722</v>
      </c>
      <c r="J355" s="38">
        <v>45</v>
      </c>
      <c r="K355" s="38">
        <v>25.1</v>
      </c>
      <c r="L355" s="38">
        <v>8</v>
      </c>
      <c r="M355" s="38">
        <v>12</v>
      </c>
      <c r="N355" s="38">
        <v>55</v>
      </c>
      <c r="O355" s="38">
        <v>0</v>
      </c>
      <c r="P355" s="38">
        <v>4</v>
      </c>
      <c r="Q355" s="38">
        <v>15</v>
      </c>
      <c r="R355" s="38">
        <v>0</v>
      </c>
      <c r="S355" s="38">
        <v>1.56</v>
      </c>
      <c r="T355" s="38">
        <v>16</v>
      </c>
      <c r="U355" s="38">
        <v>10</v>
      </c>
      <c r="V355" s="38">
        <v>6</v>
      </c>
      <c r="W355" s="38">
        <v>0.75</v>
      </c>
      <c r="X355" s="38">
        <v>0.08</v>
      </c>
      <c r="Y355" s="38">
        <v>12</v>
      </c>
      <c r="Z355" s="38">
        <v>10.7</v>
      </c>
      <c r="AA355" s="38">
        <v>1.3</v>
      </c>
      <c r="AB355" s="38">
        <v>0.16</v>
      </c>
      <c r="AC355" s="38">
        <v>-0.77</v>
      </c>
      <c r="AD355" s="38" t="s">
        <v>25</v>
      </c>
      <c r="AE355" s="38">
        <v>99813635</v>
      </c>
    </row>
    <row r="356" spans="1:31">
      <c r="A356" s="1">
        <v>354</v>
      </c>
      <c r="B356" s="38" t="s">
        <v>651</v>
      </c>
      <c r="C356" s="38" t="s">
        <v>160</v>
      </c>
      <c r="D356" s="38" t="s">
        <v>121</v>
      </c>
      <c r="E356" s="38" t="s">
        <v>74</v>
      </c>
      <c r="F356" s="38" t="s">
        <v>4793</v>
      </c>
      <c r="G356" s="38">
        <v>2000</v>
      </c>
      <c r="H356" s="38">
        <v>20</v>
      </c>
      <c r="I356" s="38">
        <v>453</v>
      </c>
      <c r="J356" s="38">
        <v>23</v>
      </c>
      <c r="K356" s="38">
        <v>15.7</v>
      </c>
      <c r="L356" s="38">
        <v>5</v>
      </c>
      <c r="M356" s="38">
        <v>3</v>
      </c>
      <c r="N356" s="38">
        <v>60</v>
      </c>
      <c r="O356" s="38">
        <v>1</v>
      </c>
      <c r="P356" s="38">
        <v>17</v>
      </c>
      <c r="Q356" s="38">
        <v>16</v>
      </c>
      <c r="R356" s="38">
        <v>3</v>
      </c>
      <c r="S356" s="38">
        <v>1.6</v>
      </c>
      <c r="T356" s="38">
        <v>6</v>
      </c>
      <c r="U356" s="38">
        <v>7</v>
      </c>
      <c r="V356" s="38">
        <v>-1</v>
      </c>
      <c r="W356" s="38">
        <v>-0.2</v>
      </c>
      <c r="X356" s="38">
        <v>-1.05</v>
      </c>
      <c r="Y356" s="38">
        <v>7.5</v>
      </c>
      <c r="Z356" s="38">
        <v>6.5</v>
      </c>
      <c r="AA356" s="38">
        <v>1</v>
      </c>
      <c r="AB356" s="38">
        <v>0.2</v>
      </c>
      <c r="AC356" s="38">
        <v>-0.64</v>
      </c>
      <c r="AD356" s="38" t="s">
        <v>25</v>
      </c>
      <c r="AE356" s="38" t="s">
        <v>652</v>
      </c>
    </row>
    <row r="357" spans="1:31">
      <c r="A357" s="1">
        <v>355</v>
      </c>
      <c r="B357" s="38" t="s">
        <v>653</v>
      </c>
      <c r="C357" s="38" t="s">
        <v>145</v>
      </c>
      <c r="D357" s="38" t="s">
        <v>110</v>
      </c>
      <c r="E357" s="38" t="s">
        <v>95</v>
      </c>
      <c r="F357" s="38" t="s">
        <v>4794</v>
      </c>
      <c r="G357" s="38">
        <v>1993</v>
      </c>
      <c r="H357" s="38">
        <v>7</v>
      </c>
      <c r="I357" s="38">
        <v>150</v>
      </c>
      <c r="J357" s="38">
        <v>21</v>
      </c>
      <c r="K357" s="38">
        <v>4.9000000000000004</v>
      </c>
      <c r="L357" s="38">
        <v>1.7</v>
      </c>
      <c r="M357" s="38">
        <v>1</v>
      </c>
      <c r="N357" s="38">
        <v>56</v>
      </c>
      <c r="O357" s="38">
        <v>0</v>
      </c>
      <c r="P357" s="38">
        <v>6</v>
      </c>
      <c r="Q357" s="38">
        <v>16</v>
      </c>
      <c r="R357" s="38">
        <v>27</v>
      </c>
      <c r="S357" s="38">
        <v>0.56999999999999995</v>
      </c>
      <c r="T357" s="38">
        <v>1</v>
      </c>
      <c r="U357" s="38">
        <v>3</v>
      </c>
      <c r="V357" s="38">
        <v>-2</v>
      </c>
      <c r="W357" s="38">
        <v>-1.2</v>
      </c>
      <c r="X357" s="38">
        <v>-0.86</v>
      </c>
      <c r="Y357" s="38">
        <v>2</v>
      </c>
      <c r="Z357" s="38">
        <v>2</v>
      </c>
      <c r="AA357" s="38">
        <v>0.1</v>
      </c>
      <c r="AB357" s="38">
        <v>0.04</v>
      </c>
      <c r="AC357" s="38">
        <v>0.11</v>
      </c>
      <c r="AD357" s="38" t="s">
        <v>25</v>
      </c>
      <c r="AE357" s="38" t="s">
        <v>654</v>
      </c>
    </row>
    <row r="358" spans="1:31">
      <c r="A358" s="1">
        <v>356</v>
      </c>
      <c r="B358" s="38" t="s">
        <v>655</v>
      </c>
      <c r="C358" s="38" t="s">
        <v>142</v>
      </c>
      <c r="D358" s="38" t="s">
        <v>121</v>
      </c>
      <c r="E358" s="38" t="s">
        <v>66</v>
      </c>
      <c r="F358" s="38" t="s">
        <v>4618</v>
      </c>
      <c r="G358" s="38">
        <v>1994</v>
      </c>
      <c r="H358" s="38">
        <v>8</v>
      </c>
      <c r="I358" s="38">
        <v>646</v>
      </c>
      <c r="J358" s="38">
        <v>81</v>
      </c>
      <c r="K358" s="38">
        <v>21.8</v>
      </c>
      <c r="L358" s="38">
        <v>7.2</v>
      </c>
      <c r="M358" s="38">
        <v>7</v>
      </c>
      <c r="N358" s="38">
        <v>90</v>
      </c>
      <c r="O358" s="38">
        <v>7</v>
      </c>
      <c r="P358" s="38">
        <v>1</v>
      </c>
      <c r="Q358" s="38">
        <v>16</v>
      </c>
      <c r="R358" s="38">
        <v>15</v>
      </c>
      <c r="S358" s="38">
        <v>2.38</v>
      </c>
      <c r="T358" s="38">
        <v>15</v>
      </c>
      <c r="U358" s="38">
        <v>8</v>
      </c>
      <c r="V358" s="38">
        <v>7</v>
      </c>
      <c r="W358" s="38">
        <v>0.98</v>
      </c>
      <c r="X358" s="38">
        <v>-0.96</v>
      </c>
      <c r="Y358" s="38">
        <v>14.5</v>
      </c>
      <c r="Z358" s="38">
        <v>8.3000000000000007</v>
      </c>
      <c r="AA358" s="38">
        <v>6.2</v>
      </c>
      <c r="AB358" s="38">
        <v>0.87</v>
      </c>
      <c r="AC358" s="38">
        <v>-0.64</v>
      </c>
      <c r="AD358" s="38" t="s">
        <v>25</v>
      </c>
      <c r="AE358" s="38" t="s">
        <v>656</v>
      </c>
    </row>
    <row r="359" spans="1:31">
      <c r="A359" s="1">
        <v>357</v>
      </c>
      <c r="B359" s="38" t="s">
        <v>657</v>
      </c>
      <c r="C359" s="38" t="s">
        <v>142</v>
      </c>
      <c r="D359" s="38" t="s">
        <v>121</v>
      </c>
      <c r="E359" s="38" t="s">
        <v>103</v>
      </c>
      <c r="F359" s="38" t="s">
        <v>4476</v>
      </c>
      <c r="G359" s="38">
        <v>2004</v>
      </c>
      <c r="H359" s="38">
        <v>5</v>
      </c>
      <c r="I359" s="38">
        <v>152</v>
      </c>
      <c r="J359" s="38">
        <v>30</v>
      </c>
      <c r="K359" s="38">
        <v>5</v>
      </c>
      <c r="L359" s="38">
        <v>1.7</v>
      </c>
      <c r="M359" s="38">
        <v>2</v>
      </c>
      <c r="N359" s="38">
        <v>46</v>
      </c>
      <c r="O359" s="38">
        <v>0</v>
      </c>
      <c r="P359" s="38">
        <v>3</v>
      </c>
      <c r="Q359" s="38">
        <v>20</v>
      </c>
      <c r="R359" s="38">
        <v>4</v>
      </c>
      <c r="S359" s="38">
        <v>0.6</v>
      </c>
      <c r="T359" s="38">
        <v>1</v>
      </c>
      <c r="U359" s="38">
        <v>2</v>
      </c>
      <c r="V359" s="38">
        <v>-1</v>
      </c>
      <c r="W359" s="38">
        <v>-0.59</v>
      </c>
      <c r="X359" s="38">
        <v>0.37</v>
      </c>
      <c r="Y359" s="38">
        <v>1.4</v>
      </c>
      <c r="Z359" s="38">
        <v>2.5</v>
      </c>
      <c r="AA359" s="38">
        <v>-1.1000000000000001</v>
      </c>
      <c r="AB359" s="38">
        <v>-0.66</v>
      </c>
      <c r="AC359" s="38">
        <v>-0.09</v>
      </c>
      <c r="AD359" s="38" t="s">
        <v>25</v>
      </c>
      <c r="AE359" s="38" t="s">
        <v>658</v>
      </c>
    </row>
    <row r="360" spans="1:31">
      <c r="A360" s="1">
        <v>358</v>
      </c>
      <c r="B360" s="38" t="s">
        <v>659</v>
      </c>
      <c r="C360" s="38" t="s">
        <v>120</v>
      </c>
      <c r="D360" s="38" t="s">
        <v>121</v>
      </c>
      <c r="E360" s="38" t="s">
        <v>68</v>
      </c>
      <c r="F360" s="38" t="s">
        <v>4795</v>
      </c>
      <c r="G360" s="38">
        <v>1993</v>
      </c>
      <c r="H360" s="38">
        <v>7</v>
      </c>
      <c r="I360" s="38">
        <v>218</v>
      </c>
      <c r="J360" s="38">
        <v>31</v>
      </c>
      <c r="K360" s="38">
        <v>7.3</v>
      </c>
      <c r="L360" s="38">
        <v>2.4</v>
      </c>
      <c r="M360" s="38">
        <v>2</v>
      </c>
      <c r="N360" s="38">
        <v>90</v>
      </c>
      <c r="O360" s="38">
        <v>2</v>
      </c>
      <c r="P360" s="38">
        <v>5</v>
      </c>
      <c r="Q360" s="38">
        <v>8</v>
      </c>
      <c r="R360" s="38">
        <v>21</v>
      </c>
      <c r="S360" s="38">
        <v>1.89</v>
      </c>
      <c r="T360" s="38">
        <v>2</v>
      </c>
      <c r="U360" s="38">
        <v>5</v>
      </c>
      <c r="V360" s="38">
        <v>-3</v>
      </c>
      <c r="W360" s="38">
        <v>-1.24</v>
      </c>
      <c r="X360" s="38">
        <v>-2.4500000000000002</v>
      </c>
      <c r="Y360" s="38">
        <v>2.6</v>
      </c>
      <c r="Z360" s="38">
        <v>4.3</v>
      </c>
      <c r="AA360" s="38">
        <v>-1.7</v>
      </c>
      <c r="AB360" s="38">
        <v>-0.69</v>
      </c>
      <c r="AC360" s="38">
        <v>-1.64</v>
      </c>
      <c r="AD360" s="38" t="s">
        <v>25</v>
      </c>
      <c r="AE360" s="38" t="s">
        <v>660</v>
      </c>
    </row>
    <row r="361" spans="1:31">
      <c r="A361" s="1">
        <v>359</v>
      </c>
      <c r="B361" s="38" t="s">
        <v>661</v>
      </c>
      <c r="C361" s="38" t="s">
        <v>295</v>
      </c>
      <c r="D361" s="38" t="s">
        <v>117</v>
      </c>
      <c r="E361" s="38" t="s">
        <v>103</v>
      </c>
      <c r="F361" s="38" t="s">
        <v>4493</v>
      </c>
      <c r="G361" s="38">
        <v>2004</v>
      </c>
      <c r="H361" s="38">
        <v>25</v>
      </c>
      <c r="I361" s="38">
        <v>1896</v>
      </c>
      <c r="J361" s="38">
        <v>76</v>
      </c>
      <c r="K361" s="38">
        <v>62</v>
      </c>
      <c r="L361" s="38">
        <v>21.1</v>
      </c>
      <c r="M361" s="38">
        <v>22</v>
      </c>
      <c r="N361" s="38">
        <v>82</v>
      </c>
      <c r="O361" s="38">
        <v>12</v>
      </c>
      <c r="P361" s="38">
        <v>3</v>
      </c>
      <c r="Q361" s="38">
        <v>30</v>
      </c>
      <c r="R361" s="38">
        <v>0</v>
      </c>
      <c r="S361" s="38">
        <v>0.76</v>
      </c>
      <c r="T361" s="38">
        <v>21</v>
      </c>
      <c r="U361" s="38">
        <v>39</v>
      </c>
      <c r="V361" s="38">
        <v>-18</v>
      </c>
      <c r="W361" s="38">
        <v>-0.85</v>
      </c>
      <c r="X361" s="38">
        <v>0.23</v>
      </c>
      <c r="Y361" s="38">
        <v>20.2</v>
      </c>
      <c r="Z361" s="38">
        <v>34.200000000000003</v>
      </c>
      <c r="AA361" s="38">
        <v>-14</v>
      </c>
      <c r="AB361" s="38">
        <v>-0.66</v>
      </c>
      <c r="AC361" s="38">
        <v>-0.24</v>
      </c>
      <c r="AD361" s="38" t="s">
        <v>25</v>
      </c>
      <c r="AE361" s="38" t="s">
        <v>662</v>
      </c>
    </row>
    <row r="362" spans="1:31">
      <c r="A362" s="1">
        <v>360</v>
      </c>
      <c r="B362" s="38" t="s">
        <v>663</v>
      </c>
      <c r="C362" s="38" t="s">
        <v>170</v>
      </c>
      <c r="D362" s="38" t="s">
        <v>121</v>
      </c>
      <c r="E362" s="38" t="s">
        <v>97</v>
      </c>
      <c r="F362" s="38" t="s">
        <v>4796</v>
      </c>
      <c r="G362" s="38">
        <v>2003</v>
      </c>
      <c r="H362" s="38">
        <v>1</v>
      </c>
      <c r="I362" s="38">
        <v>23</v>
      </c>
      <c r="J362" s="38">
        <v>23</v>
      </c>
      <c r="K362" s="38">
        <v>0.8</v>
      </c>
      <c r="L362" s="38">
        <v>0.3</v>
      </c>
      <c r="M362" s="38">
        <v>0</v>
      </c>
      <c r="O362" s="38">
        <v>0</v>
      </c>
      <c r="P362" s="38">
        <v>1</v>
      </c>
      <c r="Q362" s="38">
        <v>23</v>
      </c>
      <c r="R362" s="38">
        <v>1</v>
      </c>
      <c r="S362" s="38">
        <v>0</v>
      </c>
      <c r="T362" s="38">
        <v>0</v>
      </c>
      <c r="U362" s="38">
        <v>1</v>
      </c>
      <c r="V362" s="38">
        <v>-1</v>
      </c>
      <c r="W362" s="38">
        <v>-3.91</v>
      </c>
      <c r="X362" s="38">
        <v>-3.32</v>
      </c>
      <c r="Y362" s="38">
        <v>0.4</v>
      </c>
      <c r="Z362" s="38">
        <v>0.4</v>
      </c>
      <c r="AA362" s="38">
        <v>0</v>
      </c>
      <c r="AB362" s="38">
        <v>0.05</v>
      </c>
      <c r="AC362" s="38">
        <v>0.54</v>
      </c>
      <c r="AD362" s="38" t="s">
        <v>25</v>
      </c>
      <c r="AE362" s="38" t="s">
        <v>664</v>
      </c>
    </row>
    <row r="363" spans="1:31">
      <c r="A363" s="1">
        <v>361</v>
      </c>
      <c r="B363" s="38" t="s">
        <v>665</v>
      </c>
      <c r="C363" s="38" t="s">
        <v>186</v>
      </c>
      <c r="D363" s="38" t="s">
        <v>117</v>
      </c>
      <c r="E363" s="38" t="s">
        <v>97</v>
      </c>
      <c r="F363" s="38" t="s">
        <v>4797</v>
      </c>
      <c r="G363" s="38">
        <v>1993</v>
      </c>
      <c r="H363" s="38">
        <v>15</v>
      </c>
      <c r="I363" s="38">
        <v>1028</v>
      </c>
      <c r="J363" s="38">
        <v>69</v>
      </c>
      <c r="K363" s="38">
        <v>33.6</v>
      </c>
      <c r="L363" s="38">
        <v>11.4</v>
      </c>
      <c r="M363" s="38">
        <v>14</v>
      </c>
      <c r="N363" s="38">
        <v>72</v>
      </c>
      <c r="O363" s="38">
        <v>6</v>
      </c>
      <c r="P363" s="38">
        <v>1</v>
      </c>
      <c r="Q363" s="38">
        <v>18</v>
      </c>
      <c r="R363" s="38">
        <v>0</v>
      </c>
      <c r="S363" s="38">
        <v>1.53</v>
      </c>
      <c r="T363" s="38">
        <v>13</v>
      </c>
      <c r="U363" s="38">
        <v>21</v>
      </c>
      <c r="V363" s="38">
        <v>-8</v>
      </c>
      <c r="W363" s="38">
        <v>-0.7</v>
      </c>
      <c r="X363" s="38">
        <v>-0.12</v>
      </c>
      <c r="Y363" s="38">
        <v>11.6</v>
      </c>
      <c r="Z363" s="38">
        <v>20</v>
      </c>
      <c r="AA363" s="38">
        <v>-8.4</v>
      </c>
      <c r="AB363" s="38">
        <v>-0.73</v>
      </c>
      <c r="AC363" s="38">
        <v>-0.36</v>
      </c>
      <c r="AD363" s="38" t="s">
        <v>25</v>
      </c>
      <c r="AE363" s="38" t="s">
        <v>666</v>
      </c>
    </row>
    <row r="364" spans="1:31">
      <c r="A364" s="1">
        <v>362</v>
      </c>
      <c r="B364" s="38" t="s">
        <v>667</v>
      </c>
      <c r="C364" s="38" t="s">
        <v>127</v>
      </c>
      <c r="D364" s="38" t="s">
        <v>121</v>
      </c>
      <c r="E364" s="38" t="s">
        <v>72</v>
      </c>
      <c r="F364" s="38" t="s">
        <v>4798</v>
      </c>
      <c r="G364" s="38">
        <v>1995</v>
      </c>
      <c r="H364" s="38">
        <v>22</v>
      </c>
      <c r="I364" s="38">
        <v>1662</v>
      </c>
      <c r="J364" s="38">
        <v>76</v>
      </c>
      <c r="K364" s="38">
        <v>54.3</v>
      </c>
      <c r="L364" s="38">
        <v>18.5</v>
      </c>
      <c r="M364" s="38">
        <v>20</v>
      </c>
      <c r="N364" s="38">
        <v>82</v>
      </c>
      <c r="O364" s="38">
        <v>11</v>
      </c>
      <c r="P364" s="38">
        <v>2</v>
      </c>
      <c r="Q364" s="38">
        <v>9</v>
      </c>
      <c r="R364" s="38">
        <v>11</v>
      </c>
      <c r="S364" s="38">
        <v>1.55</v>
      </c>
      <c r="T364" s="38">
        <v>38</v>
      </c>
      <c r="U364" s="38">
        <v>29</v>
      </c>
      <c r="V364" s="38">
        <v>9</v>
      </c>
      <c r="W364" s="38">
        <v>0.49</v>
      </c>
      <c r="X364" s="38">
        <v>0.68</v>
      </c>
      <c r="Y364" s="38">
        <v>30.6</v>
      </c>
      <c r="Z364" s="38">
        <v>24.4</v>
      </c>
      <c r="AA364" s="38">
        <v>6.2</v>
      </c>
      <c r="AB364" s="38">
        <v>0.34</v>
      </c>
      <c r="AC364" s="38">
        <v>0.38</v>
      </c>
      <c r="AD364" s="38" t="s">
        <v>25</v>
      </c>
      <c r="AE364" s="38" t="s">
        <v>668</v>
      </c>
    </row>
    <row r="365" spans="1:31">
      <c r="A365" s="1">
        <v>363</v>
      </c>
      <c r="B365" s="38" t="s">
        <v>78</v>
      </c>
      <c r="C365" s="38" t="s">
        <v>229</v>
      </c>
      <c r="D365" s="38" t="s">
        <v>150</v>
      </c>
      <c r="E365" s="38" t="s">
        <v>76</v>
      </c>
      <c r="F365" s="38" t="s">
        <v>4799</v>
      </c>
      <c r="G365" s="38">
        <v>1992</v>
      </c>
      <c r="H365" s="38">
        <v>32</v>
      </c>
      <c r="I365" s="38">
        <v>2880</v>
      </c>
      <c r="J365" s="38">
        <v>90</v>
      </c>
      <c r="K365" s="38">
        <v>94.1</v>
      </c>
      <c r="L365" s="38">
        <v>32</v>
      </c>
      <c r="M365" s="38">
        <v>32</v>
      </c>
      <c r="N365" s="38">
        <v>90</v>
      </c>
      <c r="O365" s="38">
        <v>32</v>
      </c>
      <c r="P365" s="38">
        <v>0</v>
      </c>
      <c r="R365" s="38">
        <v>2</v>
      </c>
      <c r="S365" s="38">
        <v>1.34</v>
      </c>
      <c r="T365" s="38">
        <v>43</v>
      </c>
      <c r="U365" s="38">
        <v>44</v>
      </c>
      <c r="V365" s="38">
        <v>-1</v>
      </c>
      <c r="W365" s="38">
        <v>-0.03</v>
      </c>
      <c r="X365" s="38">
        <v>-0.03</v>
      </c>
      <c r="Y365" s="38">
        <v>37</v>
      </c>
      <c r="Z365" s="38">
        <v>54.1</v>
      </c>
      <c r="AA365" s="38">
        <v>-17</v>
      </c>
      <c r="AB365" s="38">
        <v>-0.53</v>
      </c>
      <c r="AC365" s="38">
        <v>-0.83</v>
      </c>
      <c r="AD365" s="38" t="s">
        <v>25</v>
      </c>
      <c r="AE365" s="38" t="s">
        <v>669</v>
      </c>
    </row>
    <row r="366" spans="1:31">
      <c r="A366" s="1">
        <v>364</v>
      </c>
      <c r="B366" s="38" t="s">
        <v>670</v>
      </c>
      <c r="C366" s="38" t="s">
        <v>383</v>
      </c>
      <c r="D366" s="38" t="s">
        <v>117</v>
      </c>
      <c r="E366" s="38" t="s">
        <v>99</v>
      </c>
      <c r="F366" s="38" t="s">
        <v>4458</v>
      </c>
      <c r="G366" s="38">
        <v>1994</v>
      </c>
      <c r="H366" s="38">
        <v>33</v>
      </c>
      <c r="I366" s="38">
        <v>2892</v>
      </c>
      <c r="J366" s="38">
        <v>88</v>
      </c>
      <c r="K366" s="38">
        <v>94.5</v>
      </c>
      <c r="L366" s="38">
        <v>32.1</v>
      </c>
      <c r="M366" s="38">
        <v>33</v>
      </c>
      <c r="N366" s="38">
        <v>88</v>
      </c>
      <c r="O366" s="38">
        <v>29</v>
      </c>
      <c r="P366" s="38">
        <v>0</v>
      </c>
      <c r="R366" s="38">
        <v>0</v>
      </c>
      <c r="S366" s="38">
        <v>1.18</v>
      </c>
      <c r="T366" s="38">
        <v>33</v>
      </c>
      <c r="U366" s="38">
        <v>60</v>
      </c>
      <c r="V366" s="38">
        <v>-27</v>
      </c>
      <c r="W366" s="38">
        <v>-0.84</v>
      </c>
      <c r="X366" s="38">
        <v>-0.3</v>
      </c>
      <c r="Y366" s="38">
        <v>32.700000000000003</v>
      </c>
      <c r="Z366" s="38">
        <v>55.2</v>
      </c>
      <c r="AA366" s="38">
        <v>-22.5</v>
      </c>
      <c r="AB366" s="38">
        <v>-0.7</v>
      </c>
      <c r="AC366" s="38">
        <v>-0.44</v>
      </c>
      <c r="AD366" s="38" t="s">
        <v>25</v>
      </c>
      <c r="AE366" s="38" t="s">
        <v>671</v>
      </c>
    </row>
    <row r="367" spans="1:31">
      <c r="A367" s="1">
        <v>365</v>
      </c>
      <c r="B367" s="38" t="s">
        <v>672</v>
      </c>
      <c r="C367" s="38" t="s">
        <v>435</v>
      </c>
      <c r="D367" s="38" t="s">
        <v>121</v>
      </c>
      <c r="E367" s="38" t="s">
        <v>68</v>
      </c>
      <c r="F367" s="38" t="s">
        <v>4457</v>
      </c>
      <c r="G367" s="38">
        <v>1998</v>
      </c>
      <c r="H367" s="38">
        <v>1</v>
      </c>
      <c r="I367" s="38">
        <v>8</v>
      </c>
      <c r="J367" s="38">
        <v>8</v>
      </c>
      <c r="K367" s="38">
        <v>0.3</v>
      </c>
      <c r="L367" s="38">
        <v>0.1</v>
      </c>
      <c r="M367" s="38">
        <v>0</v>
      </c>
      <c r="O367" s="38">
        <v>0</v>
      </c>
      <c r="P367" s="38">
        <v>1</v>
      </c>
      <c r="Q367" s="38">
        <v>8</v>
      </c>
      <c r="R367" s="38">
        <v>16</v>
      </c>
      <c r="S367" s="38">
        <v>3</v>
      </c>
      <c r="T367" s="38">
        <v>0</v>
      </c>
      <c r="U367" s="38">
        <v>1</v>
      </c>
      <c r="V367" s="38">
        <v>-1</v>
      </c>
      <c r="W367" s="38">
        <v>-11.25</v>
      </c>
      <c r="X367" s="38">
        <v>-12.31</v>
      </c>
      <c r="Y367" s="38">
        <v>0.1</v>
      </c>
      <c r="Z367" s="38">
        <v>0.5</v>
      </c>
      <c r="AA367" s="38">
        <v>-0.4</v>
      </c>
      <c r="AB367" s="38">
        <v>-4.6100000000000003</v>
      </c>
      <c r="AC367" s="38">
        <v>-5.46</v>
      </c>
      <c r="AD367" s="38" t="s">
        <v>25</v>
      </c>
      <c r="AE367" s="38" t="s">
        <v>673</v>
      </c>
    </row>
    <row r="368" spans="1:31">
      <c r="A368" s="1">
        <v>366</v>
      </c>
      <c r="B368" s="38" t="s">
        <v>674</v>
      </c>
      <c r="C368" s="38" t="s">
        <v>120</v>
      </c>
      <c r="D368" s="38" t="s">
        <v>218</v>
      </c>
      <c r="E368" s="38" t="s">
        <v>66</v>
      </c>
      <c r="F368" s="38" t="s">
        <v>4800</v>
      </c>
      <c r="G368" s="38">
        <v>2004</v>
      </c>
      <c r="H368" s="38">
        <v>10</v>
      </c>
      <c r="I368" s="38">
        <v>543</v>
      </c>
      <c r="J368" s="38">
        <v>54</v>
      </c>
      <c r="K368" s="38">
        <v>18.3</v>
      </c>
      <c r="L368" s="38">
        <v>6</v>
      </c>
      <c r="M368" s="38">
        <v>6</v>
      </c>
      <c r="N368" s="38">
        <v>77</v>
      </c>
      <c r="O368" s="38">
        <v>2</v>
      </c>
      <c r="P368" s="38">
        <v>4</v>
      </c>
      <c r="Q368" s="38">
        <v>21</v>
      </c>
      <c r="R368" s="38">
        <v>22</v>
      </c>
      <c r="S368" s="38">
        <v>2.5</v>
      </c>
      <c r="T368" s="38">
        <v>14</v>
      </c>
      <c r="U368" s="38">
        <v>5</v>
      </c>
      <c r="V368" s="38">
        <v>9</v>
      </c>
      <c r="W368" s="38">
        <v>1.49</v>
      </c>
      <c r="X368" s="38">
        <v>-0.28999999999999998</v>
      </c>
      <c r="Y368" s="38">
        <v>13.7</v>
      </c>
      <c r="Z368" s="38">
        <v>4</v>
      </c>
      <c r="AA368" s="38">
        <v>9.6</v>
      </c>
      <c r="AB368" s="38">
        <v>1.6</v>
      </c>
      <c r="AC368" s="38">
        <v>0.28000000000000003</v>
      </c>
      <c r="AD368" s="38" t="s">
        <v>25</v>
      </c>
      <c r="AE368" s="38" t="s">
        <v>675</v>
      </c>
    </row>
    <row r="369" spans="1:31">
      <c r="A369" s="1">
        <v>367</v>
      </c>
      <c r="B369" s="38" t="s">
        <v>676</v>
      </c>
      <c r="C369" s="38" t="s">
        <v>120</v>
      </c>
      <c r="D369" s="38" t="s">
        <v>139</v>
      </c>
      <c r="E369" s="38" t="s">
        <v>79</v>
      </c>
      <c r="F369" s="38" t="s">
        <v>4801</v>
      </c>
      <c r="G369" s="38">
        <v>2001</v>
      </c>
      <c r="H369" s="38">
        <v>10</v>
      </c>
      <c r="I369" s="38">
        <v>321</v>
      </c>
      <c r="J369" s="38">
        <v>32</v>
      </c>
      <c r="K369" s="38">
        <v>10.5</v>
      </c>
      <c r="L369" s="38">
        <v>3.6</v>
      </c>
      <c r="M369" s="38">
        <v>3</v>
      </c>
      <c r="N369" s="38">
        <v>61</v>
      </c>
      <c r="O369" s="38">
        <v>0</v>
      </c>
      <c r="P369" s="38">
        <v>7</v>
      </c>
      <c r="Q369" s="38">
        <v>20</v>
      </c>
      <c r="R369" s="38">
        <v>9</v>
      </c>
      <c r="S369" s="38">
        <v>1.5</v>
      </c>
      <c r="T369" s="38">
        <v>10</v>
      </c>
      <c r="U369" s="38">
        <v>4</v>
      </c>
      <c r="V369" s="38">
        <v>6</v>
      </c>
      <c r="W369" s="38">
        <v>1.68</v>
      </c>
      <c r="X369" s="38">
        <v>1.62</v>
      </c>
      <c r="Y369" s="38">
        <v>7.2</v>
      </c>
      <c r="Z369" s="38">
        <v>4.0999999999999996</v>
      </c>
      <c r="AA369" s="38">
        <v>3.2</v>
      </c>
      <c r="AB369" s="38">
        <v>0.89</v>
      </c>
      <c r="AC369" s="38">
        <v>0.78</v>
      </c>
      <c r="AD369" s="38" t="s">
        <v>25</v>
      </c>
      <c r="AE369" s="38" t="s">
        <v>677</v>
      </c>
    </row>
    <row r="370" spans="1:31">
      <c r="A370" s="1">
        <v>368</v>
      </c>
      <c r="B370" s="38" t="s">
        <v>678</v>
      </c>
      <c r="C370" s="38" t="s">
        <v>189</v>
      </c>
      <c r="D370" s="38" t="s">
        <v>121</v>
      </c>
      <c r="E370" s="38" t="s">
        <v>70</v>
      </c>
      <c r="F370" s="38" t="s">
        <v>4802</v>
      </c>
      <c r="G370" s="38">
        <v>1994</v>
      </c>
      <c r="H370" s="38">
        <v>15</v>
      </c>
      <c r="I370" s="38">
        <v>915</v>
      </c>
      <c r="J370" s="38">
        <v>61</v>
      </c>
      <c r="K370" s="38">
        <v>30.8</v>
      </c>
      <c r="L370" s="38">
        <v>10.199999999999999</v>
      </c>
      <c r="M370" s="38">
        <v>9</v>
      </c>
      <c r="N370" s="38">
        <v>90</v>
      </c>
      <c r="O370" s="38">
        <v>8</v>
      </c>
      <c r="P370" s="38">
        <v>6</v>
      </c>
      <c r="Q370" s="38">
        <v>18</v>
      </c>
      <c r="R370" s="38">
        <v>10</v>
      </c>
      <c r="S370" s="38">
        <v>1.8</v>
      </c>
      <c r="T370" s="38">
        <v>20</v>
      </c>
      <c r="U370" s="38">
        <v>13</v>
      </c>
      <c r="V370" s="38">
        <v>7</v>
      </c>
      <c r="W370" s="38">
        <v>0.69</v>
      </c>
      <c r="X370" s="38">
        <v>0.6</v>
      </c>
      <c r="Y370" s="38">
        <v>21.5</v>
      </c>
      <c r="Z370" s="38">
        <v>14</v>
      </c>
      <c r="AA370" s="38">
        <v>7.5</v>
      </c>
      <c r="AB370" s="38">
        <v>0.74</v>
      </c>
      <c r="AC370" s="38">
        <v>0.63</v>
      </c>
      <c r="AD370" s="38" t="s">
        <v>25</v>
      </c>
      <c r="AE370" s="38" t="s">
        <v>679</v>
      </c>
    </row>
    <row r="371" spans="1:31">
      <c r="A371" s="1">
        <v>369</v>
      </c>
      <c r="B371" s="38" t="s">
        <v>680</v>
      </c>
      <c r="C371" s="38" t="s">
        <v>120</v>
      </c>
      <c r="D371" s="38" t="s">
        <v>139</v>
      </c>
      <c r="E371" s="38" t="s">
        <v>89</v>
      </c>
      <c r="F371" s="38" t="s">
        <v>4803</v>
      </c>
      <c r="G371" s="38">
        <v>1992</v>
      </c>
      <c r="H371" s="38">
        <v>17</v>
      </c>
      <c r="I371" s="38">
        <v>923</v>
      </c>
      <c r="J371" s="38">
        <v>54</v>
      </c>
      <c r="K371" s="38">
        <v>30.2</v>
      </c>
      <c r="L371" s="38">
        <v>10.3</v>
      </c>
      <c r="M371" s="38">
        <v>12</v>
      </c>
      <c r="N371" s="38">
        <v>70</v>
      </c>
      <c r="O371" s="38">
        <v>2</v>
      </c>
      <c r="P371" s="38">
        <v>5</v>
      </c>
      <c r="Q371" s="38">
        <v>16</v>
      </c>
      <c r="R371" s="38">
        <v>9</v>
      </c>
      <c r="S371" s="38">
        <v>0.71</v>
      </c>
      <c r="T371" s="38">
        <v>8</v>
      </c>
      <c r="U371" s="38">
        <v>17</v>
      </c>
      <c r="V371" s="38">
        <v>-9</v>
      </c>
      <c r="W371" s="38">
        <v>-0.88</v>
      </c>
      <c r="X371" s="38">
        <v>0.09</v>
      </c>
      <c r="Y371" s="38">
        <v>10.4</v>
      </c>
      <c r="Z371" s="38">
        <v>15.2</v>
      </c>
      <c r="AA371" s="38">
        <v>-4.9000000000000004</v>
      </c>
      <c r="AB371" s="38">
        <v>-0.47</v>
      </c>
      <c r="AC371" s="38">
        <v>0.27</v>
      </c>
      <c r="AD371" s="38" t="s">
        <v>25</v>
      </c>
      <c r="AE371" s="38" t="s">
        <v>681</v>
      </c>
    </row>
    <row r="372" spans="1:31">
      <c r="A372" s="1">
        <v>370</v>
      </c>
      <c r="B372" s="38" t="s">
        <v>682</v>
      </c>
      <c r="C372" s="38" t="s">
        <v>142</v>
      </c>
      <c r="D372" s="38" t="s">
        <v>121</v>
      </c>
      <c r="E372" s="38" t="s">
        <v>93</v>
      </c>
      <c r="F372" s="38" t="s">
        <v>4804</v>
      </c>
      <c r="G372" s="38">
        <v>1993</v>
      </c>
      <c r="H372" s="38">
        <v>8</v>
      </c>
      <c r="I372" s="38">
        <v>649</v>
      </c>
      <c r="J372" s="38">
        <v>81</v>
      </c>
      <c r="K372" s="38">
        <v>21.2</v>
      </c>
      <c r="L372" s="38">
        <v>7.2</v>
      </c>
      <c r="M372" s="38">
        <v>7</v>
      </c>
      <c r="N372" s="38">
        <v>90</v>
      </c>
      <c r="O372" s="38">
        <v>7</v>
      </c>
      <c r="P372" s="38">
        <v>1</v>
      </c>
      <c r="Q372" s="38">
        <v>19</v>
      </c>
      <c r="R372" s="38">
        <v>11</v>
      </c>
      <c r="S372" s="38">
        <v>1</v>
      </c>
      <c r="T372" s="38">
        <v>11</v>
      </c>
      <c r="U372" s="38">
        <v>12</v>
      </c>
      <c r="V372" s="38">
        <v>-1</v>
      </c>
      <c r="W372" s="38">
        <v>-0.14000000000000001</v>
      </c>
      <c r="X372" s="38">
        <v>0.72</v>
      </c>
      <c r="Y372" s="38">
        <v>10.9</v>
      </c>
      <c r="Z372" s="38">
        <v>10.4</v>
      </c>
      <c r="AA372" s="38">
        <v>0.5</v>
      </c>
      <c r="AB372" s="38">
        <v>7.0000000000000007E-2</v>
      </c>
      <c r="AC372" s="38">
        <v>0.66</v>
      </c>
      <c r="AD372" s="38" t="s">
        <v>25</v>
      </c>
      <c r="AE372" s="38" t="s">
        <v>683</v>
      </c>
    </row>
    <row r="373" spans="1:31">
      <c r="A373" s="1">
        <v>371</v>
      </c>
      <c r="B373" s="38" t="s">
        <v>73</v>
      </c>
      <c r="C373" s="38" t="s">
        <v>127</v>
      </c>
      <c r="D373" s="38" t="s">
        <v>150</v>
      </c>
      <c r="E373" s="38" t="s">
        <v>72</v>
      </c>
      <c r="F373" s="38" t="s">
        <v>4805</v>
      </c>
      <c r="G373" s="38">
        <v>1986</v>
      </c>
      <c r="H373" s="38">
        <v>25</v>
      </c>
      <c r="I373" s="38">
        <v>2205</v>
      </c>
      <c r="J373" s="38">
        <v>88</v>
      </c>
      <c r="K373" s="38">
        <v>72.099999999999994</v>
      </c>
      <c r="L373" s="38">
        <v>24.5</v>
      </c>
      <c r="M373" s="38">
        <v>25</v>
      </c>
      <c r="N373" s="38">
        <v>88</v>
      </c>
      <c r="O373" s="38">
        <v>24</v>
      </c>
      <c r="P373" s="38">
        <v>0</v>
      </c>
      <c r="R373" s="38">
        <v>1</v>
      </c>
      <c r="S373" s="38">
        <v>1.68</v>
      </c>
      <c r="T373" s="38">
        <v>44</v>
      </c>
      <c r="U373" s="38">
        <v>39</v>
      </c>
      <c r="V373" s="38">
        <v>5</v>
      </c>
      <c r="W373" s="38">
        <v>0.2</v>
      </c>
      <c r="X373" s="38">
        <v>0.1</v>
      </c>
      <c r="Y373" s="38">
        <v>35.700000000000003</v>
      </c>
      <c r="Z373" s="38">
        <v>30.8</v>
      </c>
      <c r="AA373" s="38">
        <v>4.8</v>
      </c>
      <c r="AB373" s="38">
        <v>0.2</v>
      </c>
      <c r="AC373" s="38">
        <v>0.12</v>
      </c>
      <c r="AD373" s="38" t="s">
        <v>25</v>
      </c>
      <c r="AE373" s="38" t="s">
        <v>684</v>
      </c>
    </row>
    <row r="374" spans="1:31">
      <c r="A374" s="1">
        <v>372</v>
      </c>
      <c r="B374" s="38" t="s">
        <v>685</v>
      </c>
      <c r="C374" s="38" t="s">
        <v>149</v>
      </c>
      <c r="D374" s="38" t="s">
        <v>121</v>
      </c>
      <c r="E374" s="38" t="s">
        <v>89</v>
      </c>
      <c r="F374" s="38" t="s">
        <v>4590</v>
      </c>
      <c r="G374" s="38">
        <v>1998</v>
      </c>
      <c r="H374" s="38">
        <v>24</v>
      </c>
      <c r="I374" s="38">
        <v>1909</v>
      </c>
      <c r="J374" s="38">
        <v>80</v>
      </c>
      <c r="K374" s="38">
        <v>62.4</v>
      </c>
      <c r="L374" s="38">
        <v>21.2</v>
      </c>
      <c r="M374" s="38">
        <v>22</v>
      </c>
      <c r="N374" s="38">
        <v>85</v>
      </c>
      <c r="O374" s="38">
        <v>14</v>
      </c>
      <c r="P374" s="38">
        <v>2</v>
      </c>
      <c r="Q374" s="38">
        <v>25</v>
      </c>
      <c r="R374" s="38">
        <v>2</v>
      </c>
      <c r="S374" s="38">
        <v>0.96</v>
      </c>
      <c r="T374" s="38">
        <v>21</v>
      </c>
      <c r="U374" s="38">
        <v>44</v>
      </c>
      <c r="V374" s="38">
        <v>-23</v>
      </c>
      <c r="W374" s="38">
        <v>-1.08</v>
      </c>
      <c r="X374" s="38">
        <v>-0.38</v>
      </c>
      <c r="Y374" s="38">
        <v>23.2</v>
      </c>
      <c r="Z374" s="38">
        <v>36.9</v>
      </c>
      <c r="AA374" s="38">
        <v>-13.8</v>
      </c>
      <c r="AB374" s="38">
        <v>-0.65</v>
      </c>
      <c r="AC374" s="38">
        <v>0.04</v>
      </c>
      <c r="AD374" s="38" t="s">
        <v>25</v>
      </c>
      <c r="AE374" s="38" t="s">
        <v>686</v>
      </c>
    </row>
    <row r="375" spans="1:31">
      <c r="A375" s="1">
        <v>373</v>
      </c>
      <c r="B375" s="38" t="s">
        <v>687</v>
      </c>
      <c r="C375" s="38" t="s">
        <v>120</v>
      </c>
      <c r="D375" s="38" t="s">
        <v>517</v>
      </c>
      <c r="E375" s="38" t="s">
        <v>83</v>
      </c>
      <c r="F375" s="38" t="s">
        <v>4806</v>
      </c>
      <c r="G375" s="38">
        <v>1996</v>
      </c>
      <c r="H375" s="38">
        <v>20</v>
      </c>
      <c r="I375" s="38">
        <v>1314</v>
      </c>
      <c r="J375" s="38">
        <v>66</v>
      </c>
      <c r="K375" s="38">
        <v>44.2</v>
      </c>
      <c r="L375" s="38">
        <v>14.6</v>
      </c>
      <c r="M375" s="38">
        <v>17</v>
      </c>
      <c r="N375" s="38">
        <v>73</v>
      </c>
      <c r="O375" s="38">
        <v>6</v>
      </c>
      <c r="P375" s="38">
        <v>3</v>
      </c>
      <c r="Q375" s="38">
        <v>24</v>
      </c>
      <c r="R375" s="38">
        <v>6</v>
      </c>
      <c r="S375" s="38">
        <v>1.45</v>
      </c>
      <c r="T375" s="38">
        <v>16</v>
      </c>
      <c r="U375" s="38">
        <v>20</v>
      </c>
      <c r="V375" s="38">
        <v>-4</v>
      </c>
      <c r="W375" s="38">
        <v>-0.27</v>
      </c>
      <c r="X375" s="38">
        <v>-0.11</v>
      </c>
      <c r="Y375" s="38">
        <v>17.7</v>
      </c>
      <c r="Z375" s="38">
        <v>21.6</v>
      </c>
      <c r="AA375" s="38">
        <v>-3.9</v>
      </c>
      <c r="AB375" s="38">
        <v>-0.27</v>
      </c>
      <c r="AC375" s="38">
        <v>-0.46</v>
      </c>
      <c r="AD375" s="38" t="s">
        <v>25</v>
      </c>
      <c r="AE375" s="38" t="s">
        <v>688</v>
      </c>
    </row>
    <row r="376" spans="1:31">
      <c r="A376" s="1">
        <v>374</v>
      </c>
      <c r="B376" s="38" t="s">
        <v>4400</v>
      </c>
      <c r="C376" s="38" t="s">
        <v>215</v>
      </c>
      <c r="D376" s="38" t="s">
        <v>150</v>
      </c>
      <c r="E376" s="38" t="s">
        <v>101</v>
      </c>
      <c r="F376" s="38" t="s">
        <v>5077</v>
      </c>
      <c r="G376" s="38">
        <v>1983</v>
      </c>
      <c r="H376" s="38">
        <v>0</v>
      </c>
      <c r="M376" s="38">
        <v>0</v>
      </c>
      <c r="O376" s="38">
        <v>0</v>
      </c>
      <c r="P376" s="38">
        <v>0</v>
      </c>
      <c r="R376" s="38">
        <v>1</v>
      </c>
      <c r="AD376" s="38" t="s">
        <v>25</v>
      </c>
      <c r="AE376" s="38" t="s">
        <v>4401</v>
      </c>
    </row>
    <row r="377" spans="1:31">
      <c r="A377" s="1">
        <v>375</v>
      </c>
      <c r="B377" s="38" t="s">
        <v>689</v>
      </c>
      <c r="C377" s="38" t="s">
        <v>120</v>
      </c>
      <c r="D377" s="38" t="s">
        <v>117</v>
      </c>
      <c r="E377" s="38" t="s">
        <v>68</v>
      </c>
      <c r="F377" s="38" t="s">
        <v>4455</v>
      </c>
      <c r="G377" s="38">
        <v>1997</v>
      </c>
      <c r="H377" s="38">
        <v>32</v>
      </c>
      <c r="I377" s="38">
        <v>2428</v>
      </c>
      <c r="J377" s="38">
        <v>76</v>
      </c>
      <c r="K377" s="38">
        <v>81.8</v>
      </c>
      <c r="L377" s="38">
        <v>27</v>
      </c>
      <c r="M377" s="38">
        <v>27</v>
      </c>
      <c r="N377" s="38">
        <v>87</v>
      </c>
      <c r="O377" s="38">
        <v>23</v>
      </c>
      <c r="P377" s="38">
        <v>5</v>
      </c>
      <c r="Q377" s="38">
        <v>18</v>
      </c>
      <c r="R377" s="38">
        <v>0</v>
      </c>
      <c r="S377" s="38">
        <v>1.94</v>
      </c>
      <c r="T377" s="38">
        <v>48</v>
      </c>
      <c r="U377" s="38">
        <v>18</v>
      </c>
      <c r="V377" s="38">
        <v>30</v>
      </c>
      <c r="W377" s="38">
        <v>1.1100000000000001</v>
      </c>
      <c r="X377" s="38">
        <v>0.45</v>
      </c>
      <c r="Y377" s="38">
        <v>48.6</v>
      </c>
      <c r="Z377" s="38">
        <v>26.5</v>
      </c>
      <c r="AA377" s="38">
        <v>22</v>
      </c>
      <c r="AB377" s="38">
        <v>0.82</v>
      </c>
      <c r="AC377" s="38">
        <v>-0.08</v>
      </c>
      <c r="AD377" s="38" t="s">
        <v>25</v>
      </c>
      <c r="AE377" s="38" t="s">
        <v>690</v>
      </c>
    </row>
    <row r="378" spans="1:31">
      <c r="A378" s="1">
        <v>376</v>
      </c>
      <c r="B378" s="38" t="s">
        <v>691</v>
      </c>
      <c r="C378" s="38" t="s">
        <v>170</v>
      </c>
      <c r="D378" s="38" t="s">
        <v>110</v>
      </c>
      <c r="E378" s="38" t="s">
        <v>99</v>
      </c>
      <c r="F378" s="38" t="s">
        <v>4807</v>
      </c>
      <c r="G378" s="38">
        <v>1994</v>
      </c>
      <c r="H378" s="38">
        <v>2</v>
      </c>
      <c r="I378" s="38">
        <v>12</v>
      </c>
      <c r="J378" s="38">
        <v>6</v>
      </c>
      <c r="K378" s="38">
        <v>0.4</v>
      </c>
      <c r="L378" s="38">
        <v>0.1</v>
      </c>
      <c r="M378" s="38">
        <v>0</v>
      </c>
      <c r="O378" s="38">
        <v>0</v>
      </c>
      <c r="P378" s="38">
        <v>2</v>
      </c>
      <c r="Q378" s="38">
        <v>6</v>
      </c>
      <c r="R378" s="38">
        <v>8</v>
      </c>
      <c r="S378" s="38">
        <v>0</v>
      </c>
      <c r="T378" s="38">
        <v>0</v>
      </c>
      <c r="U378" s="38">
        <v>0</v>
      </c>
      <c r="V378" s="38">
        <v>0</v>
      </c>
      <c r="W378" s="38">
        <v>0</v>
      </c>
      <c r="X378" s="38">
        <v>0.83</v>
      </c>
      <c r="Y378" s="38">
        <v>0.1</v>
      </c>
      <c r="Z378" s="38">
        <v>0.7</v>
      </c>
      <c r="AA378" s="38">
        <v>-0.7</v>
      </c>
      <c r="AB378" s="38">
        <v>-4.95</v>
      </c>
      <c r="AC378" s="38">
        <v>-4.29</v>
      </c>
      <c r="AD378" s="38" t="s">
        <v>25</v>
      </c>
      <c r="AE378" s="38" t="s">
        <v>692</v>
      </c>
    </row>
    <row r="379" spans="1:31">
      <c r="A379" s="1">
        <v>377</v>
      </c>
      <c r="B379" s="38" t="s">
        <v>693</v>
      </c>
      <c r="C379" s="38" t="s">
        <v>149</v>
      </c>
      <c r="D379" s="38" t="s">
        <v>117</v>
      </c>
      <c r="E379" s="38" t="s">
        <v>85</v>
      </c>
      <c r="F379" s="38" t="s">
        <v>4808</v>
      </c>
      <c r="G379" s="38">
        <v>1998</v>
      </c>
      <c r="H379" s="38">
        <v>33</v>
      </c>
      <c r="I379" s="38">
        <v>2576</v>
      </c>
      <c r="J379" s="38">
        <v>78</v>
      </c>
      <c r="K379" s="38">
        <v>84.2</v>
      </c>
      <c r="L379" s="38">
        <v>28.6</v>
      </c>
      <c r="M379" s="38">
        <v>29</v>
      </c>
      <c r="N379" s="38">
        <v>86</v>
      </c>
      <c r="O379" s="38">
        <v>21</v>
      </c>
      <c r="P379" s="38">
        <v>4</v>
      </c>
      <c r="Q379" s="38">
        <v>23</v>
      </c>
      <c r="R379" s="38">
        <v>1</v>
      </c>
      <c r="S379" s="38">
        <v>1.55</v>
      </c>
      <c r="T379" s="38">
        <v>41</v>
      </c>
      <c r="U379" s="38">
        <v>30</v>
      </c>
      <c r="V379" s="38">
        <v>11</v>
      </c>
      <c r="W379" s="38">
        <v>0.38</v>
      </c>
      <c r="X379" s="38">
        <v>1.69</v>
      </c>
      <c r="Y379" s="38">
        <v>36.4</v>
      </c>
      <c r="Z379" s="38">
        <v>37.700000000000003</v>
      </c>
      <c r="AA379" s="38">
        <v>-1.3</v>
      </c>
      <c r="AB379" s="38">
        <v>-0.04</v>
      </c>
      <c r="AC379" s="38">
        <v>0.62</v>
      </c>
      <c r="AD379" s="38" t="s">
        <v>25</v>
      </c>
      <c r="AE379" s="38" t="s">
        <v>694</v>
      </c>
    </row>
    <row r="380" spans="1:31">
      <c r="A380" s="1">
        <v>378</v>
      </c>
      <c r="B380" s="38" t="s">
        <v>4101</v>
      </c>
      <c r="C380" s="38" t="s">
        <v>759</v>
      </c>
      <c r="D380" s="38" t="s">
        <v>117</v>
      </c>
      <c r="E380" s="38" t="s">
        <v>76</v>
      </c>
      <c r="F380" s="38" t="s">
        <v>4809</v>
      </c>
      <c r="G380" s="38">
        <v>1996</v>
      </c>
      <c r="H380" s="38">
        <v>9</v>
      </c>
      <c r="I380" s="38">
        <v>319</v>
      </c>
      <c r="J380" s="38">
        <v>35</v>
      </c>
      <c r="K380" s="38">
        <v>10.4</v>
      </c>
      <c r="L380" s="38">
        <v>3.5</v>
      </c>
      <c r="M380" s="38">
        <v>3</v>
      </c>
      <c r="N380" s="38">
        <v>78</v>
      </c>
      <c r="O380" s="38">
        <v>1</v>
      </c>
      <c r="P380" s="38">
        <v>6</v>
      </c>
      <c r="Q380" s="38">
        <v>14</v>
      </c>
      <c r="R380" s="38">
        <v>3</v>
      </c>
      <c r="S380" s="38">
        <v>1.1100000000000001</v>
      </c>
      <c r="T380" s="38">
        <v>2</v>
      </c>
      <c r="U380" s="38">
        <v>6</v>
      </c>
      <c r="V380" s="38">
        <v>-4</v>
      </c>
      <c r="W380" s="38">
        <v>-1.1299999999999999</v>
      </c>
      <c r="X380" s="38">
        <v>-1.23</v>
      </c>
      <c r="Y380" s="38">
        <v>3.1</v>
      </c>
      <c r="Z380" s="38">
        <v>6.6</v>
      </c>
      <c r="AA380" s="38">
        <v>-3.6</v>
      </c>
      <c r="AB380" s="38">
        <v>-1.01</v>
      </c>
      <c r="AC380" s="38">
        <v>-0.59</v>
      </c>
      <c r="AD380" s="38" t="s">
        <v>25</v>
      </c>
      <c r="AE380" s="38" t="s">
        <v>4102</v>
      </c>
    </row>
    <row r="381" spans="1:31">
      <c r="A381" s="1">
        <v>379</v>
      </c>
      <c r="B381" s="38" t="s">
        <v>695</v>
      </c>
      <c r="C381" s="38" t="s">
        <v>149</v>
      </c>
      <c r="D381" s="38" t="s">
        <v>121</v>
      </c>
      <c r="E381" s="38" t="s">
        <v>103</v>
      </c>
      <c r="F381" s="38" t="s">
        <v>4810</v>
      </c>
      <c r="G381" s="38">
        <v>1997</v>
      </c>
      <c r="H381" s="38">
        <v>17</v>
      </c>
      <c r="I381" s="38">
        <v>857</v>
      </c>
      <c r="J381" s="38">
        <v>50</v>
      </c>
      <c r="K381" s="38">
        <v>28</v>
      </c>
      <c r="L381" s="38">
        <v>9.5</v>
      </c>
      <c r="M381" s="38">
        <v>8</v>
      </c>
      <c r="N381" s="38">
        <v>87</v>
      </c>
      <c r="O381" s="38">
        <v>6</v>
      </c>
      <c r="P381" s="38">
        <v>9</v>
      </c>
      <c r="Q381" s="38">
        <v>18</v>
      </c>
      <c r="R381" s="38">
        <v>8</v>
      </c>
      <c r="S381" s="38">
        <v>1</v>
      </c>
      <c r="T381" s="38">
        <v>7</v>
      </c>
      <c r="U381" s="38">
        <v>15</v>
      </c>
      <c r="V381" s="38">
        <v>-8</v>
      </c>
      <c r="W381" s="38">
        <v>-0.84</v>
      </c>
      <c r="X381" s="38">
        <v>0.14000000000000001</v>
      </c>
      <c r="Y381" s="38">
        <v>9.6999999999999993</v>
      </c>
      <c r="Z381" s="38">
        <v>13.8</v>
      </c>
      <c r="AA381" s="38">
        <v>-4.0999999999999996</v>
      </c>
      <c r="AB381" s="38">
        <v>-0.44</v>
      </c>
      <c r="AC381" s="38">
        <v>0.19</v>
      </c>
      <c r="AD381" s="38" t="s">
        <v>25</v>
      </c>
      <c r="AE381" s="38" t="s">
        <v>696</v>
      </c>
    </row>
    <row r="382" spans="1:31">
      <c r="A382" s="1">
        <v>380</v>
      </c>
      <c r="B382" s="38" t="s">
        <v>697</v>
      </c>
      <c r="C382" s="38" t="s">
        <v>145</v>
      </c>
      <c r="D382" s="38" t="s">
        <v>117</v>
      </c>
      <c r="E382" s="38" t="s">
        <v>74</v>
      </c>
      <c r="F382" s="38" t="s">
        <v>4472</v>
      </c>
      <c r="G382" s="38">
        <v>1998</v>
      </c>
      <c r="H382" s="38">
        <v>29</v>
      </c>
      <c r="I382" s="38">
        <v>2452</v>
      </c>
      <c r="J382" s="38">
        <v>85</v>
      </c>
      <c r="K382" s="38">
        <v>85.1</v>
      </c>
      <c r="L382" s="38">
        <v>27.2</v>
      </c>
      <c r="M382" s="38">
        <v>27</v>
      </c>
      <c r="N382" s="38">
        <v>89</v>
      </c>
      <c r="O382" s="38">
        <v>23</v>
      </c>
      <c r="P382" s="38">
        <v>2</v>
      </c>
      <c r="Q382" s="38">
        <v>28</v>
      </c>
      <c r="R382" s="38">
        <v>0</v>
      </c>
      <c r="S382" s="38">
        <v>1.69</v>
      </c>
      <c r="T382" s="38">
        <v>46</v>
      </c>
      <c r="U382" s="38">
        <v>35</v>
      </c>
      <c r="V382" s="38">
        <v>11</v>
      </c>
      <c r="W382" s="38">
        <v>0.4</v>
      </c>
      <c r="X382" s="38">
        <v>-1.91</v>
      </c>
      <c r="Y382" s="38">
        <v>52.2</v>
      </c>
      <c r="Z382" s="38">
        <v>31.1</v>
      </c>
      <c r="AA382" s="38">
        <v>21.1</v>
      </c>
      <c r="AB382" s="38">
        <v>0.77</v>
      </c>
      <c r="AC382" s="38">
        <v>0.22</v>
      </c>
      <c r="AD382" s="38" t="s">
        <v>25</v>
      </c>
      <c r="AE382" s="38" t="s">
        <v>698</v>
      </c>
    </row>
    <row r="383" spans="1:31">
      <c r="A383" s="1">
        <v>381</v>
      </c>
      <c r="B383" s="38" t="s">
        <v>699</v>
      </c>
      <c r="C383" s="38" t="s">
        <v>120</v>
      </c>
      <c r="D383" s="38" t="s">
        <v>110</v>
      </c>
      <c r="E383" s="38" t="s">
        <v>91</v>
      </c>
      <c r="F383" s="38" t="s">
        <v>4811</v>
      </c>
      <c r="G383" s="38">
        <v>1996</v>
      </c>
      <c r="H383" s="38">
        <v>26</v>
      </c>
      <c r="I383" s="38">
        <v>2165</v>
      </c>
      <c r="J383" s="38">
        <v>83</v>
      </c>
      <c r="K383" s="38">
        <v>70.8</v>
      </c>
      <c r="L383" s="38">
        <v>24.1</v>
      </c>
      <c r="M383" s="38">
        <v>25</v>
      </c>
      <c r="N383" s="38">
        <v>86</v>
      </c>
      <c r="O383" s="38">
        <v>18</v>
      </c>
      <c r="P383" s="38">
        <v>1</v>
      </c>
      <c r="Q383" s="38">
        <v>22</v>
      </c>
      <c r="R383" s="38">
        <v>0</v>
      </c>
      <c r="S383" s="38">
        <v>0.92</v>
      </c>
      <c r="T383" s="38">
        <v>36</v>
      </c>
      <c r="U383" s="38">
        <v>45</v>
      </c>
      <c r="V383" s="38">
        <v>-9</v>
      </c>
      <c r="W383" s="38">
        <v>-0.37</v>
      </c>
      <c r="X383" s="38">
        <v>0.03</v>
      </c>
      <c r="Y383" s="38">
        <v>33.299999999999997</v>
      </c>
      <c r="Z383" s="38">
        <v>39.799999999999997</v>
      </c>
      <c r="AA383" s="38">
        <v>-6.5</v>
      </c>
      <c r="AB383" s="38">
        <v>-0.27</v>
      </c>
      <c r="AC383" s="38">
        <v>0.12</v>
      </c>
      <c r="AD383" s="38" t="s">
        <v>25</v>
      </c>
      <c r="AE383" s="38" t="s">
        <v>700</v>
      </c>
    </row>
    <row r="384" spans="1:31">
      <c r="A384" s="1">
        <v>382</v>
      </c>
      <c r="B384" s="38" t="s">
        <v>3997</v>
      </c>
      <c r="C384" s="38" t="s">
        <v>120</v>
      </c>
      <c r="D384" s="38" t="s">
        <v>284</v>
      </c>
      <c r="E384" s="38" t="s">
        <v>83</v>
      </c>
      <c r="F384" s="38" t="s">
        <v>4812</v>
      </c>
      <c r="G384" s="38">
        <v>2002</v>
      </c>
      <c r="H384" s="38">
        <v>7</v>
      </c>
      <c r="I384" s="38">
        <v>306</v>
      </c>
      <c r="J384" s="38">
        <v>44</v>
      </c>
      <c r="K384" s="38">
        <v>10.3</v>
      </c>
      <c r="L384" s="38">
        <v>3.4</v>
      </c>
      <c r="M384" s="38">
        <v>3</v>
      </c>
      <c r="N384" s="38">
        <v>69</v>
      </c>
      <c r="O384" s="38">
        <v>0</v>
      </c>
      <c r="P384" s="38">
        <v>4</v>
      </c>
      <c r="Q384" s="38">
        <v>25</v>
      </c>
      <c r="R384" s="38">
        <v>4</v>
      </c>
      <c r="S384" s="38">
        <v>0.71</v>
      </c>
      <c r="T384" s="38">
        <v>2</v>
      </c>
      <c r="U384" s="38">
        <v>5</v>
      </c>
      <c r="V384" s="38">
        <v>-3</v>
      </c>
      <c r="W384" s="38">
        <v>-0.88</v>
      </c>
      <c r="X384" s="38">
        <v>-0.75</v>
      </c>
      <c r="Y384" s="38">
        <v>3.2</v>
      </c>
      <c r="Z384" s="38">
        <v>4.5</v>
      </c>
      <c r="AA384" s="38">
        <v>-1.3</v>
      </c>
      <c r="AB384" s="38">
        <v>-0.39</v>
      </c>
      <c r="AC384" s="38">
        <v>-0.42</v>
      </c>
      <c r="AD384" s="38" t="s">
        <v>25</v>
      </c>
      <c r="AE384" s="38" t="s">
        <v>3998</v>
      </c>
    </row>
    <row r="385" spans="1:31">
      <c r="A385" s="1">
        <v>383</v>
      </c>
      <c r="B385" s="38" t="s">
        <v>701</v>
      </c>
      <c r="C385" s="38" t="s">
        <v>120</v>
      </c>
      <c r="D385" s="38" t="s">
        <v>121</v>
      </c>
      <c r="E385" s="38" t="s">
        <v>70</v>
      </c>
      <c r="F385" s="38" t="s">
        <v>4441</v>
      </c>
      <c r="G385" s="38">
        <v>1993</v>
      </c>
      <c r="H385" s="38">
        <v>14</v>
      </c>
      <c r="I385" s="38">
        <v>667</v>
      </c>
      <c r="J385" s="38">
        <v>48</v>
      </c>
      <c r="K385" s="38">
        <v>22.5</v>
      </c>
      <c r="L385" s="38">
        <v>7.4</v>
      </c>
      <c r="M385" s="38">
        <v>7</v>
      </c>
      <c r="N385" s="38">
        <v>90</v>
      </c>
      <c r="O385" s="38">
        <v>7</v>
      </c>
      <c r="P385" s="38">
        <v>7</v>
      </c>
      <c r="Q385" s="38">
        <v>5</v>
      </c>
      <c r="R385" s="38">
        <v>12</v>
      </c>
      <c r="S385" s="38">
        <v>2.4300000000000002</v>
      </c>
      <c r="T385" s="38">
        <v>12</v>
      </c>
      <c r="U385" s="38">
        <v>6</v>
      </c>
      <c r="V385" s="38">
        <v>6</v>
      </c>
      <c r="W385" s="38">
        <v>0.81</v>
      </c>
      <c r="X385" s="38">
        <v>0.69</v>
      </c>
      <c r="Y385" s="38">
        <v>14.5</v>
      </c>
      <c r="Z385" s="38">
        <v>9</v>
      </c>
      <c r="AA385" s="38">
        <v>5.5</v>
      </c>
      <c r="AB385" s="38">
        <v>0.75</v>
      </c>
      <c r="AC385" s="38">
        <v>0.57999999999999996</v>
      </c>
      <c r="AD385" s="38" t="s">
        <v>25</v>
      </c>
      <c r="AE385" s="38" t="s">
        <v>702</v>
      </c>
    </row>
    <row r="386" spans="1:31">
      <c r="A386" s="1">
        <v>384</v>
      </c>
      <c r="B386" s="38" t="s">
        <v>703</v>
      </c>
      <c r="C386" s="38" t="s">
        <v>232</v>
      </c>
      <c r="D386" s="38" t="s">
        <v>139</v>
      </c>
      <c r="E386" s="38" t="s">
        <v>66</v>
      </c>
      <c r="F386" s="38" t="s">
        <v>4813</v>
      </c>
      <c r="G386" s="38">
        <v>1991</v>
      </c>
      <c r="H386" s="38">
        <v>25</v>
      </c>
      <c r="I386" s="38">
        <v>1487</v>
      </c>
      <c r="J386" s="38">
        <v>59</v>
      </c>
      <c r="K386" s="38">
        <v>50.1</v>
      </c>
      <c r="L386" s="38">
        <v>16.5</v>
      </c>
      <c r="M386" s="38">
        <v>17</v>
      </c>
      <c r="N386" s="38">
        <v>78</v>
      </c>
      <c r="O386" s="38">
        <v>7</v>
      </c>
      <c r="P386" s="38">
        <v>8</v>
      </c>
      <c r="Q386" s="38">
        <v>20</v>
      </c>
      <c r="R386" s="38">
        <v>8</v>
      </c>
      <c r="S386" s="38">
        <v>2.6</v>
      </c>
      <c r="T386" s="38">
        <v>44</v>
      </c>
      <c r="U386" s="38">
        <v>20</v>
      </c>
      <c r="V386" s="38">
        <v>24</v>
      </c>
      <c r="W386" s="38">
        <v>1.45</v>
      </c>
      <c r="X386" s="38">
        <v>-0.55000000000000004</v>
      </c>
      <c r="Y386" s="38">
        <v>36.4</v>
      </c>
      <c r="Z386" s="38">
        <v>12.6</v>
      </c>
      <c r="AA386" s="38">
        <v>23.8</v>
      </c>
      <c r="AB386" s="38">
        <v>1.44</v>
      </c>
      <c r="AC386" s="38">
        <v>0.14000000000000001</v>
      </c>
      <c r="AD386" s="38" t="s">
        <v>25</v>
      </c>
      <c r="AE386" s="38" t="s">
        <v>704</v>
      </c>
    </row>
    <row r="387" spans="1:31">
      <c r="A387" s="1">
        <v>385</v>
      </c>
      <c r="B387" s="38" t="s">
        <v>1266</v>
      </c>
      <c r="C387" s="38" t="s">
        <v>120</v>
      </c>
      <c r="D387" s="38" t="s">
        <v>117</v>
      </c>
      <c r="E387" s="38" t="s">
        <v>70</v>
      </c>
      <c r="F387" s="38" t="s">
        <v>4814</v>
      </c>
      <c r="G387" s="38">
        <v>2005</v>
      </c>
      <c r="H387" s="38">
        <v>1</v>
      </c>
      <c r="I387" s="38">
        <v>11</v>
      </c>
      <c r="J387" s="38">
        <v>11</v>
      </c>
      <c r="K387" s="38">
        <v>0.4</v>
      </c>
      <c r="L387" s="38">
        <v>0.1</v>
      </c>
      <c r="M387" s="38">
        <v>0</v>
      </c>
      <c r="O387" s="38">
        <v>0</v>
      </c>
      <c r="P387" s="38">
        <v>1</v>
      </c>
      <c r="Q387" s="38">
        <v>11</v>
      </c>
      <c r="R387" s="38">
        <v>7</v>
      </c>
      <c r="S387" s="38">
        <v>3</v>
      </c>
      <c r="T387" s="38">
        <v>0</v>
      </c>
      <c r="U387" s="38">
        <v>0</v>
      </c>
      <c r="V387" s="38">
        <v>0</v>
      </c>
      <c r="W387" s="38">
        <v>0</v>
      </c>
      <c r="X387" s="38">
        <v>-0.27</v>
      </c>
      <c r="Y387" s="38">
        <v>0.6</v>
      </c>
      <c r="Z387" s="38">
        <v>0.3</v>
      </c>
      <c r="AA387" s="38">
        <v>0.3</v>
      </c>
      <c r="AB387" s="38">
        <v>2.37</v>
      </c>
      <c r="AC387" s="38">
        <v>2.08</v>
      </c>
      <c r="AD387" s="38" t="s">
        <v>25</v>
      </c>
      <c r="AE387" s="38" t="s">
        <v>1267</v>
      </c>
    </row>
    <row r="388" spans="1:31">
      <c r="A388" s="1">
        <v>386</v>
      </c>
      <c r="B388" s="38" t="s">
        <v>705</v>
      </c>
      <c r="C388" s="38" t="s">
        <v>120</v>
      </c>
      <c r="D388" s="38" t="s">
        <v>218</v>
      </c>
      <c r="E388" s="38" t="s">
        <v>103</v>
      </c>
      <c r="F388" s="38" t="s">
        <v>4815</v>
      </c>
      <c r="G388" s="38">
        <v>1997</v>
      </c>
      <c r="H388" s="38">
        <v>20</v>
      </c>
      <c r="I388" s="38">
        <v>1236</v>
      </c>
      <c r="J388" s="38">
        <v>62</v>
      </c>
      <c r="K388" s="38">
        <v>40.4</v>
      </c>
      <c r="L388" s="38">
        <v>13.7</v>
      </c>
      <c r="M388" s="38">
        <v>11</v>
      </c>
      <c r="N388" s="38">
        <v>86</v>
      </c>
      <c r="O388" s="38">
        <v>6</v>
      </c>
      <c r="P388" s="38">
        <v>9</v>
      </c>
      <c r="Q388" s="38">
        <v>32</v>
      </c>
      <c r="R388" s="38">
        <v>4</v>
      </c>
      <c r="S388" s="38">
        <v>0.7</v>
      </c>
      <c r="T388" s="38">
        <v>13</v>
      </c>
      <c r="U388" s="38">
        <v>25</v>
      </c>
      <c r="V388" s="38">
        <v>-12</v>
      </c>
      <c r="W388" s="38">
        <v>-0.87</v>
      </c>
      <c r="X388" s="38">
        <v>0.11</v>
      </c>
      <c r="Y388" s="38">
        <v>14.3</v>
      </c>
      <c r="Z388" s="38">
        <v>19</v>
      </c>
      <c r="AA388" s="38">
        <v>-4.7</v>
      </c>
      <c r="AB388" s="38">
        <v>-0.35</v>
      </c>
      <c r="AC388" s="38">
        <v>0.38</v>
      </c>
      <c r="AD388" s="38" t="s">
        <v>25</v>
      </c>
      <c r="AE388" s="38" t="s">
        <v>706</v>
      </c>
    </row>
    <row r="389" spans="1:31">
      <c r="A389" s="1">
        <v>387</v>
      </c>
      <c r="B389" s="38" t="s">
        <v>707</v>
      </c>
      <c r="C389" s="38" t="s">
        <v>136</v>
      </c>
      <c r="D389" s="38" t="s">
        <v>121</v>
      </c>
      <c r="E389" s="38" t="s">
        <v>70</v>
      </c>
      <c r="F389" s="38" t="s">
        <v>4816</v>
      </c>
      <c r="G389" s="38">
        <v>1999</v>
      </c>
      <c r="H389" s="38">
        <v>19</v>
      </c>
      <c r="I389" s="38">
        <v>1174</v>
      </c>
      <c r="J389" s="38">
        <v>62</v>
      </c>
      <c r="K389" s="38">
        <v>39.5</v>
      </c>
      <c r="L389" s="38">
        <v>13</v>
      </c>
      <c r="M389" s="38">
        <v>12</v>
      </c>
      <c r="N389" s="38">
        <v>84</v>
      </c>
      <c r="O389" s="38">
        <v>9</v>
      </c>
      <c r="P389" s="38">
        <v>7</v>
      </c>
      <c r="Q389" s="38">
        <v>24</v>
      </c>
      <c r="R389" s="38">
        <v>13</v>
      </c>
      <c r="S389" s="38">
        <v>2</v>
      </c>
      <c r="T389" s="38">
        <v>18</v>
      </c>
      <c r="U389" s="38">
        <v>11</v>
      </c>
      <c r="V389" s="38">
        <v>7</v>
      </c>
      <c r="W389" s="38">
        <v>0.54</v>
      </c>
      <c r="X389" s="38">
        <v>0.44</v>
      </c>
      <c r="Y389" s="38">
        <v>21.8</v>
      </c>
      <c r="Z389" s="38">
        <v>15.6</v>
      </c>
      <c r="AA389" s="38">
        <v>6.2</v>
      </c>
      <c r="AB389" s="38">
        <v>0.47</v>
      </c>
      <c r="AC389" s="38">
        <v>0.28999999999999998</v>
      </c>
      <c r="AD389" s="38" t="s">
        <v>25</v>
      </c>
      <c r="AE389" s="38" t="s">
        <v>708</v>
      </c>
    </row>
    <row r="390" spans="1:31">
      <c r="A390" s="1">
        <v>388</v>
      </c>
      <c r="B390" s="38" t="s">
        <v>709</v>
      </c>
      <c r="C390" s="38" t="s">
        <v>295</v>
      </c>
      <c r="D390" s="38" t="s">
        <v>117</v>
      </c>
      <c r="E390" s="38" t="s">
        <v>89</v>
      </c>
      <c r="F390" s="38" t="s">
        <v>4817</v>
      </c>
      <c r="G390" s="38">
        <v>1998</v>
      </c>
      <c r="H390" s="38">
        <v>23</v>
      </c>
      <c r="I390" s="38">
        <v>1209</v>
      </c>
      <c r="J390" s="38">
        <v>53</v>
      </c>
      <c r="K390" s="38">
        <v>39.5</v>
      </c>
      <c r="L390" s="38">
        <v>13.4</v>
      </c>
      <c r="M390" s="38">
        <v>16</v>
      </c>
      <c r="N390" s="38">
        <v>67</v>
      </c>
      <c r="O390" s="38">
        <v>2</v>
      </c>
      <c r="P390" s="38">
        <v>7</v>
      </c>
      <c r="Q390" s="38">
        <v>20</v>
      </c>
      <c r="R390" s="38">
        <v>5</v>
      </c>
      <c r="S390" s="38">
        <v>1.04</v>
      </c>
      <c r="T390" s="38">
        <v>14</v>
      </c>
      <c r="U390" s="38">
        <v>18</v>
      </c>
      <c r="V390" s="38">
        <v>-4</v>
      </c>
      <c r="W390" s="38">
        <v>-0.3</v>
      </c>
      <c r="X390" s="38">
        <v>1.06</v>
      </c>
      <c r="Y390" s="38">
        <v>15.8</v>
      </c>
      <c r="Z390" s="38">
        <v>23</v>
      </c>
      <c r="AA390" s="38">
        <v>-7.2</v>
      </c>
      <c r="AB390" s="38">
        <v>-0.53</v>
      </c>
      <c r="AC390" s="38">
        <v>0.22</v>
      </c>
      <c r="AD390" s="38" t="s">
        <v>25</v>
      </c>
      <c r="AE390" s="38" t="s">
        <v>710</v>
      </c>
    </row>
    <row r="391" spans="1:31">
      <c r="A391" s="1">
        <v>389</v>
      </c>
      <c r="B391" s="38" t="s">
        <v>711</v>
      </c>
      <c r="C391" s="38" t="s">
        <v>142</v>
      </c>
      <c r="D391" s="38" t="s">
        <v>121</v>
      </c>
      <c r="E391" s="38" t="s">
        <v>68</v>
      </c>
      <c r="F391" s="38" t="s">
        <v>4818</v>
      </c>
      <c r="G391" s="38">
        <v>1994</v>
      </c>
      <c r="H391" s="38">
        <v>3</v>
      </c>
      <c r="I391" s="38">
        <v>36</v>
      </c>
      <c r="J391" s="38">
        <v>12</v>
      </c>
      <c r="K391" s="38">
        <v>1.2</v>
      </c>
      <c r="L391" s="38">
        <v>0.4</v>
      </c>
      <c r="M391" s="38">
        <v>0</v>
      </c>
      <c r="O391" s="38">
        <v>0</v>
      </c>
      <c r="P391" s="38">
        <v>3</v>
      </c>
      <c r="Q391" s="38">
        <v>12</v>
      </c>
      <c r="R391" s="38">
        <v>22</v>
      </c>
      <c r="S391" s="38">
        <v>3</v>
      </c>
      <c r="T391" s="38">
        <v>2</v>
      </c>
      <c r="U391" s="38">
        <v>1</v>
      </c>
      <c r="V391" s="38">
        <v>1</v>
      </c>
      <c r="W391" s="38">
        <v>2.5</v>
      </c>
      <c r="X391" s="38">
        <v>1.49</v>
      </c>
      <c r="Y391" s="38">
        <v>1</v>
      </c>
      <c r="Z391" s="38">
        <v>0.8</v>
      </c>
      <c r="AA391" s="38">
        <v>0.2</v>
      </c>
      <c r="AB391" s="38">
        <v>0.4</v>
      </c>
      <c r="AC391" s="38">
        <v>-0.43</v>
      </c>
      <c r="AD391" s="38" t="s">
        <v>25</v>
      </c>
      <c r="AE391" s="38" t="s">
        <v>712</v>
      </c>
    </row>
    <row r="392" spans="1:31">
      <c r="A392" s="1">
        <v>390</v>
      </c>
      <c r="B392" s="38" t="s">
        <v>713</v>
      </c>
      <c r="C392" s="38" t="s">
        <v>127</v>
      </c>
      <c r="D392" s="38" t="s">
        <v>139</v>
      </c>
      <c r="E392" s="38" t="s">
        <v>103</v>
      </c>
      <c r="F392" s="38" t="s">
        <v>4819</v>
      </c>
      <c r="G392" s="38">
        <v>2002</v>
      </c>
      <c r="H392" s="38">
        <v>21</v>
      </c>
      <c r="I392" s="38">
        <v>526</v>
      </c>
      <c r="J392" s="38">
        <v>25</v>
      </c>
      <c r="K392" s="38">
        <v>17.2</v>
      </c>
      <c r="L392" s="38">
        <v>5.8</v>
      </c>
      <c r="M392" s="38">
        <v>4</v>
      </c>
      <c r="N392" s="38">
        <v>58</v>
      </c>
      <c r="O392" s="38">
        <v>0</v>
      </c>
      <c r="P392" s="38">
        <v>17</v>
      </c>
      <c r="Q392" s="38">
        <v>17</v>
      </c>
      <c r="R392" s="38">
        <v>10</v>
      </c>
      <c r="S392" s="38">
        <v>0.76</v>
      </c>
      <c r="T392" s="38">
        <v>6</v>
      </c>
      <c r="U392" s="38">
        <v>9</v>
      </c>
      <c r="V392" s="38">
        <v>-3</v>
      </c>
      <c r="W392" s="38">
        <v>-0.51</v>
      </c>
      <c r="X392" s="38">
        <v>0.52</v>
      </c>
      <c r="Y392" s="38">
        <v>4.8</v>
      </c>
      <c r="Z392" s="38">
        <v>9.1999999999999993</v>
      </c>
      <c r="AA392" s="38">
        <v>-4.4000000000000004</v>
      </c>
      <c r="AB392" s="38">
        <v>-0.76</v>
      </c>
      <c r="AC392" s="38">
        <v>-0.22</v>
      </c>
      <c r="AD392" s="38" t="s">
        <v>25</v>
      </c>
      <c r="AE392" s="38" t="s">
        <v>714</v>
      </c>
    </row>
    <row r="393" spans="1:31">
      <c r="A393" s="1">
        <v>391</v>
      </c>
      <c r="B393" s="38" t="s">
        <v>4031</v>
      </c>
      <c r="C393" s="38" t="s">
        <v>266</v>
      </c>
      <c r="D393" s="38" t="s">
        <v>117</v>
      </c>
      <c r="E393" s="38" t="s">
        <v>91</v>
      </c>
      <c r="F393" s="38" t="s">
        <v>5078</v>
      </c>
      <c r="G393" s="38">
        <v>2002</v>
      </c>
      <c r="H393" s="38">
        <v>0</v>
      </c>
      <c r="M393" s="38">
        <v>0</v>
      </c>
      <c r="O393" s="38">
        <v>0</v>
      </c>
      <c r="P393" s="38">
        <v>0</v>
      </c>
      <c r="R393" s="38">
        <v>4</v>
      </c>
      <c r="AD393" s="38" t="s">
        <v>25</v>
      </c>
      <c r="AE393" s="38" t="s">
        <v>4032</v>
      </c>
    </row>
    <row r="394" spans="1:31">
      <c r="A394" s="1">
        <v>392</v>
      </c>
      <c r="B394" s="38" t="s">
        <v>715</v>
      </c>
      <c r="C394" s="38" t="s">
        <v>120</v>
      </c>
      <c r="D394" s="38" t="s">
        <v>284</v>
      </c>
      <c r="E394" s="38" t="s">
        <v>74</v>
      </c>
      <c r="F394" s="38" t="s">
        <v>4820</v>
      </c>
      <c r="G394" s="38">
        <v>1994</v>
      </c>
      <c r="H394" s="38">
        <v>32</v>
      </c>
      <c r="I394" s="38">
        <v>2683</v>
      </c>
      <c r="J394" s="38">
        <v>84</v>
      </c>
      <c r="K394" s="38">
        <v>93.2</v>
      </c>
      <c r="L394" s="38">
        <v>29.8</v>
      </c>
      <c r="M394" s="38">
        <v>31</v>
      </c>
      <c r="N394" s="38">
        <v>86</v>
      </c>
      <c r="O394" s="38">
        <v>19</v>
      </c>
      <c r="P394" s="38">
        <v>1</v>
      </c>
      <c r="Q394" s="38">
        <v>28</v>
      </c>
      <c r="R394" s="38">
        <v>0</v>
      </c>
      <c r="S394" s="38">
        <v>1.72</v>
      </c>
      <c r="T394" s="38">
        <v>58</v>
      </c>
      <c r="U394" s="38">
        <v>39</v>
      </c>
      <c r="V394" s="38">
        <v>19</v>
      </c>
      <c r="W394" s="38">
        <v>0.64</v>
      </c>
      <c r="X394" s="38">
        <v>-0.73</v>
      </c>
      <c r="Y394" s="38">
        <v>58.1</v>
      </c>
      <c r="Z394" s="38">
        <v>35.200000000000003</v>
      </c>
      <c r="AA394" s="38">
        <v>23</v>
      </c>
      <c r="AB394" s="38">
        <v>0.77</v>
      </c>
      <c r="AC394" s="38">
        <v>0.42</v>
      </c>
      <c r="AD394" s="38" t="s">
        <v>25</v>
      </c>
      <c r="AE394" s="38" t="s">
        <v>716</v>
      </c>
    </row>
    <row r="395" spans="1:31">
      <c r="A395" s="1">
        <v>393</v>
      </c>
      <c r="B395" s="38" t="s">
        <v>717</v>
      </c>
      <c r="C395" s="38" t="s">
        <v>163</v>
      </c>
      <c r="D395" s="38" t="s">
        <v>117</v>
      </c>
      <c r="E395" s="38" t="s">
        <v>99</v>
      </c>
      <c r="F395" s="38" t="s">
        <v>4821</v>
      </c>
      <c r="G395" s="38">
        <v>1995</v>
      </c>
      <c r="H395" s="38">
        <v>1</v>
      </c>
      <c r="I395" s="38">
        <v>9</v>
      </c>
      <c r="J395" s="38">
        <v>9</v>
      </c>
      <c r="K395" s="38">
        <v>0.3</v>
      </c>
      <c r="L395" s="38">
        <v>0.1</v>
      </c>
      <c r="M395" s="38">
        <v>0</v>
      </c>
      <c r="O395" s="38">
        <v>0</v>
      </c>
      <c r="P395" s="38">
        <v>1</v>
      </c>
      <c r="Q395" s="38">
        <v>9</v>
      </c>
      <c r="R395" s="38">
        <v>9</v>
      </c>
      <c r="S395" s="38">
        <v>0</v>
      </c>
      <c r="T395" s="38">
        <v>0</v>
      </c>
      <c r="U395" s="38">
        <v>1</v>
      </c>
      <c r="V395" s="38">
        <v>-1</v>
      </c>
      <c r="W395" s="38">
        <v>-10</v>
      </c>
      <c r="X395" s="38">
        <v>-9.1999999999999993</v>
      </c>
      <c r="Y395" s="38">
        <v>0</v>
      </c>
      <c r="Z395" s="38">
        <v>0.3</v>
      </c>
      <c r="AA395" s="38">
        <v>-0.3</v>
      </c>
      <c r="AB395" s="38">
        <v>-2.78</v>
      </c>
      <c r="AC395" s="38">
        <v>-2.11</v>
      </c>
      <c r="AD395" s="38" t="s">
        <v>25</v>
      </c>
      <c r="AE395" s="38" t="s">
        <v>718</v>
      </c>
    </row>
    <row r="396" spans="1:31">
      <c r="A396" s="1">
        <v>394</v>
      </c>
      <c r="B396" s="38" t="s">
        <v>719</v>
      </c>
      <c r="C396" s="38" t="s">
        <v>149</v>
      </c>
      <c r="D396" s="38" t="s">
        <v>117</v>
      </c>
      <c r="E396" s="38" t="s">
        <v>64</v>
      </c>
      <c r="F396" s="38" t="s">
        <v>4822</v>
      </c>
      <c r="G396" s="38">
        <v>2003</v>
      </c>
      <c r="H396" s="38">
        <v>1</v>
      </c>
      <c r="I396" s="38">
        <v>1</v>
      </c>
      <c r="J396" s="38">
        <v>1</v>
      </c>
      <c r="K396" s="38">
        <v>0</v>
      </c>
      <c r="L396" s="38">
        <v>0</v>
      </c>
      <c r="M396" s="38">
        <v>0</v>
      </c>
      <c r="O396" s="38">
        <v>0</v>
      </c>
      <c r="P396" s="38">
        <v>1</v>
      </c>
      <c r="Q396" s="38">
        <v>1</v>
      </c>
      <c r="R396" s="38">
        <v>14</v>
      </c>
      <c r="S396" s="38">
        <v>3</v>
      </c>
      <c r="T396" s="38">
        <v>0</v>
      </c>
      <c r="U396" s="38">
        <v>0</v>
      </c>
      <c r="V396" s="38">
        <v>0</v>
      </c>
      <c r="W396" s="38">
        <v>0</v>
      </c>
      <c r="X396" s="38">
        <v>-1.24</v>
      </c>
      <c r="Y396" s="38">
        <v>0</v>
      </c>
      <c r="Z396" s="38">
        <v>0</v>
      </c>
      <c r="AA396" s="38">
        <v>0</v>
      </c>
      <c r="AB396" s="38">
        <v>0</v>
      </c>
      <c r="AC396" s="38">
        <v>-0.83</v>
      </c>
      <c r="AD396" s="38" t="s">
        <v>25</v>
      </c>
      <c r="AE396" s="38">
        <v>59878425</v>
      </c>
    </row>
    <row r="397" spans="1:31">
      <c r="A397" s="1">
        <v>395</v>
      </c>
      <c r="B397" s="38" t="s">
        <v>1268</v>
      </c>
      <c r="C397" s="38" t="s">
        <v>120</v>
      </c>
      <c r="D397" s="38" t="s">
        <v>150</v>
      </c>
      <c r="E397" s="38" t="s">
        <v>85</v>
      </c>
      <c r="F397" s="38" t="s">
        <v>5079</v>
      </c>
      <c r="G397" s="38">
        <v>2003</v>
      </c>
      <c r="H397" s="38">
        <v>0</v>
      </c>
      <c r="M397" s="38">
        <v>0</v>
      </c>
      <c r="O397" s="38">
        <v>0</v>
      </c>
      <c r="P397" s="38">
        <v>0</v>
      </c>
      <c r="R397" s="38">
        <v>1</v>
      </c>
      <c r="AD397" s="38" t="s">
        <v>25</v>
      </c>
      <c r="AE397" s="38" t="s">
        <v>1269</v>
      </c>
    </row>
    <row r="398" spans="1:31">
      <c r="A398" s="1">
        <v>396</v>
      </c>
      <c r="B398" s="38" t="s">
        <v>720</v>
      </c>
      <c r="C398" s="38" t="s">
        <v>127</v>
      </c>
      <c r="D398" s="38" t="s">
        <v>114</v>
      </c>
      <c r="E398" s="38" t="s">
        <v>70</v>
      </c>
      <c r="F398" s="38" t="s">
        <v>4625</v>
      </c>
      <c r="G398" s="38">
        <v>1995</v>
      </c>
      <c r="H398" s="38">
        <v>16</v>
      </c>
      <c r="I398" s="38">
        <v>727</v>
      </c>
      <c r="J398" s="38">
        <v>45</v>
      </c>
      <c r="K398" s="38">
        <v>24.5</v>
      </c>
      <c r="L398" s="38">
        <v>8.1</v>
      </c>
      <c r="M398" s="38">
        <v>8</v>
      </c>
      <c r="N398" s="38">
        <v>64</v>
      </c>
      <c r="O398" s="38">
        <v>0</v>
      </c>
      <c r="P398" s="38">
        <v>8</v>
      </c>
      <c r="Q398" s="38">
        <v>27</v>
      </c>
      <c r="R398" s="38">
        <v>0</v>
      </c>
      <c r="S398" s="38">
        <v>2.13</v>
      </c>
      <c r="T398" s="38">
        <v>12</v>
      </c>
      <c r="U398" s="38">
        <v>8</v>
      </c>
      <c r="V398" s="38">
        <v>4</v>
      </c>
      <c r="W398" s="38">
        <v>0.5</v>
      </c>
      <c r="X398" s="38">
        <v>0.28999999999999998</v>
      </c>
      <c r="Y398" s="38">
        <v>15.4</v>
      </c>
      <c r="Z398" s="38">
        <v>10</v>
      </c>
      <c r="AA398" s="38">
        <v>5.4</v>
      </c>
      <c r="AB398" s="38">
        <v>0.66</v>
      </c>
      <c r="AC398" s="38">
        <v>0.48</v>
      </c>
      <c r="AD398" s="38" t="s">
        <v>25</v>
      </c>
      <c r="AE398" s="38" t="s">
        <v>721</v>
      </c>
    </row>
    <row r="399" spans="1:31">
      <c r="A399" s="1">
        <v>397</v>
      </c>
      <c r="B399" s="38" t="s">
        <v>722</v>
      </c>
      <c r="C399" s="38" t="s">
        <v>149</v>
      </c>
      <c r="D399" s="38" t="s">
        <v>114</v>
      </c>
      <c r="E399" s="38" t="s">
        <v>64</v>
      </c>
      <c r="F399" s="38" t="s">
        <v>4451</v>
      </c>
      <c r="G399" s="38">
        <v>2001</v>
      </c>
      <c r="H399" s="38">
        <v>34</v>
      </c>
      <c r="I399" s="38">
        <v>2691</v>
      </c>
      <c r="J399" s="38">
        <v>79</v>
      </c>
      <c r="K399" s="38">
        <v>87.9</v>
      </c>
      <c r="L399" s="38">
        <v>29.9</v>
      </c>
      <c r="M399" s="38">
        <v>32</v>
      </c>
      <c r="N399" s="38">
        <v>82</v>
      </c>
      <c r="O399" s="38">
        <v>16</v>
      </c>
      <c r="P399" s="38">
        <v>2</v>
      </c>
      <c r="Q399" s="38">
        <v>28</v>
      </c>
      <c r="R399" s="38">
        <v>0</v>
      </c>
      <c r="S399" s="38">
        <v>2.29</v>
      </c>
      <c r="T399" s="38">
        <v>70</v>
      </c>
      <c r="U399" s="38">
        <v>33</v>
      </c>
      <c r="V399" s="38">
        <v>37</v>
      </c>
      <c r="W399" s="38">
        <v>1.24</v>
      </c>
      <c r="X399" s="38">
        <v>0.02</v>
      </c>
      <c r="Y399" s="38">
        <v>58.6</v>
      </c>
      <c r="Z399" s="38">
        <v>34.4</v>
      </c>
      <c r="AA399" s="38">
        <v>24.2</v>
      </c>
      <c r="AB399" s="38">
        <v>0.81</v>
      </c>
      <c r="AC399" s="38">
        <v>-0.19</v>
      </c>
      <c r="AD399" s="38" t="s">
        <v>25</v>
      </c>
      <c r="AE399" s="38" t="s">
        <v>723</v>
      </c>
    </row>
    <row r="400" spans="1:31">
      <c r="A400" s="1">
        <v>398</v>
      </c>
      <c r="B400" s="38" t="s">
        <v>86</v>
      </c>
      <c r="C400" s="38" t="s">
        <v>145</v>
      </c>
      <c r="D400" s="38" t="s">
        <v>150</v>
      </c>
      <c r="E400" s="38" t="s">
        <v>85</v>
      </c>
      <c r="F400" s="38" t="s">
        <v>4823</v>
      </c>
      <c r="G400" s="38">
        <v>1992</v>
      </c>
      <c r="H400" s="38">
        <v>32</v>
      </c>
      <c r="I400" s="38">
        <v>2779</v>
      </c>
      <c r="J400" s="38">
        <v>87</v>
      </c>
      <c r="K400" s="38">
        <v>90.8</v>
      </c>
      <c r="L400" s="38">
        <v>30.9</v>
      </c>
      <c r="M400" s="38">
        <v>32</v>
      </c>
      <c r="N400" s="38">
        <v>87</v>
      </c>
      <c r="O400" s="38">
        <v>30</v>
      </c>
      <c r="P400" s="38">
        <v>0</v>
      </c>
      <c r="R400" s="38">
        <v>1</v>
      </c>
      <c r="S400" s="38">
        <v>1.59</v>
      </c>
      <c r="T400" s="38">
        <v>42</v>
      </c>
      <c r="U400" s="38">
        <v>34</v>
      </c>
      <c r="V400" s="38">
        <v>8</v>
      </c>
      <c r="W400" s="38">
        <v>0.26</v>
      </c>
      <c r="X400" s="38">
        <v>1.54</v>
      </c>
      <c r="Y400" s="38">
        <v>39.700000000000003</v>
      </c>
      <c r="Z400" s="38">
        <v>39.6</v>
      </c>
      <c r="AA400" s="38">
        <v>0</v>
      </c>
      <c r="AB400" s="38">
        <v>0</v>
      </c>
      <c r="AC400" s="38">
        <v>1.56</v>
      </c>
      <c r="AD400" s="38" t="s">
        <v>25</v>
      </c>
      <c r="AE400" s="38" t="s">
        <v>724</v>
      </c>
    </row>
    <row r="401" spans="1:31">
      <c r="A401" s="1">
        <v>399</v>
      </c>
      <c r="B401" s="38" t="s">
        <v>725</v>
      </c>
      <c r="C401" s="38" t="s">
        <v>145</v>
      </c>
      <c r="D401" s="38" t="s">
        <v>121</v>
      </c>
      <c r="E401" s="38" t="s">
        <v>70</v>
      </c>
      <c r="F401" s="38" t="s">
        <v>4824</v>
      </c>
      <c r="G401" s="38">
        <v>1998</v>
      </c>
      <c r="H401" s="38">
        <v>27</v>
      </c>
      <c r="I401" s="38">
        <v>2114</v>
      </c>
      <c r="J401" s="38">
        <v>78</v>
      </c>
      <c r="K401" s="38">
        <v>71.2</v>
      </c>
      <c r="L401" s="38">
        <v>23.5</v>
      </c>
      <c r="M401" s="38">
        <v>24</v>
      </c>
      <c r="N401" s="38">
        <v>87</v>
      </c>
      <c r="O401" s="38">
        <v>19</v>
      </c>
      <c r="P401" s="38">
        <v>3</v>
      </c>
      <c r="Q401" s="38">
        <v>11</v>
      </c>
      <c r="R401" s="38">
        <v>0</v>
      </c>
      <c r="S401" s="38">
        <v>1.85</v>
      </c>
      <c r="T401" s="38">
        <v>35</v>
      </c>
      <c r="U401" s="38">
        <v>33</v>
      </c>
      <c r="V401" s="38">
        <v>2</v>
      </c>
      <c r="W401" s="38">
        <v>0.09</v>
      </c>
      <c r="X401" s="38">
        <v>-0.65</v>
      </c>
      <c r="Y401" s="38">
        <v>36.299999999999997</v>
      </c>
      <c r="Z401" s="38">
        <v>32.299999999999997</v>
      </c>
      <c r="AA401" s="38">
        <v>4</v>
      </c>
      <c r="AB401" s="38">
        <v>0.17</v>
      </c>
      <c r="AC401" s="38">
        <v>-0.45</v>
      </c>
      <c r="AD401" s="38" t="s">
        <v>25</v>
      </c>
      <c r="AE401" s="38" t="s">
        <v>726</v>
      </c>
    </row>
    <row r="402" spans="1:31">
      <c r="A402" s="1">
        <v>400</v>
      </c>
      <c r="B402" s="38" t="s">
        <v>727</v>
      </c>
      <c r="C402" s="38" t="s">
        <v>481</v>
      </c>
      <c r="D402" s="38" t="s">
        <v>117</v>
      </c>
      <c r="E402" s="38" t="s">
        <v>72</v>
      </c>
      <c r="F402" s="38" t="s">
        <v>4745</v>
      </c>
      <c r="G402" s="38">
        <v>2002</v>
      </c>
      <c r="H402" s="38">
        <v>10</v>
      </c>
      <c r="I402" s="38">
        <v>194</v>
      </c>
      <c r="J402" s="38">
        <v>19</v>
      </c>
      <c r="K402" s="38">
        <v>6.3</v>
      </c>
      <c r="L402" s="38">
        <v>2.2000000000000002</v>
      </c>
      <c r="M402" s="38">
        <v>2</v>
      </c>
      <c r="N402" s="38">
        <v>49</v>
      </c>
      <c r="O402" s="38">
        <v>0</v>
      </c>
      <c r="P402" s="38">
        <v>8</v>
      </c>
      <c r="Q402" s="38">
        <v>12</v>
      </c>
      <c r="R402" s="38">
        <v>12</v>
      </c>
      <c r="S402" s="38">
        <v>1.3</v>
      </c>
      <c r="T402" s="38">
        <v>4</v>
      </c>
      <c r="U402" s="38">
        <v>10</v>
      </c>
      <c r="V402" s="38">
        <v>-6</v>
      </c>
      <c r="W402" s="38">
        <v>-2.78</v>
      </c>
      <c r="X402" s="38">
        <v>-3.16</v>
      </c>
      <c r="Y402" s="38">
        <v>3.1</v>
      </c>
      <c r="Z402" s="38">
        <v>5.7</v>
      </c>
      <c r="AA402" s="38">
        <v>-2.6</v>
      </c>
      <c r="AB402" s="38">
        <v>-1.2</v>
      </c>
      <c r="AC402" s="38">
        <v>-1.45</v>
      </c>
      <c r="AD402" s="38" t="s">
        <v>25</v>
      </c>
      <c r="AE402" s="38" t="s">
        <v>728</v>
      </c>
    </row>
    <row r="403" spans="1:31">
      <c r="A403" s="1">
        <v>401</v>
      </c>
      <c r="B403" s="38" t="s">
        <v>729</v>
      </c>
      <c r="C403" s="38" t="s">
        <v>127</v>
      </c>
      <c r="D403" s="38" t="s">
        <v>114</v>
      </c>
      <c r="E403" s="38" t="s">
        <v>87</v>
      </c>
      <c r="F403" s="38" t="s">
        <v>4825</v>
      </c>
      <c r="G403" s="38">
        <v>1997</v>
      </c>
      <c r="H403" s="38">
        <v>27</v>
      </c>
      <c r="I403" s="38">
        <v>735</v>
      </c>
      <c r="J403" s="38">
        <v>27</v>
      </c>
      <c r="K403" s="38">
        <v>24</v>
      </c>
      <c r="L403" s="38">
        <v>8.1999999999999993</v>
      </c>
      <c r="M403" s="38">
        <v>6</v>
      </c>
      <c r="N403" s="38">
        <v>65</v>
      </c>
      <c r="O403" s="38">
        <v>0</v>
      </c>
      <c r="P403" s="38">
        <v>21</v>
      </c>
      <c r="Q403" s="38">
        <v>16</v>
      </c>
      <c r="R403" s="38">
        <v>6</v>
      </c>
      <c r="S403" s="38">
        <v>1.1100000000000001</v>
      </c>
      <c r="T403" s="38">
        <v>4</v>
      </c>
      <c r="U403" s="38">
        <v>10</v>
      </c>
      <c r="V403" s="38">
        <v>-6</v>
      </c>
      <c r="W403" s="38">
        <v>-0.73</v>
      </c>
      <c r="X403" s="38">
        <v>-0.57999999999999996</v>
      </c>
      <c r="Y403" s="38">
        <v>9</v>
      </c>
      <c r="Z403" s="38">
        <v>13.3</v>
      </c>
      <c r="AA403" s="38">
        <v>-4.2</v>
      </c>
      <c r="AB403" s="38">
        <v>-0.52</v>
      </c>
      <c r="AC403" s="38">
        <v>-0.28000000000000003</v>
      </c>
      <c r="AD403" s="38" t="s">
        <v>25</v>
      </c>
      <c r="AE403" s="38" t="s">
        <v>730</v>
      </c>
    </row>
    <row r="404" spans="1:31">
      <c r="A404" s="1">
        <v>402</v>
      </c>
      <c r="B404" s="38" t="s">
        <v>731</v>
      </c>
      <c r="C404" s="38" t="s">
        <v>732</v>
      </c>
      <c r="D404" s="38" t="s">
        <v>121</v>
      </c>
      <c r="E404" s="38" t="s">
        <v>81</v>
      </c>
      <c r="F404" s="38" t="s">
        <v>4826</v>
      </c>
      <c r="G404" s="38">
        <v>1991</v>
      </c>
      <c r="H404" s="38">
        <v>13</v>
      </c>
      <c r="I404" s="38">
        <v>1002</v>
      </c>
      <c r="J404" s="38">
        <v>77</v>
      </c>
      <c r="K404" s="38">
        <v>32.700000000000003</v>
      </c>
      <c r="L404" s="38">
        <v>11.1</v>
      </c>
      <c r="M404" s="38">
        <v>11</v>
      </c>
      <c r="N404" s="38">
        <v>86</v>
      </c>
      <c r="O404" s="38">
        <v>9</v>
      </c>
      <c r="P404" s="38">
        <v>2</v>
      </c>
      <c r="Q404" s="38">
        <v>28</v>
      </c>
      <c r="R404" s="38">
        <v>12</v>
      </c>
      <c r="S404" s="38">
        <v>1.31</v>
      </c>
      <c r="T404" s="38">
        <v>17</v>
      </c>
      <c r="U404" s="38">
        <v>16</v>
      </c>
      <c r="V404" s="38">
        <v>1</v>
      </c>
      <c r="W404" s="38">
        <v>0.09</v>
      </c>
      <c r="X404" s="38">
        <v>-0.92</v>
      </c>
      <c r="Y404" s="38">
        <v>18.5</v>
      </c>
      <c r="Z404" s="38">
        <v>14.8</v>
      </c>
      <c r="AA404" s="38">
        <v>3.7</v>
      </c>
      <c r="AB404" s="38">
        <v>0.33</v>
      </c>
      <c r="AC404" s="38">
        <v>-0.22</v>
      </c>
      <c r="AD404" s="38" t="s">
        <v>25</v>
      </c>
      <c r="AE404" s="38" t="s">
        <v>733</v>
      </c>
    </row>
    <row r="405" spans="1:31">
      <c r="A405" s="1">
        <v>403</v>
      </c>
      <c r="B405" s="38" t="s">
        <v>734</v>
      </c>
      <c r="C405" s="38" t="s">
        <v>127</v>
      </c>
      <c r="D405" s="38" t="s">
        <v>139</v>
      </c>
      <c r="E405" s="38" t="s">
        <v>74</v>
      </c>
      <c r="F405" s="38" t="s">
        <v>4762</v>
      </c>
      <c r="G405" s="38">
        <v>1996</v>
      </c>
      <c r="H405" s="38">
        <v>0</v>
      </c>
      <c r="M405" s="38">
        <v>0</v>
      </c>
      <c r="O405" s="38">
        <v>0</v>
      </c>
      <c r="P405" s="38">
        <v>0</v>
      </c>
      <c r="R405" s="38">
        <v>2</v>
      </c>
      <c r="AD405" s="38" t="s">
        <v>25</v>
      </c>
      <c r="AE405" s="38" t="s">
        <v>735</v>
      </c>
    </row>
    <row r="406" spans="1:31">
      <c r="A406" s="1">
        <v>404</v>
      </c>
      <c r="B406" s="38" t="s">
        <v>734</v>
      </c>
      <c r="C406" s="38" t="s">
        <v>127</v>
      </c>
      <c r="D406" s="38" t="s">
        <v>114</v>
      </c>
      <c r="E406" s="38" t="s">
        <v>101</v>
      </c>
      <c r="F406" s="38" t="s">
        <v>4762</v>
      </c>
      <c r="G406" s="38">
        <v>1996</v>
      </c>
      <c r="H406" s="38">
        <v>24</v>
      </c>
      <c r="I406" s="38">
        <v>1060</v>
      </c>
      <c r="J406" s="38">
        <v>44</v>
      </c>
      <c r="K406" s="38">
        <v>34.6</v>
      </c>
      <c r="L406" s="38">
        <v>11.8</v>
      </c>
      <c r="M406" s="38">
        <v>11</v>
      </c>
      <c r="N406" s="38">
        <v>78</v>
      </c>
      <c r="O406" s="38">
        <v>1</v>
      </c>
      <c r="P406" s="38">
        <v>13</v>
      </c>
      <c r="Q406" s="38">
        <v>16</v>
      </c>
      <c r="R406" s="38">
        <v>5</v>
      </c>
      <c r="S406" s="38">
        <v>0.96</v>
      </c>
      <c r="T406" s="38">
        <v>10</v>
      </c>
      <c r="U406" s="38">
        <v>18</v>
      </c>
      <c r="V406" s="38">
        <v>-8</v>
      </c>
      <c r="W406" s="38">
        <v>-0.68</v>
      </c>
      <c r="X406" s="38">
        <v>0.09</v>
      </c>
      <c r="Y406" s="38">
        <v>12.6</v>
      </c>
      <c r="Z406" s="38">
        <v>20.2</v>
      </c>
      <c r="AA406" s="38">
        <v>-7.5</v>
      </c>
      <c r="AB406" s="38">
        <v>-0.64</v>
      </c>
      <c r="AC406" s="38">
        <v>-0.01</v>
      </c>
      <c r="AD406" s="38" t="s">
        <v>25</v>
      </c>
      <c r="AE406" s="2" t="s">
        <v>735</v>
      </c>
    </row>
    <row r="407" spans="1:31">
      <c r="A407" s="1">
        <v>405</v>
      </c>
      <c r="B407" s="38" t="s">
        <v>736</v>
      </c>
      <c r="C407" s="38" t="s">
        <v>133</v>
      </c>
      <c r="D407" s="38" t="s">
        <v>392</v>
      </c>
      <c r="E407" s="38" t="s">
        <v>76</v>
      </c>
      <c r="F407" s="38" t="s">
        <v>4827</v>
      </c>
      <c r="G407" s="38">
        <v>1995</v>
      </c>
      <c r="H407" s="38">
        <v>6</v>
      </c>
      <c r="I407" s="38">
        <v>144</v>
      </c>
      <c r="J407" s="38">
        <v>24</v>
      </c>
      <c r="K407" s="38">
        <v>4.7</v>
      </c>
      <c r="L407" s="38">
        <v>1.6</v>
      </c>
      <c r="M407" s="38">
        <v>1</v>
      </c>
      <c r="N407" s="38">
        <v>44</v>
      </c>
      <c r="O407" s="38">
        <v>0</v>
      </c>
      <c r="P407" s="38">
        <v>5</v>
      </c>
      <c r="Q407" s="38">
        <v>20</v>
      </c>
      <c r="R407" s="38">
        <v>8</v>
      </c>
      <c r="S407" s="38">
        <v>0.67</v>
      </c>
      <c r="T407" s="38">
        <v>2</v>
      </c>
      <c r="U407" s="38">
        <v>7</v>
      </c>
      <c r="V407" s="38">
        <v>-5</v>
      </c>
      <c r="W407" s="38">
        <v>-3.12</v>
      </c>
      <c r="X407" s="38">
        <v>-3.25</v>
      </c>
      <c r="Y407" s="38">
        <v>1.4</v>
      </c>
      <c r="Z407" s="38">
        <v>6.8</v>
      </c>
      <c r="AA407" s="38">
        <v>-5.3</v>
      </c>
      <c r="AB407" s="38">
        <v>-3.34</v>
      </c>
      <c r="AC407" s="38">
        <v>-3</v>
      </c>
      <c r="AD407" s="38" t="s">
        <v>25</v>
      </c>
      <c r="AE407" s="38" t="s">
        <v>737</v>
      </c>
    </row>
    <row r="408" spans="1:31">
      <c r="A408" s="1">
        <v>406</v>
      </c>
      <c r="B408" s="38" t="s">
        <v>1270</v>
      </c>
      <c r="C408" s="38" t="s">
        <v>127</v>
      </c>
      <c r="D408" s="38" t="s">
        <v>121</v>
      </c>
      <c r="E408" s="38" t="s">
        <v>89</v>
      </c>
      <c r="F408" s="38" t="s">
        <v>4436</v>
      </c>
      <c r="G408" s="38">
        <v>2001</v>
      </c>
      <c r="H408" s="38">
        <v>0</v>
      </c>
      <c r="M408" s="38">
        <v>0</v>
      </c>
      <c r="O408" s="38">
        <v>0</v>
      </c>
      <c r="P408" s="38">
        <v>0</v>
      </c>
      <c r="R408" s="38">
        <v>2</v>
      </c>
      <c r="AD408" s="38" t="s">
        <v>25</v>
      </c>
      <c r="AE408" s="38" t="s">
        <v>1271</v>
      </c>
    </row>
    <row r="409" spans="1:31">
      <c r="A409" s="1">
        <v>407</v>
      </c>
      <c r="B409" s="38" t="s">
        <v>1272</v>
      </c>
      <c r="C409" s="38" t="s">
        <v>120</v>
      </c>
      <c r="D409" s="38" t="s">
        <v>121</v>
      </c>
      <c r="E409" s="38" t="s">
        <v>66</v>
      </c>
      <c r="F409" s="38" t="s">
        <v>4489</v>
      </c>
      <c r="G409" s="38">
        <v>2003</v>
      </c>
      <c r="H409" s="38">
        <v>0</v>
      </c>
      <c r="M409" s="38">
        <v>0</v>
      </c>
      <c r="O409" s="38">
        <v>0</v>
      </c>
      <c r="P409" s="38">
        <v>0</v>
      </c>
      <c r="R409" s="38">
        <v>2</v>
      </c>
      <c r="AD409" s="38" t="s">
        <v>25</v>
      </c>
      <c r="AE409" s="38" t="s">
        <v>1273</v>
      </c>
    </row>
    <row r="410" spans="1:31">
      <c r="A410" s="1">
        <v>408</v>
      </c>
      <c r="B410" s="38" t="s">
        <v>738</v>
      </c>
      <c r="C410" s="38" t="s">
        <v>732</v>
      </c>
      <c r="D410" s="38" t="s">
        <v>114</v>
      </c>
      <c r="E410" s="38" t="s">
        <v>79</v>
      </c>
      <c r="F410" s="38" t="s">
        <v>4828</v>
      </c>
      <c r="G410" s="38">
        <v>1999</v>
      </c>
      <c r="H410" s="38">
        <v>34</v>
      </c>
      <c r="I410" s="38">
        <v>2548</v>
      </c>
      <c r="J410" s="38">
        <v>75</v>
      </c>
      <c r="K410" s="38">
        <v>83.3</v>
      </c>
      <c r="L410" s="38">
        <v>28.3</v>
      </c>
      <c r="M410" s="38">
        <v>32</v>
      </c>
      <c r="N410" s="38">
        <v>78</v>
      </c>
      <c r="O410" s="38">
        <v>7</v>
      </c>
      <c r="P410" s="38">
        <v>2</v>
      </c>
      <c r="Q410" s="38">
        <v>24</v>
      </c>
      <c r="R410" s="38">
        <v>0</v>
      </c>
      <c r="S410" s="38">
        <v>1.47</v>
      </c>
      <c r="T410" s="38">
        <v>44</v>
      </c>
      <c r="U410" s="38">
        <v>37</v>
      </c>
      <c r="V410" s="38">
        <v>7</v>
      </c>
      <c r="W410" s="38">
        <v>0.25</v>
      </c>
      <c r="X410" s="38">
        <v>7.0000000000000007E-2</v>
      </c>
      <c r="Y410" s="38">
        <v>39.5</v>
      </c>
      <c r="Z410" s="38">
        <v>36.4</v>
      </c>
      <c r="AA410" s="38">
        <v>3.1</v>
      </c>
      <c r="AB410" s="38">
        <v>0.11</v>
      </c>
      <c r="AC410" s="38">
        <v>-0.49</v>
      </c>
      <c r="AD410" s="38" t="s">
        <v>25</v>
      </c>
      <c r="AE410" s="38" t="s">
        <v>739</v>
      </c>
    </row>
    <row r="411" spans="1:31">
      <c r="A411" s="1">
        <v>409</v>
      </c>
      <c r="B411" s="38" t="s">
        <v>1838</v>
      </c>
      <c r="C411" s="38" t="s">
        <v>113</v>
      </c>
      <c r="D411" s="38" t="s">
        <v>117</v>
      </c>
      <c r="E411" s="38" t="s">
        <v>87</v>
      </c>
      <c r="F411" s="38" t="s">
        <v>4829</v>
      </c>
      <c r="G411" s="38">
        <v>1987</v>
      </c>
      <c r="H411" s="38">
        <v>2</v>
      </c>
      <c r="I411" s="38">
        <v>21</v>
      </c>
      <c r="J411" s="38">
        <v>11</v>
      </c>
      <c r="K411" s="38">
        <v>0.7</v>
      </c>
      <c r="L411" s="38">
        <v>0.2</v>
      </c>
      <c r="M411" s="38">
        <v>0</v>
      </c>
      <c r="O411" s="38">
        <v>0</v>
      </c>
      <c r="P411" s="38">
        <v>2</v>
      </c>
      <c r="Q411" s="38">
        <v>11</v>
      </c>
      <c r="R411" s="38">
        <v>7</v>
      </c>
      <c r="S411" s="38">
        <v>1.5</v>
      </c>
      <c r="T411" s="38">
        <v>0</v>
      </c>
      <c r="U411" s="38">
        <v>0</v>
      </c>
      <c r="V411" s="38">
        <v>0</v>
      </c>
      <c r="W411" s="38">
        <v>0</v>
      </c>
      <c r="X411" s="38">
        <v>0.3</v>
      </c>
      <c r="Y411" s="38">
        <v>0.2</v>
      </c>
      <c r="Z411" s="38">
        <v>0.1</v>
      </c>
      <c r="AA411" s="38">
        <v>0.1</v>
      </c>
      <c r="AB411" s="38">
        <v>0.28999999999999998</v>
      </c>
      <c r="AC411" s="38">
        <v>0.59</v>
      </c>
      <c r="AD411" s="38" t="s">
        <v>25</v>
      </c>
      <c r="AE411" s="38" t="s">
        <v>4109</v>
      </c>
    </row>
    <row r="412" spans="1:31">
      <c r="A412" s="1">
        <v>410</v>
      </c>
      <c r="B412" s="38" t="s">
        <v>1274</v>
      </c>
      <c r="C412" s="38" t="s">
        <v>120</v>
      </c>
      <c r="D412" s="38" t="s">
        <v>117</v>
      </c>
      <c r="E412" s="38" t="s">
        <v>91</v>
      </c>
      <c r="F412" s="38" t="s">
        <v>5080</v>
      </c>
      <c r="G412" s="38">
        <v>2001</v>
      </c>
      <c r="H412" s="38">
        <v>0</v>
      </c>
      <c r="M412" s="38">
        <v>0</v>
      </c>
      <c r="O412" s="38">
        <v>0</v>
      </c>
      <c r="P412" s="38">
        <v>0</v>
      </c>
      <c r="R412" s="38">
        <v>3</v>
      </c>
      <c r="AD412" s="38" t="s">
        <v>25</v>
      </c>
      <c r="AE412" s="38" t="s">
        <v>1275</v>
      </c>
    </row>
    <row r="413" spans="1:31">
      <c r="A413" s="1">
        <v>411</v>
      </c>
      <c r="B413" s="38" t="s">
        <v>1276</v>
      </c>
      <c r="C413" s="38" t="s">
        <v>120</v>
      </c>
      <c r="D413" s="38" t="s">
        <v>150</v>
      </c>
      <c r="E413" s="38" t="s">
        <v>103</v>
      </c>
      <c r="F413" s="38" t="s">
        <v>4468</v>
      </c>
      <c r="G413" s="38">
        <v>1989</v>
      </c>
      <c r="H413" s="38">
        <v>2</v>
      </c>
      <c r="I413" s="38">
        <v>180</v>
      </c>
      <c r="J413" s="38">
        <v>90</v>
      </c>
      <c r="K413" s="38">
        <v>5.9</v>
      </c>
      <c r="L413" s="38">
        <v>2</v>
      </c>
      <c r="M413" s="38">
        <v>2</v>
      </c>
      <c r="N413" s="38">
        <v>90</v>
      </c>
      <c r="O413" s="38">
        <v>2</v>
      </c>
      <c r="P413" s="38">
        <v>0</v>
      </c>
      <c r="R413" s="38">
        <v>21</v>
      </c>
      <c r="S413" s="38">
        <v>0</v>
      </c>
      <c r="T413" s="38">
        <v>1</v>
      </c>
      <c r="U413" s="38">
        <v>4</v>
      </c>
      <c r="V413" s="38">
        <v>-3</v>
      </c>
      <c r="W413" s="38">
        <v>-1.5</v>
      </c>
      <c r="X413" s="38">
        <v>-0.59</v>
      </c>
      <c r="Y413" s="38">
        <v>1.3</v>
      </c>
      <c r="Z413" s="38">
        <v>5.3</v>
      </c>
      <c r="AA413" s="38">
        <v>-3.9</v>
      </c>
      <c r="AB413" s="38">
        <v>-1.96</v>
      </c>
      <c r="AC413" s="38">
        <v>-1.48</v>
      </c>
      <c r="AD413" s="38" t="s">
        <v>25</v>
      </c>
      <c r="AE413" s="38" t="s">
        <v>1277</v>
      </c>
    </row>
    <row r="414" spans="1:31">
      <c r="A414" s="1">
        <v>412</v>
      </c>
      <c r="B414" s="38" t="s">
        <v>4362</v>
      </c>
      <c r="C414" s="38" t="s">
        <v>120</v>
      </c>
      <c r="D414" s="38" t="s">
        <v>150</v>
      </c>
      <c r="E414" s="38" t="s">
        <v>74</v>
      </c>
      <c r="F414" s="38" t="s">
        <v>4646</v>
      </c>
      <c r="G414" s="38">
        <v>2000</v>
      </c>
      <c r="H414" s="38">
        <v>0</v>
      </c>
      <c r="M414" s="38">
        <v>0</v>
      </c>
      <c r="O414" s="38">
        <v>0</v>
      </c>
      <c r="P414" s="38">
        <v>0</v>
      </c>
      <c r="R414" s="38">
        <v>1</v>
      </c>
      <c r="AD414" s="38" t="s">
        <v>25</v>
      </c>
      <c r="AE414" s="38" t="s">
        <v>4363</v>
      </c>
    </row>
    <row r="415" spans="1:31">
      <c r="A415" s="1">
        <v>413</v>
      </c>
      <c r="B415" s="38" t="s">
        <v>740</v>
      </c>
      <c r="C415" s="38" t="s">
        <v>113</v>
      </c>
      <c r="D415" s="38" t="s">
        <v>110</v>
      </c>
      <c r="E415" s="38" t="s">
        <v>85</v>
      </c>
      <c r="F415" s="38" t="s">
        <v>4830</v>
      </c>
      <c r="G415" s="38">
        <v>1994</v>
      </c>
      <c r="H415" s="38">
        <v>30</v>
      </c>
      <c r="I415" s="38">
        <v>2333</v>
      </c>
      <c r="J415" s="38">
        <v>78</v>
      </c>
      <c r="K415" s="38">
        <v>76.2</v>
      </c>
      <c r="L415" s="38">
        <v>25.9</v>
      </c>
      <c r="M415" s="38">
        <v>26</v>
      </c>
      <c r="N415" s="38">
        <v>86</v>
      </c>
      <c r="O415" s="38">
        <v>18</v>
      </c>
      <c r="P415" s="38">
        <v>4</v>
      </c>
      <c r="Q415" s="38">
        <v>26</v>
      </c>
      <c r="R415" s="38">
        <v>1</v>
      </c>
      <c r="S415" s="38">
        <v>1.57</v>
      </c>
      <c r="T415" s="38">
        <v>31</v>
      </c>
      <c r="U415" s="38">
        <v>27</v>
      </c>
      <c r="V415" s="38">
        <v>4</v>
      </c>
      <c r="W415" s="38">
        <v>0.15</v>
      </c>
      <c r="X415" s="38">
        <v>0.15</v>
      </c>
      <c r="Y415" s="38">
        <v>32.6</v>
      </c>
      <c r="Z415" s="38">
        <v>33.799999999999997</v>
      </c>
      <c r="AA415" s="38">
        <v>-1.2</v>
      </c>
      <c r="AB415" s="38">
        <v>-0.05</v>
      </c>
      <c r="AC415" s="38">
        <v>0.4</v>
      </c>
      <c r="AD415" s="38" t="s">
        <v>25</v>
      </c>
      <c r="AE415" s="2" t="s">
        <v>741</v>
      </c>
    </row>
    <row r="416" spans="1:31">
      <c r="A416" s="1">
        <v>414</v>
      </c>
      <c r="B416" s="38" t="s">
        <v>742</v>
      </c>
      <c r="C416" s="38" t="s">
        <v>113</v>
      </c>
      <c r="D416" s="38" t="s">
        <v>121</v>
      </c>
      <c r="E416" s="38" t="s">
        <v>89</v>
      </c>
      <c r="F416" s="38" t="s">
        <v>4831</v>
      </c>
      <c r="G416" s="38">
        <v>1996</v>
      </c>
      <c r="H416" s="38">
        <v>20</v>
      </c>
      <c r="I416" s="38">
        <v>1571</v>
      </c>
      <c r="J416" s="38">
        <v>79</v>
      </c>
      <c r="K416" s="38">
        <v>51.3</v>
      </c>
      <c r="L416" s="38">
        <v>17.5</v>
      </c>
      <c r="M416" s="38">
        <v>19</v>
      </c>
      <c r="N416" s="38">
        <v>82</v>
      </c>
      <c r="O416" s="38">
        <v>16</v>
      </c>
      <c r="P416" s="38">
        <v>1</v>
      </c>
      <c r="Q416" s="38">
        <v>16</v>
      </c>
      <c r="R416" s="38">
        <v>5</v>
      </c>
      <c r="S416" s="38">
        <v>0.85</v>
      </c>
      <c r="T416" s="38">
        <v>14</v>
      </c>
      <c r="U416" s="38">
        <v>32</v>
      </c>
      <c r="V416" s="38">
        <v>-18</v>
      </c>
      <c r="W416" s="38">
        <v>-1.03</v>
      </c>
      <c r="X416" s="38">
        <v>-0.18</v>
      </c>
      <c r="Y416" s="38">
        <v>18.8</v>
      </c>
      <c r="Z416" s="38">
        <v>28.5</v>
      </c>
      <c r="AA416" s="38">
        <v>-9.6999999999999993</v>
      </c>
      <c r="AB416" s="38">
        <v>-0.56000000000000005</v>
      </c>
      <c r="AC416" s="38">
        <v>0.23</v>
      </c>
      <c r="AD416" s="38" t="s">
        <v>25</v>
      </c>
      <c r="AE416" s="38" t="s">
        <v>743</v>
      </c>
    </row>
    <row r="417" spans="1:31">
      <c r="A417" s="1">
        <v>415</v>
      </c>
      <c r="B417" s="38" t="s">
        <v>3999</v>
      </c>
      <c r="C417" s="38" t="s">
        <v>109</v>
      </c>
      <c r="D417" s="38" t="s">
        <v>117</v>
      </c>
      <c r="E417" s="38" t="s">
        <v>93</v>
      </c>
      <c r="F417" s="38" t="s">
        <v>4832</v>
      </c>
      <c r="G417" s="38">
        <v>1998</v>
      </c>
      <c r="H417" s="38">
        <v>15</v>
      </c>
      <c r="I417" s="38">
        <v>1115</v>
      </c>
      <c r="J417" s="38">
        <v>74</v>
      </c>
      <c r="K417" s="38">
        <v>36.4</v>
      </c>
      <c r="L417" s="38">
        <v>12.4</v>
      </c>
      <c r="M417" s="38">
        <v>12</v>
      </c>
      <c r="N417" s="38">
        <v>86</v>
      </c>
      <c r="O417" s="38">
        <v>7</v>
      </c>
      <c r="P417" s="38">
        <v>3</v>
      </c>
      <c r="Q417" s="38">
        <v>28</v>
      </c>
      <c r="R417" s="38">
        <v>0</v>
      </c>
      <c r="S417" s="38">
        <v>0.8</v>
      </c>
      <c r="T417" s="38">
        <v>16</v>
      </c>
      <c r="U417" s="38">
        <v>27</v>
      </c>
      <c r="V417" s="38">
        <v>-11</v>
      </c>
      <c r="W417" s="38">
        <v>-0.89</v>
      </c>
      <c r="X417" s="38">
        <v>-0.28999999999999998</v>
      </c>
      <c r="Y417" s="38">
        <v>13.8</v>
      </c>
      <c r="Z417" s="38">
        <v>21</v>
      </c>
      <c r="AA417" s="38">
        <v>-7.2</v>
      </c>
      <c r="AB417" s="38">
        <v>-0.57999999999999996</v>
      </c>
      <c r="AC417" s="38">
        <v>-0.22</v>
      </c>
      <c r="AD417" s="38" t="s">
        <v>25</v>
      </c>
      <c r="AE417" s="38" t="s">
        <v>4000</v>
      </c>
    </row>
    <row r="418" spans="1:31">
      <c r="A418" s="1">
        <v>416</v>
      </c>
      <c r="B418" s="38" t="s">
        <v>744</v>
      </c>
      <c r="C418" s="38" t="s">
        <v>120</v>
      </c>
      <c r="D418" s="38" t="s">
        <v>139</v>
      </c>
      <c r="E418" s="38" t="s">
        <v>101</v>
      </c>
      <c r="F418" s="38" t="s">
        <v>4833</v>
      </c>
      <c r="G418" s="38">
        <v>1999</v>
      </c>
      <c r="H418" s="38">
        <v>32</v>
      </c>
      <c r="I418" s="38">
        <v>2138</v>
      </c>
      <c r="J418" s="38">
        <v>67</v>
      </c>
      <c r="K418" s="38">
        <v>69.900000000000006</v>
      </c>
      <c r="L418" s="38">
        <v>23.8</v>
      </c>
      <c r="M418" s="38">
        <v>24</v>
      </c>
      <c r="N418" s="38">
        <v>82</v>
      </c>
      <c r="O418" s="38">
        <v>15</v>
      </c>
      <c r="P418" s="38">
        <v>8</v>
      </c>
      <c r="Q418" s="38">
        <v>22</v>
      </c>
      <c r="R418" s="38">
        <v>2</v>
      </c>
      <c r="S418" s="38">
        <v>0.88</v>
      </c>
      <c r="T418" s="38">
        <v>19</v>
      </c>
      <c r="U418" s="38">
        <v>41</v>
      </c>
      <c r="V418" s="38">
        <v>-22</v>
      </c>
      <c r="W418" s="38">
        <v>-0.93</v>
      </c>
      <c r="X418" s="38">
        <v>-0.63</v>
      </c>
      <c r="Y418" s="38">
        <v>28.2</v>
      </c>
      <c r="Z418" s="38">
        <v>44.3</v>
      </c>
      <c r="AA418" s="38">
        <v>-16</v>
      </c>
      <c r="AB418" s="38">
        <v>-0.67</v>
      </c>
      <c r="AC418" s="38">
        <v>-0.14000000000000001</v>
      </c>
      <c r="AD418" s="38" t="s">
        <v>25</v>
      </c>
      <c r="AE418" s="38" t="s">
        <v>745</v>
      </c>
    </row>
    <row r="419" spans="1:31">
      <c r="A419" s="1">
        <v>417</v>
      </c>
      <c r="B419" s="38" t="s">
        <v>746</v>
      </c>
      <c r="C419" s="38" t="s">
        <v>113</v>
      </c>
      <c r="D419" s="38" t="s">
        <v>117</v>
      </c>
      <c r="E419" s="38" t="s">
        <v>70</v>
      </c>
      <c r="F419" s="38" t="s">
        <v>4834</v>
      </c>
      <c r="G419" s="38">
        <v>1996</v>
      </c>
      <c r="H419" s="38">
        <v>21</v>
      </c>
      <c r="I419" s="38">
        <v>1126</v>
      </c>
      <c r="J419" s="38">
        <v>54</v>
      </c>
      <c r="K419" s="38">
        <v>37.9</v>
      </c>
      <c r="L419" s="38">
        <v>12.5</v>
      </c>
      <c r="M419" s="38">
        <v>10</v>
      </c>
      <c r="N419" s="38">
        <v>85</v>
      </c>
      <c r="O419" s="38">
        <v>7</v>
      </c>
      <c r="P419" s="38">
        <v>11</v>
      </c>
      <c r="Q419" s="38">
        <v>25</v>
      </c>
      <c r="R419" s="38">
        <v>2</v>
      </c>
      <c r="S419" s="38">
        <v>1.86</v>
      </c>
      <c r="T419" s="38">
        <v>17</v>
      </c>
      <c r="U419" s="38">
        <v>19</v>
      </c>
      <c r="V419" s="38">
        <v>-2</v>
      </c>
      <c r="W419" s="38">
        <v>-0.16</v>
      </c>
      <c r="X419" s="38">
        <v>-0.7</v>
      </c>
      <c r="Y419" s="38">
        <v>17.399999999999999</v>
      </c>
      <c r="Z419" s="38">
        <v>21.8</v>
      </c>
      <c r="AA419" s="38">
        <v>-4.4000000000000004</v>
      </c>
      <c r="AB419" s="38">
        <v>-0.35</v>
      </c>
      <c r="AC419" s="38">
        <v>-1.05</v>
      </c>
      <c r="AD419" s="38" t="s">
        <v>25</v>
      </c>
      <c r="AE419" s="38" t="s">
        <v>747</v>
      </c>
    </row>
    <row r="420" spans="1:31">
      <c r="A420" s="1">
        <v>418</v>
      </c>
      <c r="B420" s="38" t="s">
        <v>748</v>
      </c>
      <c r="C420" s="38" t="s">
        <v>120</v>
      </c>
      <c r="D420" s="38" t="s">
        <v>121</v>
      </c>
      <c r="E420" s="38" t="s">
        <v>79</v>
      </c>
      <c r="F420" s="38" t="s">
        <v>4835</v>
      </c>
      <c r="G420" s="38">
        <v>1989</v>
      </c>
      <c r="H420" s="38">
        <v>33</v>
      </c>
      <c r="I420" s="38">
        <v>2909</v>
      </c>
      <c r="J420" s="38">
        <v>88</v>
      </c>
      <c r="K420" s="38">
        <v>95.1</v>
      </c>
      <c r="L420" s="38">
        <v>32.299999999999997</v>
      </c>
      <c r="M420" s="38">
        <v>33</v>
      </c>
      <c r="N420" s="38">
        <v>88</v>
      </c>
      <c r="O420" s="38">
        <v>30</v>
      </c>
      <c r="P420" s="38">
        <v>0</v>
      </c>
      <c r="R420" s="38">
        <v>1</v>
      </c>
      <c r="S420" s="38">
        <v>1.52</v>
      </c>
      <c r="T420" s="38">
        <v>50</v>
      </c>
      <c r="U420" s="38">
        <v>38</v>
      </c>
      <c r="V420" s="38">
        <v>12</v>
      </c>
      <c r="W420" s="38">
        <v>0.37</v>
      </c>
      <c r="X420" s="38">
        <v>2.76</v>
      </c>
      <c r="Y420" s="38">
        <v>48.6</v>
      </c>
      <c r="Z420" s="38">
        <v>40.299999999999997</v>
      </c>
      <c r="AA420" s="38">
        <v>8.3000000000000007</v>
      </c>
      <c r="AB420" s="38">
        <v>0.26</v>
      </c>
      <c r="AC420" s="38">
        <v>1.31</v>
      </c>
      <c r="AD420" s="38" t="s">
        <v>25</v>
      </c>
      <c r="AE420" s="38" t="s">
        <v>749</v>
      </c>
    </row>
    <row r="421" spans="1:31">
      <c r="A421" s="1">
        <v>419</v>
      </c>
      <c r="B421" s="38" t="s">
        <v>1278</v>
      </c>
      <c r="C421" s="38" t="s">
        <v>149</v>
      </c>
      <c r="D421" s="38" t="s">
        <v>117</v>
      </c>
      <c r="E421" s="38" t="s">
        <v>81</v>
      </c>
      <c r="F421" s="38" t="s">
        <v>5081</v>
      </c>
      <c r="G421" s="38">
        <v>1996</v>
      </c>
      <c r="H421" s="38">
        <v>0</v>
      </c>
      <c r="M421" s="38">
        <v>0</v>
      </c>
      <c r="O421" s="38">
        <v>0</v>
      </c>
      <c r="P421" s="38">
        <v>0</v>
      </c>
      <c r="R421" s="38">
        <v>5</v>
      </c>
      <c r="AD421" s="38" t="s">
        <v>25</v>
      </c>
      <c r="AE421" s="38" t="s">
        <v>1279</v>
      </c>
    </row>
    <row r="422" spans="1:31">
      <c r="A422" s="1">
        <v>420</v>
      </c>
      <c r="B422" s="38" t="s">
        <v>750</v>
      </c>
      <c r="C422" s="38" t="s">
        <v>481</v>
      </c>
      <c r="D422" s="38" t="s">
        <v>150</v>
      </c>
      <c r="E422" s="38" t="s">
        <v>83</v>
      </c>
      <c r="F422" s="38" t="s">
        <v>4836</v>
      </c>
      <c r="G422" s="38">
        <v>1992</v>
      </c>
      <c r="H422" s="38">
        <v>9</v>
      </c>
      <c r="I422" s="38">
        <v>765</v>
      </c>
      <c r="J422" s="38">
        <v>85</v>
      </c>
      <c r="K422" s="38">
        <v>25.8</v>
      </c>
      <c r="L422" s="38">
        <v>8.5</v>
      </c>
      <c r="M422" s="38">
        <v>8</v>
      </c>
      <c r="N422" s="38">
        <v>90</v>
      </c>
      <c r="O422" s="38">
        <v>8</v>
      </c>
      <c r="P422" s="38">
        <v>1</v>
      </c>
      <c r="Q422" s="38">
        <v>45</v>
      </c>
      <c r="R422" s="38">
        <v>9</v>
      </c>
      <c r="S422" s="38">
        <v>1.1100000000000001</v>
      </c>
      <c r="T422" s="38">
        <v>9</v>
      </c>
      <c r="U422" s="38">
        <v>12</v>
      </c>
      <c r="V422" s="38">
        <v>-3</v>
      </c>
      <c r="W422" s="38">
        <v>-0.35</v>
      </c>
      <c r="X422" s="38">
        <v>-0.19</v>
      </c>
      <c r="Y422" s="38">
        <v>9.1</v>
      </c>
      <c r="Z422" s="38">
        <v>12.2</v>
      </c>
      <c r="AA422" s="38">
        <v>-3.1</v>
      </c>
      <c r="AB422" s="38">
        <v>-0.36</v>
      </c>
      <c r="AC422" s="38">
        <v>-0.47</v>
      </c>
      <c r="AD422" s="38" t="s">
        <v>25</v>
      </c>
      <c r="AE422" s="38">
        <v>33887998</v>
      </c>
    </row>
    <row r="423" spans="1:31">
      <c r="A423" s="1">
        <v>421</v>
      </c>
      <c r="B423" s="38" t="s">
        <v>751</v>
      </c>
      <c r="C423" s="38" t="s">
        <v>481</v>
      </c>
      <c r="D423" s="38" t="s">
        <v>117</v>
      </c>
      <c r="E423" s="38" t="s">
        <v>91</v>
      </c>
      <c r="F423" s="38" t="s">
        <v>4837</v>
      </c>
      <c r="G423" s="38">
        <v>1992</v>
      </c>
      <c r="H423" s="38">
        <v>17</v>
      </c>
      <c r="I423" s="38">
        <v>735</v>
      </c>
      <c r="J423" s="38">
        <v>43</v>
      </c>
      <c r="K423" s="38">
        <v>24</v>
      </c>
      <c r="L423" s="38">
        <v>8.1999999999999993</v>
      </c>
      <c r="M423" s="38">
        <v>7</v>
      </c>
      <c r="N423" s="38">
        <v>72</v>
      </c>
      <c r="O423" s="38">
        <v>2</v>
      </c>
      <c r="P423" s="38">
        <v>10</v>
      </c>
      <c r="Q423" s="38">
        <v>23</v>
      </c>
      <c r="R423" s="38">
        <v>13</v>
      </c>
      <c r="S423" s="38">
        <v>1.35</v>
      </c>
      <c r="T423" s="38">
        <v>12</v>
      </c>
      <c r="U423" s="38">
        <v>12</v>
      </c>
      <c r="V423" s="38">
        <v>0</v>
      </c>
      <c r="W423" s="38">
        <v>0</v>
      </c>
      <c r="X423" s="38">
        <v>0.5</v>
      </c>
      <c r="Y423" s="38">
        <v>14.5</v>
      </c>
      <c r="Z423" s="38">
        <v>12.5</v>
      </c>
      <c r="AA423" s="38">
        <v>2</v>
      </c>
      <c r="AB423" s="38">
        <v>0.25</v>
      </c>
      <c r="AC423" s="38">
        <v>0.72</v>
      </c>
      <c r="AD423" s="38" t="s">
        <v>25</v>
      </c>
      <c r="AE423" s="38" t="s">
        <v>752</v>
      </c>
    </row>
    <row r="424" spans="1:31">
      <c r="A424" s="1">
        <v>422</v>
      </c>
      <c r="B424" s="38" t="s">
        <v>753</v>
      </c>
      <c r="C424" s="38" t="s">
        <v>238</v>
      </c>
      <c r="D424" s="38" t="s">
        <v>121</v>
      </c>
      <c r="E424" s="38" t="s">
        <v>99</v>
      </c>
      <c r="F424" s="38" t="s">
        <v>4838</v>
      </c>
      <c r="G424" s="38">
        <v>1997</v>
      </c>
      <c r="H424" s="38">
        <v>25</v>
      </c>
      <c r="I424" s="38">
        <v>2109</v>
      </c>
      <c r="J424" s="38">
        <v>84</v>
      </c>
      <c r="K424" s="38">
        <v>68.900000000000006</v>
      </c>
      <c r="L424" s="38">
        <v>23.4</v>
      </c>
      <c r="M424" s="38">
        <v>23</v>
      </c>
      <c r="N424" s="38">
        <v>90</v>
      </c>
      <c r="O424" s="38">
        <v>22</v>
      </c>
      <c r="P424" s="38">
        <v>2</v>
      </c>
      <c r="Q424" s="38">
        <v>24</v>
      </c>
      <c r="R424" s="38">
        <v>4</v>
      </c>
      <c r="S424" s="38">
        <v>1.04</v>
      </c>
      <c r="T424" s="38">
        <v>23</v>
      </c>
      <c r="U424" s="38">
        <v>50</v>
      </c>
      <c r="V424" s="38">
        <v>-27</v>
      </c>
      <c r="W424" s="38">
        <v>-1.1499999999999999</v>
      </c>
      <c r="X424" s="38">
        <v>-1.06</v>
      </c>
      <c r="Y424" s="38">
        <v>20.2</v>
      </c>
      <c r="Z424" s="38">
        <v>39.9</v>
      </c>
      <c r="AA424" s="38">
        <v>-19.8</v>
      </c>
      <c r="AB424" s="38">
        <v>-0.84</v>
      </c>
      <c r="AC424" s="38">
        <v>-0.54</v>
      </c>
      <c r="AD424" s="38" t="s">
        <v>25</v>
      </c>
      <c r="AE424" s="38" t="s">
        <v>754</v>
      </c>
    </row>
    <row r="425" spans="1:31">
      <c r="A425" s="1">
        <v>423</v>
      </c>
      <c r="B425" s="38" t="s">
        <v>94</v>
      </c>
      <c r="C425" s="38" t="s">
        <v>127</v>
      </c>
      <c r="D425" s="38" t="s">
        <v>150</v>
      </c>
      <c r="E425" s="38" t="s">
        <v>93</v>
      </c>
      <c r="F425" s="38" t="s">
        <v>4839</v>
      </c>
      <c r="G425" s="38">
        <v>2000</v>
      </c>
      <c r="H425" s="38">
        <v>34</v>
      </c>
      <c r="I425" s="38">
        <v>3060</v>
      </c>
      <c r="J425" s="38">
        <v>90</v>
      </c>
      <c r="K425" s="38">
        <v>100</v>
      </c>
      <c r="L425" s="38">
        <v>34</v>
      </c>
      <c r="M425" s="38">
        <v>34</v>
      </c>
      <c r="N425" s="38">
        <v>90</v>
      </c>
      <c r="O425" s="38">
        <v>34</v>
      </c>
      <c r="P425" s="38">
        <v>0</v>
      </c>
      <c r="R425" s="38">
        <v>0</v>
      </c>
      <c r="S425" s="38">
        <v>0.88</v>
      </c>
      <c r="T425" s="38">
        <v>43</v>
      </c>
      <c r="U425" s="38">
        <v>67</v>
      </c>
      <c r="V425" s="38">
        <v>-24</v>
      </c>
      <c r="W425" s="38">
        <v>-0.71</v>
      </c>
      <c r="Y425" s="38">
        <v>42.7</v>
      </c>
      <c r="Z425" s="38">
        <v>57.9</v>
      </c>
      <c r="AA425" s="38">
        <v>-15.2</v>
      </c>
      <c r="AB425" s="38">
        <v>-0.45</v>
      </c>
      <c r="AD425" s="38" t="s">
        <v>25</v>
      </c>
      <c r="AE425" s="38" t="s">
        <v>755</v>
      </c>
    </row>
    <row r="426" spans="1:31">
      <c r="A426" s="1">
        <v>424</v>
      </c>
      <c r="B426" s="38" t="s">
        <v>756</v>
      </c>
      <c r="C426" s="38" t="s">
        <v>120</v>
      </c>
      <c r="D426" s="38" t="s">
        <v>114</v>
      </c>
      <c r="E426" s="38" t="s">
        <v>89</v>
      </c>
      <c r="F426" s="38" t="s">
        <v>4840</v>
      </c>
      <c r="G426" s="38">
        <v>2002</v>
      </c>
      <c r="H426" s="38">
        <v>1</v>
      </c>
      <c r="I426" s="38">
        <v>8</v>
      </c>
      <c r="J426" s="38">
        <v>8</v>
      </c>
      <c r="K426" s="38">
        <v>0.3</v>
      </c>
      <c r="L426" s="38">
        <v>0.1</v>
      </c>
      <c r="M426" s="38">
        <v>0</v>
      </c>
      <c r="O426" s="38">
        <v>0</v>
      </c>
      <c r="P426" s="38">
        <v>1</v>
      </c>
      <c r="Q426" s="38">
        <v>8</v>
      </c>
      <c r="R426" s="38">
        <v>4</v>
      </c>
      <c r="S426" s="38">
        <v>0</v>
      </c>
      <c r="T426" s="38">
        <v>0</v>
      </c>
      <c r="U426" s="38">
        <v>0</v>
      </c>
      <c r="V426" s="38">
        <v>0</v>
      </c>
      <c r="W426" s="38">
        <v>0</v>
      </c>
      <c r="X426" s="38">
        <v>0.94</v>
      </c>
      <c r="Y426" s="38">
        <v>0</v>
      </c>
      <c r="Z426" s="38">
        <v>0.2</v>
      </c>
      <c r="AA426" s="38">
        <v>-0.2</v>
      </c>
      <c r="AB426" s="38">
        <v>-2.5499999999999998</v>
      </c>
      <c r="AC426" s="38">
        <v>-1.89</v>
      </c>
      <c r="AD426" s="38" t="s">
        <v>25</v>
      </c>
      <c r="AE426" s="38" t="s">
        <v>757</v>
      </c>
    </row>
    <row r="427" spans="1:31">
      <c r="A427" s="1">
        <v>425</v>
      </c>
      <c r="B427" s="38" t="s">
        <v>4110</v>
      </c>
      <c r="C427" s="38" t="s">
        <v>120</v>
      </c>
      <c r="D427" s="38" t="s">
        <v>117</v>
      </c>
      <c r="E427" s="38" t="s">
        <v>68</v>
      </c>
      <c r="F427" s="38" t="s">
        <v>5082</v>
      </c>
      <c r="G427" s="38">
        <v>2006</v>
      </c>
      <c r="H427" s="38">
        <v>0</v>
      </c>
      <c r="M427" s="38">
        <v>0</v>
      </c>
      <c r="O427" s="38">
        <v>0</v>
      </c>
      <c r="P427" s="38">
        <v>0</v>
      </c>
      <c r="R427" s="38">
        <v>1</v>
      </c>
      <c r="AD427" s="38" t="s">
        <v>25</v>
      </c>
      <c r="AE427" s="38" t="s">
        <v>4111</v>
      </c>
    </row>
    <row r="428" spans="1:31">
      <c r="A428" s="1">
        <v>426</v>
      </c>
      <c r="B428" s="38" t="s">
        <v>758</v>
      </c>
      <c r="C428" s="38" t="s">
        <v>759</v>
      </c>
      <c r="D428" s="38" t="s">
        <v>117</v>
      </c>
      <c r="E428" s="38" t="s">
        <v>87</v>
      </c>
      <c r="F428" s="38" t="s">
        <v>4841</v>
      </c>
      <c r="G428" s="38">
        <v>1991</v>
      </c>
      <c r="H428" s="38">
        <v>18</v>
      </c>
      <c r="I428" s="38">
        <v>512</v>
      </c>
      <c r="J428" s="38">
        <v>28</v>
      </c>
      <c r="K428" s="38">
        <v>16.7</v>
      </c>
      <c r="L428" s="38">
        <v>5.7</v>
      </c>
      <c r="M428" s="38">
        <v>5</v>
      </c>
      <c r="N428" s="38">
        <v>68</v>
      </c>
      <c r="O428" s="38">
        <v>1</v>
      </c>
      <c r="P428" s="38">
        <v>13</v>
      </c>
      <c r="Q428" s="38">
        <v>13</v>
      </c>
      <c r="R428" s="38">
        <v>15</v>
      </c>
      <c r="S428" s="38">
        <v>1.44</v>
      </c>
      <c r="T428" s="38">
        <v>5</v>
      </c>
      <c r="U428" s="38">
        <v>7</v>
      </c>
      <c r="V428" s="38">
        <v>-2</v>
      </c>
      <c r="W428" s="38">
        <v>-0.35</v>
      </c>
      <c r="X428" s="38">
        <v>-7.0000000000000007E-2</v>
      </c>
      <c r="Y428" s="38">
        <v>4.4000000000000004</v>
      </c>
      <c r="Z428" s="38">
        <v>7.7</v>
      </c>
      <c r="AA428" s="38">
        <v>-3.4</v>
      </c>
      <c r="AB428" s="38">
        <v>-0.59</v>
      </c>
      <c r="AC428" s="38">
        <v>-0.34</v>
      </c>
      <c r="AD428" s="38" t="s">
        <v>25</v>
      </c>
      <c r="AE428" s="38" t="s">
        <v>760</v>
      </c>
    </row>
    <row r="429" spans="1:31">
      <c r="A429" s="1">
        <v>427</v>
      </c>
      <c r="B429" s="38" t="s">
        <v>1280</v>
      </c>
      <c r="C429" s="38" t="s">
        <v>120</v>
      </c>
      <c r="D429" s="38" t="s">
        <v>117</v>
      </c>
      <c r="E429" s="38" t="s">
        <v>101</v>
      </c>
      <c r="F429" s="38" t="s">
        <v>5083</v>
      </c>
      <c r="G429" s="38">
        <v>2003</v>
      </c>
      <c r="H429" s="38">
        <v>0</v>
      </c>
      <c r="M429" s="38">
        <v>0</v>
      </c>
      <c r="O429" s="38">
        <v>0</v>
      </c>
      <c r="P429" s="38">
        <v>0</v>
      </c>
      <c r="R429" s="38">
        <v>7</v>
      </c>
      <c r="AD429" s="38" t="s">
        <v>25</v>
      </c>
      <c r="AE429" s="38" t="s">
        <v>1281</v>
      </c>
    </row>
    <row r="430" spans="1:31">
      <c r="A430" s="1">
        <v>428</v>
      </c>
      <c r="B430" s="38" t="s">
        <v>761</v>
      </c>
      <c r="C430" s="38" t="s">
        <v>120</v>
      </c>
      <c r="D430" s="38" t="s">
        <v>517</v>
      </c>
      <c r="E430" s="38" t="s">
        <v>81</v>
      </c>
      <c r="F430" s="38" t="s">
        <v>4842</v>
      </c>
      <c r="G430" s="38">
        <v>1986</v>
      </c>
      <c r="H430" s="38">
        <v>27</v>
      </c>
      <c r="I430" s="38">
        <v>778</v>
      </c>
      <c r="J430" s="38">
        <v>29</v>
      </c>
      <c r="K430" s="38">
        <v>25.4</v>
      </c>
      <c r="L430" s="38">
        <v>8.6</v>
      </c>
      <c r="M430" s="38">
        <v>6</v>
      </c>
      <c r="N430" s="38">
        <v>74</v>
      </c>
      <c r="O430" s="38">
        <v>2</v>
      </c>
      <c r="P430" s="38">
        <v>21</v>
      </c>
      <c r="Q430" s="38">
        <v>16</v>
      </c>
      <c r="R430" s="38">
        <v>3</v>
      </c>
      <c r="S430" s="38">
        <v>1.81</v>
      </c>
      <c r="T430" s="38">
        <v>12</v>
      </c>
      <c r="U430" s="38">
        <v>8</v>
      </c>
      <c r="V430" s="38">
        <v>4</v>
      </c>
      <c r="W430" s="38">
        <v>0.46</v>
      </c>
      <c r="X430" s="38">
        <v>-0.33</v>
      </c>
      <c r="Y430" s="38">
        <v>16</v>
      </c>
      <c r="Z430" s="38">
        <v>11.6</v>
      </c>
      <c r="AA430" s="38">
        <v>4.4000000000000004</v>
      </c>
      <c r="AB430" s="38">
        <v>0.51</v>
      </c>
      <c r="AC430" s="38">
        <v>0.03</v>
      </c>
      <c r="AD430" s="38" t="s">
        <v>25</v>
      </c>
      <c r="AE430" s="38" t="s">
        <v>762</v>
      </c>
    </row>
    <row r="431" spans="1:31">
      <c r="A431" s="1">
        <v>429</v>
      </c>
      <c r="B431" s="38" t="s">
        <v>763</v>
      </c>
      <c r="C431" s="38" t="s">
        <v>383</v>
      </c>
      <c r="D431" s="38" t="s">
        <v>121</v>
      </c>
      <c r="E431" s="38" t="s">
        <v>101</v>
      </c>
      <c r="F431" s="38" t="s">
        <v>4460</v>
      </c>
      <c r="G431" s="38">
        <v>1994</v>
      </c>
      <c r="H431" s="38">
        <v>3</v>
      </c>
      <c r="I431" s="38">
        <v>234</v>
      </c>
      <c r="J431" s="38">
        <v>78</v>
      </c>
      <c r="K431" s="38">
        <v>7.6</v>
      </c>
      <c r="L431" s="38">
        <v>2.6</v>
      </c>
      <c r="M431" s="38">
        <v>3</v>
      </c>
      <c r="N431" s="38">
        <v>78</v>
      </c>
      <c r="O431" s="38">
        <v>1</v>
      </c>
      <c r="P431" s="38">
        <v>0</v>
      </c>
      <c r="R431" s="38">
        <v>17</v>
      </c>
      <c r="S431" s="38">
        <v>0</v>
      </c>
      <c r="T431" s="38">
        <v>1</v>
      </c>
      <c r="U431" s="38">
        <v>4</v>
      </c>
      <c r="V431" s="38">
        <v>-3</v>
      </c>
      <c r="W431" s="38">
        <v>-1.1499999999999999</v>
      </c>
      <c r="X431" s="38">
        <v>-0.45</v>
      </c>
      <c r="Y431" s="38">
        <v>2.2999999999999998</v>
      </c>
      <c r="Z431" s="38">
        <v>4.0999999999999996</v>
      </c>
      <c r="AA431" s="38">
        <v>-1.8</v>
      </c>
      <c r="AB431" s="38">
        <v>-0.7</v>
      </c>
      <c r="AC431" s="38">
        <v>-0.08</v>
      </c>
      <c r="AD431" s="38" t="s">
        <v>25</v>
      </c>
      <c r="AE431" s="38" t="s">
        <v>764</v>
      </c>
    </row>
    <row r="432" spans="1:31">
      <c r="A432" s="1">
        <v>430</v>
      </c>
      <c r="B432" s="38" t="s">
        <v>765</v>
      </c>
      <c r="C432" s="38" t="s">
        <v>120</v>
      </c>
      <c r="D432" s="38" t="s">
        <v>121</v>
      </c>
      <c r="E432" s="38" t="s">
        <v>85</v>
      </c>
      <c r="F432" s="38" t="s">
        <v>4843</v>
      </c>
      <c r="G432" s="38">
        <v>1993</v>
      </c>
      <c r="H432" s="38">
        <v>31</v>
      </c>
      <c r="I432" s="38">
        <v>2790</v>
      </c>
      <c r="J432" s="38">
        <v>90</v>
      </c>
      <c r="K432" s="38">
        <v>91.2</v>
      </c>
      <c r="L432" s="38">
        <v>31</v>
      </c>
      <c r="M432" s="38">
        <v>31</v>
      </c>
      <c r="N432" s="38">
        <v>90</v>
      </c>
      <c r="O432" s="38">
        <v>31</v>
      </c>
      <c r="P432" s="38">
        <v>0</v>
      </c>
      <c r="R432" s="38">
        <v>1</v>
      </c>
      <c r="S432" s="38">
        <v>1.74</v>
      </c>
      <c r="T432" s="38">
        <v>45</v>
      </c>
      <c r="U432" s="38">
        <v>36</v>
      </c>
      <c r="V432" s="38">
        <v>9</v>
      </c>
      <c r="W432" s="38">
        <v>0.28999999999999998</v>
      </c>
      <c r="X432" s="38">
        <v>1.96</v>
      </c>
      <c r="Y432" s="38">
        <v>42</v>
      </c>
      <c r="Z432" s="38">
        <v>43.8</v>
      </c>
      <c r="AA432" s="38">
        <v>-1.8</v>
      </c>
      <c r="AB432" s="38">
        <v>-0.06</v>
      </c>
      <c r="AC432" s="38">
        <v>0.97</v>
      </c>
      <c r="AD432" s="38" t="s">
        <v>25</v>
      </c>
      <c r="AE432" s="38" t="s">
        <v>766</v>
      </c>
    </row>
    <row r="433" spans="1:31">
      <c r="A433" s="1">
        <v>431</v>
      </c>
      <c r="B433" s="38" t="s">
        <v>767</v>
      </c>
      <c r="C433" s="38" t="s">
        <v>120</v>
      </c>
      <c r="D433" s="38" t="s">
        <v>121</v>
      </c>
      <c r="E433" s="38" t="s">
        <v>87</v>
      </c>
      <c r="F433" s="38" t="s">
        <v>4844</v>
      </c>
      <c r="G433" s="38">
        <v>1999</v>
      </c>
      <c r="H433" s="38">
        <v>32</v>
      </c>
      <c r="I433" s="38">
        <v>2531</v>
      </c>
      <c r="J433" s="38">
        <v>79</v>
      </c>
      <c r="K433" s="38">
        <v>82.7</v>
      </c>
      <c r="L433" s="38">
        <v>28.1</v>
      </c>
      <c r="M433" s="38">
        <v>30</v>
      </c>
      <c r="N433" s="38">
        <v>83</v>
      </c>
      <c r="O433" s="38">
        <v>23</v>
      </c>
      <c r="P433" s="38">
        <v>2</v>
      </c>
      <c r="Q433" s="38">
        <v>19</v>
      </c>
      <c r="R433" s="38">
        <v>0</v>
      </c>
      <c r="S433" s="38">
        <v>1.1599999999999999</v>
      </c>
      <c r="T433" s="38">
        <v>31</v>
      </c>
      <c r="U433" s="38">
        <v>34</v>
      </c>
      <c r="V433" s="38">
        <v>-3</v>
      </c>
      <c r="W433" s="38">
        <v>-0.11</v>
      </c>
      <c r="X433" s="38">
        <v>1.08</v>
      </c>
      <c r="Y433" s="38">
        <v>28.7</v>
      </c>
      <c r="Z433" s="38">
        <v>35</v>
      </c>
      <c r="AA433" s="38">
        <v>-6.4</v>
      </c>
      <c r="AB433" s="38">
        <v>-0.23</v>
      </c>
      <c r="AC433" s="38">
        <v>0.45</v>
      </c>
      <c r="AD433" s="38" t="s">
        <v>25</v>
      </c>
      <c r="AE433" s="38" t="s">
        <v>768</v>
      </c>
    </row>
    <row r="434" spans="1:31">
      <c r="A434" s="1">
        <v>432</v>
      </c>
      <c r="B434" s="38" t="s">
        <v>769</v>
      </c>
      <c r="C434" s="38" t="s">
        <v>770</v>
      </c>
      <c r="D434" s="38" t="s">
        <v>114</v>
      </c>
      <c r="E434" s="38" t="s">
        <v>74</v>
      </c>
      <c r="F434" s="38" t="s">
        <v>4845</v>
      </c>
      <c r="G434" s="38">
        <v>1997</v>
      </c>
      <c r="H434" s="38">
        <v>27</v>
      </c>
      <c r="I434" s="38">
        <v>1844</v>
      </c>
      <c r="J434" s="38">
        <v>68</v>
      </c>
      <c r="K434" s="38">
        <v>64</v>
      </c>
      <c r="L434" s="38">
        <v>20.5</v>
      </c>
      <c r="M434" s="38">
        <v>19</v>
      </c>
      <c r="N434" s="38">
        <v>87</v>
      </c>
      <c r="O434" s="38">
        <v>12</v>
      </c>
      <c r="P434" s="38">
        <v>8</v>
      </c>
      <c r="Q434" s="38">
        <v>24</v>
      </c>
      <c r="R434" s="38">
        <v>2</v>
      </c>
      <c r="S434" s="38">
        <v>1.78</v>
      </c>
      <c r="T434" s="38">
        <v>40</v>
      </c>
      <c r="U434" s="38">
        <v>24</v>
      </c>
      <c r="V434" s="38">
        <v>16</v>
      </c>
      <c r="W434" s="38">
        <v>0.78</v>
      </c>
      <c r="X434" s="38">
        <v>0.26</v>
      </c>
      <c r="Y434" s="38">
        <v>43.8</v>
      </c>
      <c r="Z434" s="38">
        <v>24.9</v>
      </c>
      <c r="AA434" s="38">
        <v>18.8</v>
      </c>
      <c r="AB434" s="38">
        <v>0.92</v>
      </c>
      <c r="AC434" s="38">
        <v>0.5</v>
      </c>
      <c r="AD434" s="38" t="s">
        <v>25</v>
      </c>
      <c r="AE434" s="38">
        <v>74618572</v>
      </c>
    </row>
    <row r="435" spans="1:31">
      <c r="A435" s="1">
        <v>433</v>
      </c>
      <c r="B435" s="38" t="s">
        <v>771</v>
      </c>
      <c r="C435" s="38" t="s">
        <v>759</v>
      </c>
      <c r="D435" s="38" t="s">
        <v>114</v>
      </c>
      <c r="E435" s="38" t="s">
        <v>76</v>
      </c>
      <c r="F435" s="38" t="s">
        <v>4846</v>
      </c>
      <c r="G435" s="38">
        <v>1994</v>
      </c>
      <c r="H435" s="38">
        <v>21</v>
      </c>
      <c r="I435" s="38">
        <v>1813</v>
      </c>
      <c r="J435" s="38">
        <v>86</v>
      </c>
      <c r="K435" s="38">
        <v>59.2</v>
      </c>
      <c r="L435" s="38">
        <v>20.100000000000001</v>
      </c>
      <c r="M435" s="38">
        <v>21</v>
      </c>
      <c r="N435" s="38">
        <v>86</v>
      </c>
      <c r="O435" s="38">
        <v>13</v>
      </c>
      <c r="P435" s="38">
        <v>0</v>
      </c>
      <c r="R435" s="38">
        <v>0</v>
      </c>
      <c r="S435" s="38">
        <v>1.52</v>
      </c>
      <c r="T435" s="38">
        <v>29</v>
      </c>
      <c r="U435" s="38">
        <v>26</v>
      </c>
      <c r="V435" s="38">
        <v>3</v>
      </c>
      <c r="W435" s="38">
        <v>0.15</v>
      </c>
      <c r="X435" s="38">
        <v>0.44</v>
      </c>
      <c r="Y435" s="38">
        <v>27.7</v>
      </c>
      <c r="Z435" s="38">
        <v>30.7</v>
      </c>
      <c r="AA435" s="38">
        <v>-3</v>
      </c>
      <c r="AB435" s="38">
        <v>-0.15</v>
      </c>
      <c r="AC435" s="38">
        <v>0.82</v>
      </c>
      <c r="AD435" s="38" t="s">
        <v>25</v>
      </c>
      <c r="AE435" s="2" t="s">
        <v>772</v>
      </c>
    </row>
    <row r="436" spans="1:31">
      <c r="A436" s="1">
        <v>434</v>
      </c>
      <c r="B436" s="38" t="s">
        <v>4112</v>
      </c>
      <c r="C436" s="38" t="s">
        <v>266</v>
      </c>
      <c r="D436" s="38" t="s">
        <v>121</v>
      </c>
      <c r="E436" s="38" t="s">
        <v>93</v>
      </c>
      <c r="F436" s="38" t="s">
        <v>5084</v>
      </c>
      <c r="G436" s="38">
        <v>2005</v>
      </c>
      <c r="H436" s="38">
        <v>0</v>
      </c>
      <c r="M436" s="38">
        <v>0</v>
      </c>
      <c r="O436" s="38">
        <v>0</v>
      </c>
      <c r="P436" s="38">
        <v>0</v>
      </c>
      <c r="R436" s="38">
        <v>3</v>
      </c>
      <c r="AD436" s="38" t="s">
        <v>25</v>
      </c>
      <c r="AE436" s="38">
        <v>17850779</v>
      </c>
    </row>
    <row r="437" spans="1:31">
      <c r="A437" s="1">
        <v>435</v>
      </c>
      <c r="B437" s="38" t="s">
        <v>773</v>
      </c>
      <c r="C437" s="38" t="s">
        <v>238</v>
      </c>
      <c r="D437" s="38" t="s">
        <v>114</v>
      </c>
      <c r="E437" s="38" t="s">
        <v>99</v>
      </c>
      <c r="F437" s="38" t="s">
        <v>4847</v>
      </c>
      <c r="G437" s="38">
        <v>1992</v>
      </c>
      <c r="H437" s="38">
        <v>24</v>
      </c>
      <c r="I437" s="38">
        <v>1187</v>
      </c>
      <c r="J437" s="38">
        <v>49</v>
      </c>
      <c r="K437" s="38">
        <v>38.799999999999997</v>
      </c>
      <c r="L437" s="38">
        <v>13.2</v>
      </c>
      <c r="M437" s="38">
        <v>12</v>
      </c>
      <c r="N437" s="38">
        <v>86</v>
      </c>
      <c r="O437" s="38">
        <v>8</v>
      </c>
      <c r="P437" s="38">
        <v>12</v>
      </c>
      <c r="Q437" s="38">
        <v>13</v>
      </c>
      <c r="R437" s="38">
        <v>8</v>
      </c>
      <c r="S437" s="38">
        <v>0.96</v>
      </c>
      <c r="T437" s="38">
        <v>11</v>
      </c>
      <c r="U437" s="38">
        <v>34</v>
      </c>
      <c r="V437" s="38">
        <v>-23</v>
      </c>
      <c r="W437" s="38">
        <v>-1.74</v>
      </c>
      <c r="X437" s="38">
        <v>-1.5</v>
      </c>
      <c r="Y437" s="38">
        <v>10.5</v>
      </c>
      <c r="Z437" s="38">
        <v>24.5</v>
      </c>
      <c r="AA437" s="38">
        <v>-14</v>
      </c>
      <c r="AB437" s="38">
        <v>-1.06</v>
      </c>
      <c r="AC437" s="38">
        <v>-0.63</v>
      </c>
      <c r="AD437" s="38" t="s">
        <v>25</v>
      </c>
      <c r="AE437" s="38" t="s">
        <v>774</v>
      </c>
    </row>
    <row r="438" spans="1:31">
      <c r="A438" s="1">
        <v>436</v>
      </c>
      <c r="B438" s="38" t="s">
        <v>775</v>
      </c>
      <c r="C438" s="38" t="s">
        <v>215</v>
      </c>
      <c r="D438" s="38" t="s">
        <v>114</v>
      </c>
      <c r="E438" s="38" t="s">
        <v>74</v>
      </c>
      <c r="F438" s="38" t="s">
        <v>4848</v>
      </c>
      <c r="G438" s="38">
        <v>2003</v>
      </c>
      <c r="H438" s="38">
        <v>1</v>
      </c>
      <c r="I438" s="38">
        <v>12</v>
      </c>
      <c r="J438" s="38">
        <v>12</v>
      </c>
      <c r="K438" s="38">
        <v>0.4</v>
      </c>
      <c r="L438" s="38">
        <v>0.1</v>
      </c>
      <c r="M438" s="38">
        <v>0</v>
      </c>
      <c r="O438" s="38">
        <v>0</v>
      </c>
      <c r="P438" s="38">
        <v>1</v>
      </c>
      <c r="Q438" s="38">
        <v>12</v>
      </c>
      <c r="R438" s="38">
        <v>8</v>
      </c>
      <c r="S438" s="38">
        <v>3</v>
      </c>
      <c r="T438" s="38">
        <v>0</v>
      </c>
      <c r="U438" s="38">
        <v>1</v>
      </c>
      <c r="V438" s="38">
        <v>-1</v>
      </c>
      <c r="W438" s="38">
        <v>-7.5</v>
      </c>
      <c r="X438" s="38">
        <v>-8.2200000000000006</v>
      </c>
      <c r="Y438" s="38">
        <v>0.1</v>
      </c>
      <c r="Z438" s="38">
        <v>0.8</v>
      </c>
      <c r="AA438" s="38">
        <v>-0.7</v>
      </c>
      <c r="AB438" s="38">
        <v>-5.5</v>
      </c>
      <c r="AC438" s="38">
        <v>-6.27</v>
      </c>
      <c r="AD438" s="38" t="s">
        <v>25</v>
      </c>
      <c r="AE438" s="38" t="s">
        <v>776</v>
      </c>
    </row>
    <row r="439" spans="1:31">
      <c r="A439" s="1">
        <v>437</v>
      </c>
      <c r="B439" s="38" t="s">
        <v>777</v>
      </c>
      <c r="C439" s="38" t="s">
        <v>142</v>
      </c>
      <c r="D439" s="38" t="s">
        <v>121</v>
      </c>
      <c r="E439" s="38" t="s">
        <v>85</v>
      </c>
      <c r="F439" s="38" t="s">
        <v>4849</v>
      </c>
      <c r="G439" s="38">
        <v>1993</v>
      </c>
      <c r="H439" s="38">
        <v>16</v>
      </c>
      <c r="I439" s="38">
        <v>1143</v>
      </c>
      <c r="J439" s="38">
        <v>71</v>
      </c>
      <c r="K439" s="38">
        <v>37.4</v>
      </c>
      <c r="L439" s="38">
        <v>12.7</v>
      </c>
      <c r="M439" s="38">
        <v>12</v>
      </c>
      <c r="N439" s="38">
        <v>80</v>
      </c>
      <c r="O439" s="38">
        <v>4</v>
      </c>
      <c r="P439" s="38">
        <v>4</v>
      </c>
      <c r="Q439" s="38">
        <v>47</v>
      </c>
      <c r="R439" s="38">
        <v>0</v>
      </c>
      <c r="S439" s="38">
        <v>2</v>
      </c>
      <c r="T439" s="38">
        <v>21</v>
      </c>
      <c r="U439" s="38">
        <v>8</v>
      </c>
      <c r="V439" s="38">
        <v>13</v>
      </c>
      <c r="W439" s="38">
        <v>1.02</v>
      </c>
      <c r="X439" s="38">
        <v>1.45</v>
      </c>
      <c r="Y439" s="38">
        <v>17</v>
      </c>
      <c r="Z439" s="38">
        <v>16.5</v>
      </c>
      <c r="AA439" s="38">
        <v>0.6</v>
      </c>
      <c r="AB439" s="38">
        <v>0.04</v>
      </c>
      <c r="AC439" s="38">
        <v>0.3</v>
      </c>
      <c r="AD439" s="38" t="s">
        <v>25</v>
      </c>
      <c r="AE439" s="38" t="s">
        <v>778</v>
      </c>
    </row>
    <row r="440" spans="1:31">
      <c r="A440" s="1">
        <v>438</v>
      </c>
      <c r="B440" s="38" t="s">
        <v>1282</v>
      </c>
      <c r="C440" s="38" t="s">
        <v>120</v>
      </c>
      <c r="D440" s="38" t="s">
        <v>114</v>
      </c>
      <c r="E440" s="38" t="s">
        <v>103</v>
      </c>
      <c r="F440" s="38" t="s">
        <v>5085</v>
      </c>
      <c r="G440" s="38">
        <v>2006</v>
      </c>
      <c r="H440" s="38">
        <v>0</v>
      </c>
      <c r="M440" s="38">
        <v>0</v>
      </c>
      <c r="O440" s="38">
        <v>0</v>
      </c>
      <c r="P440" s="38">
        <v>0</v>
      </c>
      <c r="R440" s="38">
        <v>1</v>
      </c>
      <c r="AD440" s="38" t="s">
        <v>25</v>
      </c>
      <c r="AE440" s="38" t="s">
        <v>1283</v>
      </c>
    </row>
    <row r="441" spans="1:31">
      <c r="A441" s="1">
        <v>439</v>
      </c>
      <c r="B441" s="38" t="s">
        <v>1284</v>
      </c>
      <c r="C441" s="38" t="s">
        <v>383</v>
      </c>
      <c r="D441" s="38" t="s">
        <v>121</v>
      </c>
      <c r="E441" s="38" t="s">
        <v>97</v>
      </c>
      <c r="F441" s="38" t="s">
        <v>5086</v>
      </c>
      <c r="G441" s="38">
        <v>2001</v>
      </c>
      <c r="H441" s="38">
        <v>0</v>
      </c>
      <c r="M441" s="38">
        <v>0</v>
      </c>
      <c r="O441" s="38">
        <v>0</v>
      </c>
      <c r="P441" s="38">
        <v>0</v>
      </c>
      <c r="R441" s="38">
        <v>11</v>
      </c>
      <c r="AD441" s="38" t="s">
        <v>25</v>
      </c>
      <c r="AE441" s="38" t="s">
        <v>1285</v>
      </c>
    </row>
    <row r="442" spans="1:31">
      <c r="A442" s="1">
        <v>440</v>
      </c>
      <c r="B442" s="38" t="s">
        <v>779</v>
      </c>
      <c r="C442" s="38" t="s">
        <v>120</v>
      </c>
      <c r="D442" s="38" t="s">
        <v>110</v>
      </c>
      <c r="E442" s="38" t="s">
        <v>83</v>
      </c>
      <c r="F442" s="38" t="s">
        <v>4850</v>
      </c>
      <c r="G442" s="38">
        <v>1999</v>
      </c>
      <c r="H442" s="38">
        <v>24</v>
      </c>
      <c r="I442" s="38">
        <v>1648</v>
      </c>
      <c r="J442" s="38">
        <v>69</v>
      </c>
      <c r="K442" s="38">
        <v>55.5</v>
      </c>
      <c r="L442" s="38">
        <v>18.3</v>
      </c>
      <c r="M442" s="38">
        <v>20</v>
      </c>
      <c r="N442" s="38">
        <v>77</v>
      </c>
      <c r="O442" s="38">
        <v>7</v>
      </c>
      <c r="P442" s="38">
        <v>4</v>
      </c>
      <c r="Q442" s="38">
        <v>25</v>
      </c>
      <c r="R442" s="38">
        <v>2</v>
      </c>
      <c r="S442" s="38">
        <v>1.29</v>
      </c>
      <c r="T442" s="38">
        <v>18</v>
      </c>
      <c r="U442" s="38">
        <v>21</v>
      </c>
      <c r="V442" s="38">
        <v>-3</v>
      </c>
      <c r="W442" s="38">
        <v>-0.16</v>
      </c>
      <c r="X442" s="38">
        <v>0.11</v>
      </c>
      <c r="Y442" s="38">
        <v>22.3</v>
      </c>
      <c r="Z442" s="38">
        <v>23.4</v>
      </c>
      <c r="AA442" s="38">
        <v>-1.1000000000000001</v>
      </c>
      <c r="AB442" s="38">
        <v>-0.06</v>
      </c>
      <c r="AC442" s="38">
        <v>-0.11</v>
      </c>
      <c r="AD442" s="38" t="s">
        <v>25</v>
      </c>
      <c r="AE442" s="38" t="s">
        <v>780</v>
      </c>
    </row>
    <row r="443" spans="1:31">
      <c r="A443" s="1">
        <v>441</v>
      </c>
      <c r="B443" s="38" t="s">
        <v>781</v>
      </c>
      <c r="C443" s="38" t="s">
        <v>149</v>
      </c>
      <c r="D443" s="38" t="s">
        <v>517</v>
      </c>
      <c r="E443" s="38" t="s">
        <v>72</v>
      </c>
      <c r="F443" s="38" t="s">
        <v>4851</v>
      </c>
      <c r="G443" s="38">
        <v>1992</v>
      </c>
      <c r="H443" s="38">
        <v>13</v>
      </c>
      <c r="I443" s="38">
        <v>127</v>
      </c>
      <c r="J443" s="38">
        <v>10</v>
      </c>
      <c r="K443" s="38">
        <v>4.2</v>
      </c>
      <c r="L443" s="38">
        <v>1.4</v>
      </c>
      <c r="M443" s="38">
        <v>0</v>
      </c>
      <c r="O443" s="38">
        <v>0</v>
      </c>
      <c r="P443" s="38">
        <v>13</v>
      </c>
      <c r="Q443" s="38">
        <v>10</v>
      </c>
      <c r="R443" s="38">
        <v>5</v>
      </c>
      <c r="S443" s="38">
        <v>1.54</v>
      </c>
      <c r="T443" s="38">
        <v>5</v>
      </c>
      <c r="U443" s="38">
        <v>3</v>
      </c>
      <c r="V443" s="38">
        <v>2</v>
      </c>
      <c r="W443" s="38">
        <v>1.42</v>
      </c>
      <c r="X443" s="38">
        <v>1.29</v>
      </c>
      <c r="Y443" s="38">
        <v>3</v>
      </c>
      <c r="Z443" s="38">
        <v>1.7</v>
      </c>
      <c r="AA443" s="38">
        <v>1.3</v>
      </c>
      <c r="AB443" s="38">
        <v>0.92</v>
      </c>
      <c r="AC443" s="38">
        <v>0.79</v>
      </c>
      <c r="AD443" s="38" t="s">
        <v>25</v>
      </c>
      <c r="AE443" s="38" t="s">
        <v>782</v>
      </c>
    </row>
    <row r="444" spans="1:31">
      <c r="A444" s="1">
        <v>442</v>
      </c>
      <c r="B444" s="38" t="s">
        <v>783</v>
      </c>
      <c r="C444" s="38" t="s">
        <v>266</v>
      </c>
      <c r="D444" s="38" t="s">
        <v>117</v>
      </c>
      <c r="E444" s="38" t="s">
        <v>97</v>
      </c>
      <c r="F444" s="38" t="s">
        <v>4852</v>
      </c>
      <c r="G444" s="38">
        <v>1986</v>
      </c>
      <c r="H444" s="38">
        <v>30</v>
      </c>
      <c r="I444" s="38">
        <v>1779</v>
      </c>
      <c r="J444" s="38">
        <v>59</v>
      </c>
      <c r="K444" s="38">
        <v>58.1</v>
      </c>
      <c r="L444" s="38">
        <v>19.8</v>
      </c>
      <c r="M444" s="38">
        <v>20</v>
      </c>
      <c r="N444" s="38">
        <v>74</v>
      </c>
      <c r="O444" s="38">
        <v>6</v>
      </c>
      <c r="P444" s="38">
        <v>10</v>
      </c>
      <c r="Q444" s="38">
        <v>29</v>
      </c>
      <c r="R444" s="38">
        <v>2</v>
      </c>
      <c r="S444" s="38">
        <v>1.1000000000000001</v>
      </c>
      <c r="T444" s="38">
        <v>12</v>
      </c>
      <c r="U444" s="38">
        <v>28</v>
      </c>
      <c r="V444" s="38">
        <v>-16</v>
      </c>
      <c r="W444" s="38">
        <v>-0.81</v>
      </c>
      <c r="X444" s="38">
        <v>-0.46</v>
      </c>
      <c r="Y444" s="38">
        <v>20.2</v>
      </c>
      <c r="Z444" s="38">
        <v>27.3</v>
      </c>
      <c r="AA444" s="38">
        <v>-7</v>
      </c>
      <c r="AB444" s="38">
        <v>-0.36</v>
      </c>
      <c r="AC444" s="38">
        <v>0.33</v>
      </c>
      <c r="AD444" s="38" t="s">
        <v>25</v>
      </c>
      <c r="AE444" s="38" t="s">
        <v>784</v>
      </c>
    </row>
    <row r="445" spans="1:31">
      <c r="A445" s="1">
        <v>443</v>
      </c>
      <c r="B445" s="38" t="s">
        <v>785</v>
      </c>
      <c r="C445" s="38" t="s">
        <v>120</v>
      </c>
      <c r="D445" s="38" t="s">
        <v>114</v>
      </c>
      <c r="E445" s="38" t="s">
        <v>95</v>
      </c>
      <c r="F445" s="38" t="s">
        <v>4853</v>
      </c>
      <c r="G445" s="38">
        <v>2004</v>
      </c>
      <c r="H445" s="38">
        <v>1</v>
      </c>
      <c r="I445" s="38">
        <v>4</v>
      </c>
      <c r="J445" s="38">
        <v>4</v>
      </c>
      <c r="K445" s="38">
        <v>0.1</v>
      </c>
      <c r="L445" s="38">
        <v>0</v>
      </c>
      <c r="M445" s="38">
        <v>0</v>
      </c>
      <c r="O445" s="38">
        <v>0</v>
      </c>
      <c r="P445" s="38">
        <v>1</v>
      </c>
      <c r="Q445" s="38">
        <v>4</v>
      </c>
      <c r="R445" s="38">
        <v>0</v>
      </c>
      <c r="S445" s="38">
        <v>0</v>
      </c>
      <c r="T445" s="38">
        <v>0</v>
      </c>
      <c r="U445" s="38">
        <v>0</v>
      </c>
      <c r="V445" s="38">
        <v>0</v>
      </c>
      <c r="W445" s="38">
        <v>0</v>
      </c>
      <c r="X445" s="38">
        <v>0.38</v>
      </c>
      <c r="Y445" s="38">
        <v>0.1</v>
      </c>
      <c r="Z445" s="38">
        <v>0</v>
      </c>
      <c r="AA445" s="38">
        <v>0.1</v>
      </c>
      <c r="AB445" s="38">
        <v>1.17</v>
      </c>
      <c r="AC445" s="38">
        <v>1.23</v>
      </c>
      <c r="AD445" s="38" t="s">
        <v>25</v>
      </c>
      <c r="AE445" s="38" t="s">
        <v>786</v>
      </c>
    </row>
    <row r="446" spans="1:31">
      <c r="A446" s="1">
        <v>444</v>
      </c>
      <c r="B446" s="38" t="s">
        <v>787</v>
      </c>
      <c r="C446" s="38" t="s">
        <v>788</v>
      </c>
      <c r="D446" s="38" t="s">
        <v>139</v>
      </c>
      <c r="E446" s="38" t="s">
        <v>83</v>
      </c>
      <c r="F446" s="38" t="s">
        <v>4854</v>
      </c>
      <c r="G446" s="38">
        <v>2001</v>
      </c>
      <c r="H446" s="38">
        <v>12</v>
      </c>
      <c r="I446" s="38">
        <v>510</v>
      </c>
      <c r="J446" s="38">
        <v>43</v>
      </c>
      <c r="K446" s="38">
        <v>17.2</v>
      </c>
      <c r="L446" s="38">
        <v>5.7</v>
      </c>
      <c r="M446" s="38">
        <v>5</v>
      </c>
      <c r="N446" s="38">
        <v>68</v>
      </c>
      <c r="O446" s="38">
        <v>1</v>
      </c>
      <c r="P446" s="38">
        <v>7</v>
      </c>
      <c r="Q446" s="38">
        <v>25</v>
      </c>
      <c r="R446" s="38">
        <v>2</v>
      </c>
      <c r="S446" s="38">
        <v>0.57999999999999996</v>
      </c>
      <c r="T446" s="38">
        <v>5</v>
      </c>
      <c r="U446" s="38">
        <v>7</v>
      </c>
      <c r="V446" s="38">
        <v>-2</v>
      </c>
      <c r="W446" s="38">
        <v>-0.35</v>
      </c>
      <c r="X446" s="38">
        <v>-0.17</v>
      </c>
      <c r="Y446" s="38">
        <v>8.9</v>
      </c>
      <c r="Z446" s="38">
        <v>8.8000000000000007</v>
      </c>
      <c r="AA446" s="38">
        <v>0</v>
      </c>
      <c r="AB446" s="38">
        <v>0.01</v>
      </c>
      <c r="AC446" s="38">
        <v>0.02</v>
      </c>
      <c r="AD446" s="38" t="s">
        <v>25</v>
      </c>
      <c r="AE446" s="38" t="s">
        <v>789</v>
      </c>
    </row>
    <row r="447" spans="1:31">
      <c r="A447" s="1">
        <v>445</v>
      </c>
      <c r="B447" s="38" t="s">
        <v>4211</v>
      </c>
      <c r="C447" s="38" t="s">
        <v>120</v>
      </c>
      <c r="D447" s="38" t="s">
        <v>117</v>
      </c>
      <c r="E447" s="38" t="s">
        <v>72</v>
      </c>
      <c r="F447" s="38" t="s">
        <v>5079</v>
      </c>
      <c r="G447" s="38">
        <v>2003</v>
      </c>
      <c r="H447" s="38">
        <v>0</v>
      </c>
      <c r="M447" s="38">
        <v>0</v>
      </c>
      <c r="O447" s="38">
        <v>0</v>
      </c>
      <c r="P447" s="38">
        <v>0</v>
      </c>
      <c r="R447" s="38">
        <v>5</v>
      </c>
      <c r="AD447" s="38" t="s">
        <v>25</v>
      </c>
      <c r="AE447" s="38" t="s">
        <v>4212</v>
      </c>
    </row>
    <row r="448" spans="1:31">
      <c r="A448" s="1">
        <v>446</v>
      </c>
      <c r="B448" s="38" t="s">
        <v>1286</v>
      </c>
      <c r="C448" s="38" t="s">
        <v>149</v>
      </c>
      <c r="D448" s="38" t="s">
        <v>114</v>
      </c>
      <c r="E448" s="38" t="s">
        <v>76</v>
      </c>
      <c r="F448" s="38" t="s">
        <v>5087</v>
      </c>
      <c r="G448" s="38">
        <v>2001</v>
      </c>
      <c r="H448" s="38">
        <v>0</v>
      </c>
      <c r="M448" s="38">
        <v>0</v>
      </c>
      <c r="O448" s="38">
        <v>0</v>
      </c>
      <c r="P448" s="38">
        <v>0</v>
      </c>
      <c r="R448" s="38">
        <v>2</v>
      </c>
      <c r="AD448" s="38" t="s">
        <v>25</v>
      </c>
      <c r="AE448" s="38" t="s">
        <v>1287</v>
      </c>
    </row>
    <row r="449" spans="1:31">
      <c r="A449" s="1">
        <v>447</v>
      </c>
      <c r="B449" s="38" t="s">
        <v>790</v>
      </c>
      <c r="C449" s="38" t="s">
        <v>120</v>
      </c>
      <c r="D449" s="38" t="s">
        <v>114</v>
      </c>
      <c r="E449" s="38" t="s">
        <v>68</v>
      </c>
      <c r="F449" s="38" t="s">
        <v>4855</v>
      </c>
      <c r="G449" s="38">
        <v>1995</v>
      </c>
      <c r="H449" s="38">
        <v>33</v>
      </c>
      <c r="I449" s="38">
        <v>1151</v>
      </c>
      <c r="J449" s="38">
        <v>35</v>
      </c>
      <c r="K449" s="38">
        <v>38.799999999999997</v>
      </c>
      <c r="L449" s="38">
        <v>12.8</v>
      </c>
      <c r="M449" s="38">
        <v>13</v>
      </c>
      <c r="N449" s="38">
        <v>67</v>
      </c>
      <c r="O449" s="38">
        <v>1</v>
      </c>
      <c r="P449" s="38">
        <v>20</v>
      </c>
      <c r="Q449" s="38">
        <v>14</v>
      </c>
      <c r="R449" s="38">
        <v>0</v>
      </c>
      <c r="S449" s="38">
        <v>1.97</v>
      </c>
      <c r="T449" s="38">
        <v>29</v>
      </c>
      <c r="U449" s="38">
        <v>11</v>
      </c>
      <c r="V449" s="38">
        <v>18</v>
      </c>
      <c r="W449" s="38">
        <v>1.41</v>
      </c>
      <c r="X449" s="38">
        <v>0.62</v>
      </c>
      <c r="Y449" s="38">
        <v>27</v>
      </c>
      <c r="Z449" s="38">
        <v>13.8</v>
      </c>
      <c r="AA449" s="38">
        <v>13.3</v>
      </c>
      <c r="AB449" s="38">
        <v>1.04</v>
      </c>
      <c r="AC449" s="38">
        <v>0.34</v>
      </c>
      <c r="AD449" s="38" t="s">
        <v>25</v>
      </c>
      <c r="AE449" s="38" t="s">
        <v>791</v>
      </c>
    </row>
    <row r="450" spans="1:31">
      <c r="A450" s="1">
        <v>448</v>
      </c>
      <c r="B450" s="38" t="s">
        <v>792</v>
      </c>
      <c r="C450" s="38" t="s">
        <v>350</v>
      </c>
      <c r="D450" s="38" t="s">
        <v>139</v>
      </c>
      <c r="E450" s="38" t="s">
        <v>74</v>
      </c>
      <c r="F450" s="38" t="s">
        <v>4856</v>
      </c>
      <c r="G450" s="38">
        <v>1998</v>
      </c>
      <c r="H450" s="38">
        <v>6</v>
      </c>
      <c r="I450" s="38">
        <v>213</v>
      </c>
      <c r="J450" s="38">
        <v>36</v>
      </c>
      <c r="K450" s="38">
        <v>7.4</v>
      </c>
      <c r="L450" s="38">
        <v>2.4</v>
      </c>
      <c r="M450" s="38">
        <v>2</v>
      </c>
      <c r="N450" s="38">
        <v>73</v>
      </c>
      <c r="O450" s="38">
        <v>0</v>
      </c>
      <c r="P450" s="38">
        <v>4</v>
      </c>
      <c r="Q450" s="38">
        <v>17</v>
      </c>
      <c r="R450" s="38">
        <v>0</v>
      </c>
      <c r="S450" s="38">
        <v>2.17</v>
      </c>
      <c r="T450" s="38">
        <v>5</v>
      </c>
      <c r="U450" s="38">
        <v>4</v>
      </c>
      <c r="V450" s="38">
        <v>1</v>
      </c>
      <c r="W450" s="38">
        <v>0.42</v>
      </c>
      <c r="X450" s="38">
        <v>-0.28999999999999998</v>
      </c>
      <c r="Y450" s="38">
        <v>4.2</v>
      </c>
      <c r="Z450" s="38">
        <v>2.8</v>
      </c>
      <c r="AA450" s="38">
        <v>1.4</v>
      </c>
      <c r="AB450" s="38">
        <v>0.59</v>
      </c>
      <c r="AC450" s="38">
        <v>-0.17</v>
      </c>
      <c r="AD450" s="38" t="s">
        <v>25</v>
      </c>
      <c r="AE450" s="38" t="s">
        <v>793</v>
      </c>
    </row>
    <row r="451" spans="1:31">
      <c r="A451" s="1">
        <v>449</v>
      </c>
      <c r="B451" s="38" t="s">
        <v>794</v>
      </c>
      <c r="C451" s="38" t="s">
        <v>788</v>
      </c>
      <c r="D451" s="38" t="s">
        <v>121</v>
      </c>
      <c r="E451" s="38" t="s">
        <v>101</v>
      </c>
      <c r="F451" s="38" t="s">
        <v>4857</v>
      </c>
      <c r="G451" s="38">
        <v>1999</v>
      </c>
      <c r="H451" s="38">
        <v>33</v>
      </c>
      <c r="I451" s="38">
        <v>2565</v>
      </c>
      <c r="J451" s="38">
        <v>78</v>
      </c>
      <c r="K451" s="38">
        <v>83.8</v>
      </c>
      <c r="L451" s="38">
        <v>28.5</v>
      </c>
      <c r="M451" s="38">
        <v>29</v>
      </c>
      <c r="N451" s="38">
        <v>86</v>
      </c>
      <c r="O451" s="38">
        <v>26</v>
      </c>
      <c r="P451" s="38">
        <v>4</v>
      </c>
      <c r="Q451" s="38">
        <v>17</v>
      </c>
      <c r="R451" s="38">
        <v>0</v>
      </c>
      <c r="S451" s="38">
        <v>0.85</v>
      </c>
      <c r="T451" s="38">
        <v>23</v>
      </c>
      <c r="U451" s="38">
        <v>45</v>
      </c>
      <c r="V451" s="38">
        <v>-22</v>
      </c>
      <c r="W451" s="38">
        <v>-0.77</v>
      </c>
      <c r="X451" s="38">
        <v>-0.23</v>
      </c>
      <c r="Y451" s="38">
        <v>32.299999999999997</v>
      </c>
      <c r="Z451" s="38">
        <v>49</v>
      </c>
      <c r="AA451" s="38">
        <v>-16.7</v>
      </c>
      <c r="AB451" s="38">
        <v>-0.59</v>
      </c>
      <c r="AC451" s="38">
        <v>0.28999999999999998</v>
      </c>
      <c r="AD451" s="38" t="s">
        <v>25</v>
      </c>
      <c r="AE451" s="2" t="s">
        <v>795</v>
      </c>
    </row>
    <row r="452" spans="1:31">
      <c r="A452" s="1">
        <v>450</v>
      </c>
      <c r="B452" s="38" t="s">
        <v>1288</v>
      </c>
      <c r="C452" s="38" t="s">
        <v>1128</v>
      </c>
      <c r="D452" s="38" t="s">
        <v>117</v>
      </c>
      <c r="E452" s="38" t="s">
        <v>85</v>
      </c>
      <c r="F452" s="38" t="s">
        <v>5088</v>
      </c>
      <c r="G452" s="38">
        <v>1994</v>
      </c>
      <c r="H452" s="38">
        <v>0</v>
      </c>
      <c r="M452" s="38">
        <v>0</v>
      </c>
      <c r="O452" s="38">
        <v>0</v>
      </c>
      <c r="P452" s="38">
        <v>0</v>
      </c>
      <c r="R452" s="38">
        <v>9</v>
      </c>
      <c r="AD452" s="38" t="s">
        <v>25</v>
      </c>
      <c r="AE452" s="38" t="s">
        <v>1289</v>
      </c>
    </row>
    <row r="453" spans="1:31">
      <c r="A453" s="1">
        <v>451</v>
      </c>
      <c r="B453" s="38" t="s">
        <v>4001</v>
      </c>
      <c r="C453" s="38" t="s">
        <v>4002</v>
      </c>
      <c r="D453" s="38" t="s">
        <v>150</v>
      </c>
      <c r="E453" s="38" t="s">
        <v>89</v>
      </c>
      <c r="F453" s="38" t="s">
        <v>4858</v>
      </c>
      <c r="G453" s="38">
        <v>1986</v>
      </c>
      <c r="H453" s="38">
        <v>14</v>
      </c>
      <c r="I453" s="38">
        <v>1260</v>
      </c>
      <c r="J453" s="38">
        <v>90</v>
      </c>
      <c r="K453" s="38">
        <v>41.2</v>
      </c>
      <c r="L453" s="38">
        <v>14</v>
      </c>
      <c r="M453" s="38">
        <v>14</v>
      </c>
      <c r="N453" s="38">
        <v>90</v>
      </c>
      <c r="O453" s="38">
        <v>14</v>
      </c>
      <c r="P453" s="38">
        <v>0</v>
      </c>
      <c r="R453" s="38">
        <v>0</v>
      </c>
      <c r="S453" s="38">
        <v>0.64</v>
      </c>
      <c r="T453" s="38">
        <v>14</v>
      </c>
      <c r="U453" s="38">
        <v>27</v>
      </c>
      <c r="V453" s="38">
        <v>-13</v>
      </c>
      <c r="W453" s="38">
        <v>-0.93</v>
      </c>
      <c r="X453" s="38">
        <v>0.02</v>
      </c>
      <c r="Y453" s="38">
        <v>12.2</v>
      </c>
      <c r="Z453" s="38">
        <v>27.5</v>
      </c>
      <c r="AA453" s="38">
        <v>-15.3</v>
      </c>
      <c r="AB453" s="38">
        <v>-1.0900000000000001</v>
      </c>
      <c r="AC453" s="38">
        <v>-0.72</v>
      </c>
      <c r="AD453" s="38" t="s">
        <v>25</v>
      </c>
      <c r="AE453" s="38" t="s">
        <v>4003</v>
      </c>
    </row>
    <row r="454" spans="1:31">
      <c r="A454" s="1">
        <v>452</v>
      </c>
      <c r="B454" s="38" t="s">
        <v>796</v>
      </c>
      <c r="C454" s="38" t="s">
        <v>178</v>
      </c>
      <c r="D454" s="38" t="s">
        <v>517</v>
      </c>
      <c r="E454" s="38" t="s">
        <v>91</v>
      </c>
      <c r="F454" s="38" t="s">
        <v>4859</v>
      </c>
      <c r="G454" s="38">
        <v>1996</v>
      </c>
      <c r="H454" s="38">
        <v>24</v>
      </c>
      <c r="I454" s="38">
        <v>1500</v>
      </c>
      <c r="J454" s="38">
        <v>63</v>
      </c>
      <c r="K454" s="38">
        <v>49</v>
      </c>
      <c r="L454" s="38">
        <v>16.7</v>
      </c>
      <c r="M454" s="38">
        <v>17</v>
      </c>
      <c r="N454" s="38">
        <v>80</v>
      </c>
      <c r="O454" s="38">
        <v>8</v>
      </c>
      <c r="P454" s="38">
        <v>7</v>
      </c>
      <c r="Q454" s="38">
        <v>21</v>
      </c>
      <c r="R454" s="38">
        <v>4</v>
      </c>
      <c r="S454" s="38">
        <v>0.75</v>
      </c>
      <c r="T454" s="38">
        <v>23</v>
      </c>
      <c r="U454" s="38">
        <v>36</v>
      </c>
      <c r="V454" s="38">
        <v>-13</v>
      </c>
      <c r="W454" s="38">
        <v>-0.78</v>
      </c>
      <c r="X454" s="38">
        <v>-0.78</v>
      </c>
      <c r="Y454" s="38">
        <v>19.7</v>
      </c>
      <c r="Z454" s="38">
        <v>27.9</v>
      </c>
      <c r="AA454" s="38">
        <v>-8.1999999999999993</v>
      </c>
      <c r="AB454" s="38">
        <v>-0.49</v>
      </c>
      <c r="AC454" s="38">
        <v>-0.37</v>
      </c>
      <c r="AD454" s="38" t="s">
        <v>25</v>
      </c>
      <c r="AE454" s="38" t="s">
        <v>797</v>
      </c>
    </row>
    <row r="455" spans="1:31">
      <c r="A455" s="1">
        <v>453</v>
      </c>
      <c r="B455" s="38" t="s">
        <v>798</v>
      </c>
      <c r="C455" s="38" t="s">
        <v>120</v>
      </c>
      <c r="D455" s="38" t="s">
        <v>114</v>
      </c>
      <c r="E455" s="38" t="s">
        <v>64</v>
      </c>
      <c r="F455" s="38" t="s">
        <v>4860</v>
      </c>
      <c r="G455" s="38">
        <v>1999</v>
      </c>
      <c r="H455" s="38">
        <v>8</v>
      </c>
      <c r="I455" s="38">
        <v>146</v>
      </c>
      <c r="J455" s="38">
        <v>18</v>
      </c>
      <c r="K455" s="38">
        <v>4.8</v>
      </c>
      <c r="L455" s="38">
        <v>1.6</v>
      </c>
      <c r="M455" s="38">
        <v>0</v>
      </c>
      <c r="O455" s="38">
        <v>0</v>
      </c>
      <c r="P455" s="38">
        <v>8</v>
      </c>
      <c r="Q455" s="38">
        <v>18</v>
      </c>
      <c r="R455" s="38">
        <v>11</v>
      </c>
      <c r="S455" s="38">
        <v>2.13</v>
      </c>
      <c r="T455" s="38">
        <v>9</v>
      </c>
      <c r="U455" s="38">
        <v>1</v>
      </c>
      <c r="V455" s="38">
        <v>8</v>
      </c>
      <c r="W455" s="38">
        <v>4.93</v>
      </c>
      <c r="X455" s="38">
        <v>3.88</v>
      </c>
      <c r="Y455" s="38">
        <v>3.7</v>
      </c>
      <c r="Z455" s="38">
        <v>1.3</v>
      </c>
      <c r="AA455" s="38">
        <v>2.4</v>
      </c>
      <c r="AB455" s="38">
        <v>1.48</v>
      </c>
      <c r="AC455" s="38">
        <v>0.68</v>
      </c>
      <c r="AD455" s="38" t="s">
        <v>25</v>
      </c>
      <c r="AE455" s="38" t="s">
        <v>799</v>
      </c>
    </row>
    <row r="456" spans="1:31">
      <c r="A456" s="1">
        <v>454</v>
      </c>
      <c r="B456" s="38" t="s">
        <v>800</v>
      </c>
      <c r="C456" s="38" t="s">
        <v>149</v>
      </c>
      <c r="D456" s="38" t="s">
        <v>150</v>
      </c>
      <c r="E456" s="38" t="s">
        <v>99</v>
      </c>
      <c r="F456" s="38" t="s">
        <v>4861</v>
      </c>
      <c r="G456" s="38">
        <v>1989</v>
      </c>
      <c r="H456" s="38">
        <v>24</v>
      </c>
      <c r="I456" s="38">
        <v>2115</v>
      </c>
      <c r="J456" s="38">
        <v>88</v>
      </c>
      <c r="K456" s="38">
        <v>69.099999999999994</v>
      </c>
      <c r="L456" s="38">
        <v>23.5</v>
      </c>
      <c r="M456" s="38">
        <v>24</v>
      </c>
      <c r="N456" s="38">
        <v>88</v>
      </c>
      <c r="O456" s="38">
        <v>23</v>
      </c>
      <c r="P456" s="38">
        <v>0</v>
      </c>
      <c r="R456" s="38">
        <v>3</v>
      </c>
      <c r="S456" s="38">
        <v>1.38</v>
      </c>
      <c r="T456" s="38">
        <v>26</v>
      </c>
      <c r="U456" s="38">
        <v>33</v>
      </c>
      <c r="V456" s="38">
        <v>-7</v>
      </c>
      <c r="W456" s="38">
        <v>-0.3</v>
      </c>
      <c r="X456" s="38">
        <v>1.7</v>
      </c>
      <c r="Y456" s="38">
        <v>28.1</v>
      </c>
      <c r="Z456" s="38">
        <v>39.799999999999997</v>
      </c>
      <c r="AA456" s="38">
        <v>-11.7</v>
      </c>
      <c r="AB456" s="38">
        <v>-0.5</v>
      </c>
      <c r="AC456" s="38">
        <v>0.57999999999999996</v>
      </c>
      <c r="AD456" s="38" t="s">
        <v>25</v>
      </c>
      <c r="AE456" s="38" t="s">
        <v>801</v>
      </c>
    </row>
    <row r="457" spans="1:31">
      <c r="A457" s="1">
        <v>455</v>
      </c>
      <c r="B457" s="38" t="s">
        <v>802</v>
      </c>
      <c r="C457" s="38" t="s">
        <v>266</v>
      </c>
      <c r="D457" s="38" t="s">
        <v>139</v>
      </c>
      <c r="E457" s="38" t="s">
        <v>97</v>
      </c>
      <c r="F457" s="38" t="s">
        <v>4459</v>
      </c>
      <c r="G457" s="38">
        <v>2000</v>
      </c>
      <c r="H457" s="38">
        <v>16</v>
      </c>
      <c r="I457" s="38">
        <v>837</v>
      </c>
      <c r="J457" s="38">
        <v>52</v>
      </c>
      <c r="K457" s="38">
        <v>27.4</v>
      </c>
      <c r="L457" s="38">
        <v>9.3000000000000007</v>
      </c>
      <c r="M457" s="38">
        <v>11</v>
      </c>
      <c r="N457" s="38">
        <v>70</v>
      </c>
      <c r="O457" s="38">
        <v>2</v>
      </c>
      <c r="P457" s="38">
        <v>5</v>
      </c>
      <c r="Q457" s="38">
        <v>13</v>
      </c>
      <c r="R457" s="38">
        <v>3</v>
      </c>
      <c r="S457" s="38">
        <v>1</v>
      </c>
      <c r="T457" s="38">
        <v>6</v>
      </c>
      <c r="U457" s="38">
        <v>14</v>
      </c>
      <c r="V457" s="38">
        <v>-8</v>
      </c>
      <c r="W457" s="38">
        <v>-0.86</v>
      </c>
      <c r="X457" s="38">
        <v>-0.33</v>
      </c>
      <c r="Y457" s="38">
        <v>10.1</v>
      </c>
      <c r="Z457" s="38">
        <v>11.1</v>
      </c>
      <c r="AA457" s="38">
        <v>-1</v>
      </c>
      <c r="AB457" s="38">
        <v>-0.1</v>
      </c>
      <c r="AC457" s="38">
        <v>0.53</v>
      </c>
      <c r="AD457" s="38" t="s">
        <v>25</v>
      </c>
      <c r="AE457" s="38" t="s">
        <v>803</v>
      </c>
    </row>
    <row r="458" spans="1:31">
      <c r="A458" s="1">
        <v>456</v>
      </c>
      <c r="B458" s="38" t="s">
        <v>804</v>
      </c>
      <c r="C458" s="38" t="s">
        <v>266</v>
      </c>
      <c r="D458" s="38" t="s">
        <v>117</v>
      </c>
      <c r="E458" s="38" t="s">
        <v>97</v>
      </c>
      <c r="F458" s="38" t="s">
        <v>4862</v>
      </c>
      <c r="G458" s="38">
        <v>1997</v>
      </c>
      <c r="H458" s="38">
        <v>31</v>
      </c>
      <c r="I458" s="38">
        <v>2707</v>
      </c>
      <c r="J458" s="38">
        <v>87</v>
      </c>
      <c r="K458" s="38">
        <v>88.5</v>
      </c>
      <c r="L458" s="38">
        <v>30.1</v>
      </c>
      <c r="M458" s="38">
        <v>30</v>
      </c>
      <c r="N458" s="38">
        <v>89</v>
      </c>
      <c r="O458" s="38">
        <v>28</v>
      </c>
      <c r="P458" s="38">
        <v>1</v>
      </c>
      <c r="Q458" s="38">
        <v>45</v>
      </c>
      <c r="R458" s="38">
        <v>0</v>
      </c>
      <c r="S458" s="38">
        <v>1</v>
      </c>
      <c r="T458" s="38">
        <v>24</v>
      </c>
      <c r="U458" s="38">
        <v>44</v>
      </c>
      <c r="V458" s="38">
        <v>-20</v>
      </c>
      <c r="W458" s="38">
        <v>-0.66</v>
      </c>
      <c r="X458" s="38">
        <v>-0.41</v>
      </c>
      <c r="Y458" s="38">
        <v>29.7</v>
      </c>
      <c r="Z458" s="38">
        <v>44.2</v>
      </c>
      <c r="AA458" s="38">
        <v>-14.5</v>
      </c>
      <c r="AB458" s="38">
        <v>-0.48</v>
      </c>
      <c r="AC458" s="38">
        <v>0.08</v>
      </c>
      <c r="AD458" s="38" t="s">
        <v>25</v>
      </c>
      <c r="AE458" s="38" t="s">
        <v>805</v>
      </c>
    </row>
    <row r="459" spans="1:31">
      <c r="A459" s="1">
        <v>457</v>
      </c>
      <c r="B459" s="38" t="s">
        <v>806</v>
      </c>
      <c r="C459" s="38" t="s">
        <v>481</v>
      </c>
      <c r="D459" s="38" t="s">
        <v>121</v>
      </c>
      <c r="E459" s="38" t="s">
        <v>89</v>
      </c>
      <c r="F459" s="38" t="s">
        <v>4863</v>
      </c>
      <c r="G459" s="38">
        <v>1996</v>
      </c>
      <c r="H459" s="38">
        <v>10</v>
      </c>
      <c r="I459" s="38">
        <v>803</v>
      </c>
      <c r="J459" s="38">
        <v>80</v>
      </c>
      <c r="K459" s="38">
        <v>26.2</v>
      </c>
      <c r="L459" s="38">
        <v>8.9</v>
      </c>
      <c r="M459" s="38">
        <v>10</v>
      </c>
      <c r="N459" s="38">
        <v>80</v>
      </c>
      <c r="O459" s="38">
        <v>7</v>
      </c>
      <c r="P459" s="38">
        <v>0</v>
      </c>
      <c r="R459" s="38">
        <v>1</v>
      </c>
      <c r="S459" s="38">
        <v>0.7</v>
      </c>
      <c r="T459" s="38">
        <v>7</v>
      </c>
      <c r="U459" s="38">
        <v>15</v>
      </c>
      <c r="V459" s="38">
        <v>-8</v>
      </c>
      <c r="W459" s="38">
        <v>-0.9</v>
      </c>
      <c r="X459" s="38">
        <v>0.06</v>
      </c>
      <c r="Y459" s="38">
        <v>7.6</v>
      </c>
      <c r="Z459" s="38">
        <v>16.899999999999999</v>
      </c>
      <c r="AA459" s="38">
        <v>-9.1999999999999993</v>
      </c>
      <c r="AB459" s="38">
        <v>-1.04</v>
      </c>
      <c r="AC459" s="38">
        <v>-0.5</v>
      </c>
      <c r="AD459" s="38" t="s">
        <v>25</v>
      </c>
      <c r="AE459" s="38">
        <v>242715</v>
      </c>
    </row>
    <row r="460" spans="1:31">
      <c r="A460" s="1">
        <v>458</v>
      </c>
      <c r="B460" s="38" t="s">
        <v>807</v>
      </c>
      <c r="C460" s="38" t="s">
        <v>163</v>
      </c>
      <c r="D460" s="38" t="s">
        <v>121</v>
      </c>
      <c r="E460" s="38" t="s">
        <v>93</v>
      </c>
      <c r="F460" s="38" t="s">
        <v>4864</v>
      </c>
      <c r="G460" s="38">
        <v>1997</v>
      </c>
      <c r="H460" s="38">
        <v>22</v>
      </c>
      <c r="I460" s="38">
        <v>1600</v>
      </c>
      <c r="J460" s="38">
        <v>73</v>
      </c>
      <c r="K460" s="38">
        <v>52.3</v>
      </c>
      <c r="L460" s="38">
        <v>17.8</v>
      </c>
      <c r="M460" s="38">
        <v>17</v>
      </c>
      <c r="N460" s="38">
        <v>87</v>
      </c>
      <c r="O460" s="38">
        <v>13</v>
      </c>
      <c r="P460" s="38">
        <v>5</v>
      </c>
      <c r="Q460" s="38">
        <v>26</v>
      </c>
      <c r="R460" s="38">
        <v>11</v>
      </c>
      <c r="S460" s="38">
        <v>1</v>
      </c>
      <c r="T460" s="38">
        <v>24</v>
      </c>
      <c r="U460" s="38">
        <v>42</v>
      </c>
      <c r="V460" s="38">
        <v>-18</v>
      </c>
      <c r="W460" s="38">
        <v>-1.01</v>
      </c>
      <c r="X460" s="38">
        <v>-0.64</v>
      </c>
      <c r="Y460" s="38">
        <v>22.3</v>
      </c>
      <c r="Z460" s="38">
        <v>31.6</v>
      </c>
      <c r="AA460" s="38">
        <v>-9.4</v>
      </c>
      <c r="AB460" s="38">
        <v>-0.53</v>
      </c>
      <c r="AC460" s="38">
        <v>-0.17</v>
      </c>
      <c r="AD460" s="38" t="s">
        <v>25</v>
      </c>
      <c r="AE460" s="38" t="s">
        <v>808</v>
      </c>
    </row>
    <row r="461" spans="1:31">
      <c r="A461" s="1">
        <v>459</v>
      </c>
      <c r="B461" s="38" t="s">
        <v>809</v>
      </c>
      <c r="C461" s="38" t="s">
        <v>120</v>
      </c>
      <c r="D461" s="38" t="s">
        <v>114</v>
      </c>
      <c r="E461" s="38" t="s">
        <v>64</v>
      </c>
      <c r="F461" s="38" t="s">
        <v>4865</v>
      </c>
      <c r="G461" s="38">
        <v>1999</v>
      </c>
      <c r="H461" s="38">
        <v>26</v>
      </c>
      <c r="I461" s="38">
        <v>1032</v>
      </c>
      <c r="J461" s="38">
        <v>40</v>
      </c>
      <c r="K461" s="38">
        <v>33.700000000000003</v>
      </c>
      <c r="L461" s="38">
        <v>11.5</v>
      </c>
      <c r="M461" s="38">
        <v>9</v>
      </c>
      <c r="N461" s="38">
        <v>90</v>
      </c>
      <c r="O461" s="38">
        <v>8</v>
      </c>
      <c r="P461" s="38">
        <v>17</v>
      </c>
      <c r="Q461" s="38">
        <v>13</v>
      </c>
      <c r="R461" s="38">
        <v>3</v>
      </c>
      <c r="S461" s="38">
        <v>2.15</v>
      </c>
      <c r="T461" s="38">
        <v>26</v>
      </c>
      <c r="U461" s="38">
        <v>14</v>
      </c>
      <c r="V461" s="38">
        <v>12</v>
      </c>
      <c r="W461" s="38">
        <v>1.05</v>
      </c>
      <c r="X461" s="38">
        <v>-0.28000000000000003</v>
      </c>
      <c r="Y461" s="38">
        <v>23.8</v>
      </c>
      <c r="Z461" s="38">
        <v>13.1</v>
      </c>
      <c r="AA461" s="38">
        <v>10.8</v>
      </c>
      <c r="AB461" s="38">
        <v>0.94</v>
      </c>
      <c r="AC461" s="38">
        <v>0.16</v>
      </c>
      <c r="AD461" s="38" t="s">
        <v>25</v>
      </c>
      <c r="AE461" s="38" t="s">
        <v>810</v>
      </c>
    </row>
    <row r="462" spans="1:31">
      <c r="A462" s="1">
        <v>460</v>
      </c>
      <c r="B462" s="38" t="s">
        <v>811</v>
      </c>
      <c r="C462" s="38" t="s">
        <v>266</v>
      </c>
      <c r="D462" s="38" t="s">
        <v>117</v>
      </c>
      <c r="E462" s="38" t="s">
        <v>97</v>
      </c>
      <c r="F462" s="38" t="s">
        <v>4866</v>
      </c>
      <c r="G462" s="38">
        <v>1998</v>
      </c>
      <c r="H462" s="38">
        <v>30</v>
      </c>
      <c r="I462" s="38">
        <v>2222</v>
      </c>
      <c r="J462" s="38">
        <v>74</v>
      </c>
      <c r="K462" s="38">
        <v>72.599999999999994</v>
      </c>
      <c r="L462" s="38">
        <v>24.7</v>
      </c>
      <c r="M462" s="38">
        <v>27</v>
      </c>
      <c r="N462" s="38">
        <v>80</v>
      </c>
      <c r="O462" s="38">
        <v>13</v>
      </c>
      <c r="P462" s="38">
        <v>3</v>
      </c>
      <c r="Q462" s="38">
        <v>22</v>
      </c>
      <c r="R462" s="38">
        <v>0</v>
      </c>
      <c r="S462" s="38">
        <v>1.1599999999999999</v>
      </c>
      <c r="T462" s="38">
        <v>20</v>
      </c>
      <c r="U462" s="38">
        <v>35</v>
      </c>
      <c r="V462" s="38">
        <v>-15</v>
      </c>
      <c r="W462" s="38">
        <v>-0.61</v>
      </c>
      <c r="X462" s="38">
        <v>0.04</v>
      </c>
      <c r="Y462" s="38">
        <v>22.3</v>
      </c>
      <c r="Z462" s="38">
        <v>34.9</v>
      </c>
      <c r="AA462" s="38">
        <v>-12.6</v>
      </c>
      <c r="AB462" s="38">
        <v>-0.51</v>
      </c>
      <c r="AC462" s="38">
        <v>-7.0000000000000007E-2</v>
      </c>
      <c r="AD462" s="38" t="s">
        <v>25</v>
      </c>
      <c r="AE462" s="2" t="s">
        <v>812</v>
      </c>
    </row>
    <row r="463" spans="1:31">
      <c r="A463" s="1">
        <v>461</v>
      </c>
      <c r="B463" s="38" t="s">
        <v>813</v>
      </c>
      <c r="C463" s="38" t="s">
        <v>235</v>
      </c>
      <c r="D463" s="38" t="s">
        <v>114</v>
      </c>
      <c r="E463" s="38" t="s">
        <v>81</v>
      </c>
      <c r="F463" s="38" t="s">
        <v>4467</v>
      </c>
      <c r="G463" s="38">
        <v>1999</v>
      </c>
      <c r="H463" s="38">
        <v>28</v>
      </c>
      <c r="I463" s="38">
        <v>1631</v>
      </c>
      <c r="J463" s="38">
        <v>58</v>
      </c>
      <c r="K463" s="38">
        <v>53.3</v>
      </c>
      <c r="L463" s="38">
        <v>18.100000000000001</v>
      </c>
      <c r="M463" s="38">
        <v>18</v>
      </c>
      <c r="N463" s="38">
        <v>79</v>
      </c>
      <c r="O463" s="38">
        <v>5</v>
      </c>
      <c r="P463" s="38">
        <v>10</v>
      </c>
      <c r="Q463" s="38">
        <v>21</v>
      </c>
      <c r="R463" s="38">
        <v>0</v>
      </c>
      <c r="S463" s="38">
        <v>1.86</v>
      </c>
      <c r="T463" s="38">
        <v>34</v>
      </c>
      <c r="U463" s="38">
        <v>22</v>
      </c>
      <c r="V463" s="38">
        <v>12</v>
      </c>
      <c r="W463" s="38">
        <v>0.66</v>
      </c>
      <c r="X463" s="38">
        <v>-0.09</v>
      </c>
      <c r="Y463" s="38">
        <v>35.4</v>
      </c>
      <c r="Z463" s="38">
        <v>27</v>
      </c>
      <c r="AA463" s="38">
        <v>8.4</v>
      </c>
      <c r="AB463" s="38">
        <v>0.47</v>
      </c>
      <c r="AC463" s="38">
        <v>-0.03</v>
      </c>
      <c r="AD463" s="38" t="s">
        <v>25</v>
      </c>
      <c r="AE463" s="38" t="s">
        <v>814</v>
      </c>
    </row>
    <row r="464" spans="1:31">
      <c r="A464" s="1">
        <v>462</v>
      </c>
      <c r="B464" s="38" t="s">
        <v>815</v>
      </c>
      <c r="C464" s="38" t="s">
        <v>120</v>
      </c>
      <c r="D464" s="38" t="s">
        <v>114</v>
      </c>
      <c r="E464" s="38" t="s">
        <v>64</v>
      </c>
      <c r="F464" s="38" t="s">
        <v>4867</v>
      </c>
      <c r="G464" s="38">
        <v>2007</v>
      </c>
      <c r="H464" s="38">
        <v>1</v>
      </c>
      <c r="I464" s="38">
        <v>1</v>
      </c>
      <c r="J464" s="38">
        <v>1</v>
      </c>
      <c r="K464" s="38">
        <v>0</v>
      </c>
      <c r="L464" s="38">
        <v>0</v>
      </c>
      <c r="M464" s="38">
        <v>0</v>
      </c>
      <c r="O464" s="38">
        <v>0</v>
      </c>
      <c r="P464" s="38">
        <v>1</v>
      </c>
      <c r="Q464" s="38">
        <v>1</v>
      </c>
      <c r="R464" s="38">
        <v>0</v>
      </c>
      <c r="S464" s="38">
        <v>3</v>
      </c>
      <c r="T464" s="38">
        <v>0</v>
      </c>
      <c r="U464" s="38">
        <v>0</v>
      </c>
      <c r="V464" s="38">
        <v>0</v>
      </c>
      <c r="W464" s="38">
        <v>0</v>
      </c>
      <c r="X464" s="38">
        <v>-1.24</v>
      </c>
      <c r="Y464" s="38">
        <v>0</v>
      </c>
      <c r="Z464" s="38">
        <v>0</v>
      </c>
      <c r="AA464" s="38">
        <v>0</v>
      </c>
      <c r="AB464" s="38">
        <v>0</v>
      </c>
      <c r="AC464" s="38">
        <v>-0.83</v>
      </c>
      <c r="AD464" s="38" t="s">
        <v>25</v>
      </c>
      <c r="AE464" s="38" t="s">
        <v>816</v>
      </c>
    </row>
    <row r="465" spans="1:31">
      <c r="A465" s="1">
        <v>463</v>
      </c>
      <c r="B465" s="38" t="s">
        <v>817</v>
      </c>
      <c r="C465" s="38" t="s">
        <v>163</v>
      </c>
      <c r="D465" s="38" t="s">
        <v>117</v>
      </c>
      <c r="E465" s="38" t="s">
        <v>79</v>
      </c>
      <c r="F465" s="38" t="s">
        <v>4443</v>
      </c>
      <c r="G465" s="38">
        <v>1994</v>
      </c>
      <c r="H465" s="38">
        <v>22</v>
      </c>
      <c r="I465" s="38">
        <v>1763</v>
      </c>
      <c r="J465" s="38">
        <v>80</v>
      </c>
      <c r="K465" s="38">
        <v>57.6</v>
      </c>
      <c r="L465" s="38">
        <v>19.600000000000001</v>
      </c>
      <c r="M465" s="38">
        <v>21</v>
      </c>
      <c r="N465" s="38">
        <v>83</v>
      </c>
      <c r="O465" s="38">
        <v>12</v>
      </c>
      <c r="P465" s="38">
        <v>1</v>
      </c>
      <c r="Q465" s="38">
        <v>29</v>
      </c>
      <c r="R465" s="38">
        <v>0</v>
      </c>
      <c r="S465" s="38">
        <v>1.5</v>
      </c>
      <c r="T465" s="38">
        <v>31</v>
      </c>
      <c r="U465" s="38">
        <v>23</v>
      </c>
      <c r="V465" s="38">
        <v>8</v>
      </c>
      <c r="W465" s="38">
        <v>0.41</v>
      </c>
      <c r="X465" s="38">
        <v>0.41</v>
      </c>
      <c r="Y465" s="38">
        <v>29.4</v>
      </c>
      <c r="Z465" s="38">
        <v>24.7</v>
      </c>
      <c r="AA465" s="38">
        <v>4.7</v>
      </c>
      <c r="AB465" s="38">
        <v>0.24</v>
      </c>
      <c r="AC465" s="38">
        <v>0.11</v>
      </c>
      <c r="AD465" s="38" t="s">
        <v>25</v>
      </c>
      <c r="AE465" s="38" t="s">
        <v>818</v>
      </c>
    </row>
    <row r="466" spans="1:31">
      <c r="A466" s="1">
        <v>464</v>
      </c>
      <c r="B466" s="38" t="s">
        <v>819</v>
      </c>
      <c r="C466" s="38" t="s">
        <v>120</v>
      </c>
      <c r="D466" s="38" t="s">
        <v>117</v>
      </c>
      <c r="E466" s="38" t="s">
        <v>89</v>
      </c>
      <c r="F466" s="38" t="s">
        <v>4437</v>
      </c>
      <c r="G466" s="38">
        <v>1998</v>
      </c>
      <c r="H466" s="38">
        <v>13</v>
      </c>
      <c r="I466" s="38">
        <v>584</v>
      </c>
      <c r="J466" s="38">
        <v>45</v>
      </c>
      <c r="K466" s="38">
        <v>19.100000000000001</v>
      </c>
      <c r="L466" s="38">
        <v>6.5</v>
      </c>
      <c r="M466" s="38">
        <v>6</v>
      </c>
      <c r="N466" s="38">
        <v>77</v>
      </c>
      <c r="O466" s="38">
        <v>3</v>
      </c>
      <c r="P466" s="38">
        <v>7</v>
      </c>
      <c r="Q466" s="38">
        <v>17</v>
      </c>
      <c r="R466" s="38">
        <v>2</v>
      </c>
      <c r="S466" s="38">
        <v>0.92</v>
      </c>
      <c r="T466" s="38">
        <v>5</v>
      </c>
      <c r="U466" s="38">
        <v>14</v>
      </c>
      <c r="V466" s="38">
        <v>-9</v>
      </c>
      <c r="W466" s="38">
        <v>-1.39</v>
      </c>
      <c r="X466" s="38">
        <v>-0.55000000000000004</v>
      </c>
      <c r="Y466" s="38">
        <v>6.7</v>
      </c>
      <c r="Z466" s="38">
        <v>13.7</v>
      </c>
      <c r="AA466" s="38">
        <v>-7</v>
      </c>
      <c r="AB466" s="38">
        <v>-1.08</v>
      </c>
      <c r="AC466" s="38">
        <v>-0.51</v>
      </c>
      <c r="AD466" s="38" t="s">
        <v>25</v>
      </c>
      <c r="AE466" s="38" t="s">
        <v>820</v>
      </c>
    </row>
    <row r="467" spans="1:31">
      <c r="A467" s="1">
        <v>465</v>
      </c>
      <c r="B467" s="38" t="s">
        <v>4485</v>
      </c>
      <c r="C467" s="38" t="s">
        <v>120</v>
      </c>
      <c r="D467" s="38" t="s">
        <v>117</v>
      </c>
      <c r="E467" s="38" t="s">
        <v>85</v>
      </c>
      <c r="F467" s="38" t="s">
        <v>5089</v>
      </c>
      <c r="G467" s="38">
        <v>2003</v>
      </c>
      <c r="H467" s="38">
        <v>0</v>
      </c>
      <c r="M467" s="38">
        <v>0</v>
      </c>
      <c r="O467" s="38">
        <v>0</v>
      </c>
      <c r="P467" s="38">
        <v>0</v>
      </c>
      <c r="R467" s="38">
        <v>2</v>
      </c>
      <c r="AD467" s="38" t="s">
        <v>25</v>
      </c>
      <c r="AE467" s="38" t="s">
        <v>4486</v>
      </c>
    </row>
    <row r="468" spans="1:31">
      <c r="A468" s="1">
        <v>466</v>
      </c>
      <c r="B468" s="38" t="s">
        <v>4033</v>
      </c>
      <c r="C468" s="38" t="s">
        <v>120</v>
      </c>
      <c r="D468" s="38" t="s">
        <v>121</v>
      </c>
      <c r="E468" s="38" t="s">
        <v>74</v>
      </c>
      <c r="F468" s="38" t="s">
        <v>4484</v>
      </c>
      <c r="G468" s="38">
        <v>2002</v>
      </c>
      <c r="H468" s="38">
        <v>1</v>
      </c>
      <c r="I468" s="38">
        <v>3</v>
      </c>
      <c r="J468" s="38">
        <v>3</v>
      </c>
      <c r="K468" s="38">
        <v>0.1</v>
      </c>
      <c r="L468" s="38">
        <v>0</v>
      </c>
      <c r="M468" s="38">
        <v>0</v>
      </c>
      <c r="O468" s="38">
        <v>0</v>
      </c>
      <c r="P468" s="38">
        <v>1</v>
      </c>
      <c r="Q468" s="38">
        <v>3</v>
      </c>
      <c r="R468" s="38">
        <v>4</v>
      </c>
      <c r="S468" s="38">
        <v>0</v>
      </c>
      <c r="T468" s="38">
        <v>0</v>
      </c>
      <c r="U468" s="38">
        <v>1</v>
      </c>
      <c r="V468" s="38">
        <v>-1</v>
      </c>
      <c r="W468" s="38">
        <v>-30</v>
      </c>
      <c r="X468" s="38">
        <v>-30.72</v>
      </c>
      <c r="Y468" s="38">
        <v>0.5</v>
      </c>
      <c r="Z468" s="38">
        <v>0.8</v>
      </c>
      <c r="AA468" s="38">
        <v>-0.3</v>
      </c>
      <c r="AB468" s="38">
        <v>-7.58</v>
      </c>
      <c r="AC468" s="38">
        <v>-8.33</v>
      </c>
      <c r="AD468" s="38" t="s">
        <v>25</v>
      </c>
      <c r="AE468" s="38" t="s">
        <v>4034</v>
      </c>
    </row>
    <row r="469" spans="1:31">
      <c r="A469" s="1">
        <v>467</v>
      </c>
      <c r="B469" s="38" t="s">
        <v>821</v>
      </c>
      <c r="C469" s="38" t="s">
        <v>498</v>
      </c>
      <c r="D469" s="38" t="s">
        <v>121</v>
      </c>
      <c r="E469" s="38" t="s">
        <v>95</v>
      </c>
      <c r="F469" s="38" t="s">
        <v>4868</v>
      </c>
      <c r="G469" s="38">
        <v>1988</v>
      </c>
      <c r="H469" s="38">
        <v>13</v>
      </c>
      <c r="I469" s="38">
        <v>967</v>
      </c>
      <c r="J469" s="38">
        <v>74</v>
      </c>
      <c r="K469" s="38">
        <v>31.6</v>
      </c>
      <c r="L469" s="38">
        <v>10.7</v>
      </c>
      <c r="M469" s="38">
        <v>10</v>
      </c>
      <c r="N469" s="38">
        <v>87</v>
      </c>
      <c r="O469" s="38">
        <v>8</v>
      </c>
      <c r="P469" s="38">
        <v>3</v>
      </c>
      <c r="Q469" s="38">
        <v>33</v>
      </c>
      <c r="R469" s="38">
        <v>18</v>
      </c>
      <c r="S469" s="38">
        <v>0.92</v>
      </c>
      <c r="T469" s="38">
        <v>11</v>
      </c>
      <c r="U469" s="38">
        <v>16</v>
      </c>
      <c r="V469" s="38">
        <v>-5</v>
      </c>
      <c r="W469" s="38">
        <v>-0.47</v>
      </c>
      <c r="X469" s="38">
        <v>-0.12</v>
      </c>
      <c r="Y469" s="38">
        <v>14</v>
      </c>
      <c r="Z469" s="38">
        <v>14.7</v>
      </c>
      <c r="AA469" s="38">
        <v>-0.7</v>
      </c>
      <c r="AB469" s="38">
        <v>-7.0000000000000007E-2</v>
      </c>
      <c r="AC469" s="38">
        <v>-0.01</v>
      </c>
      <c r="AD469" s="38" t="s">
        <v>25</v>
      </c>
      <c r="AE469" s="38" t="s">
        <v>822</v>
      </c>
    </row>
    <row r="470" spans="1:31">
      <c r="A470" s="1">
        <v>468</v>
      </c>
      <c r="B470" s="38" t="s">
        <v>1290</v>
      </c>
      <c r="C470" s="38" t="s">
        <v>215</v>
      </c>
      <c r="D470" s="38" t="s">
        <v>117</v>
      </c>
      <c r="E470" s="38" t="s">
        <v>95</v>
      </c>
      <c r="F470" s="38" t="s">
        <v>5090</v>
      </c>
      <c r="G470" s="38">
        <v>2002</v>
      </c>
      <c r="H470" s="38">
        <v>0</v>
      </c>
      <c r="M470" s="38">
        <v>0</v>
      </c>
      <c r="O470" s="38">
        <v>0</v>
      </c>
      <c r="P470" s="38">
        <v>0</v>
      </c>
      <c r="R470" s="38">
        <v>1</v>
      </c>
      <c r="AD470" s="38" t="s">
        <v>25</v>
      </c>
      <c r="AE470" s="38" t="s">
        <v>1291</v>
      </c>
    </row>
    <row r="471" spans="1:31">
      <c r="A471" s="1">
        <v>469</v>
      </c>
      <c r="B471" s="38" t="s">
        <v>4296</v>
      </c>
      <c r="C471" s="38" t="s">
        <v>120</v>
      </c>
      <c r="D471" s="38" t="s">
        <v>114</v>
      </c>
      <c r="E471" s="38" t="s">
        <v>79</v>
      </c>
      <c r="F471" s="38" t="s">
        <v>5091</v>
      </c>
      <c r="G471" s="38">
        <v>2004</v>
      </c>
      <c r="H471" s="38">
        <v>0</v>
      </c>
      <c r="M471" s="38">
        <v>0</v>
      </c>
      <c r="O471" s="38">
        <v>0</v>
      </c>
      <c r="P471" s="38">
        <v>0</v>
      </c>
      <c r="R471" s="38">
        <v>1</v>
      </c>
      <c r="AD471" s="38" t="s">
        <v>25</v>
      </c>
      <c r="AE471" s="38" t="s">
        <v>4297</v>
      </c>
    </row>
    <row r="472" spans="1:31">
      <c r="A472" s="1">
        <v>470</v>
      </c>
      <c r="B472" s="38" t="s">
        <v>823</v>
      </c>
      <c r="C472" s="38" t="s">
        <v>127</v>
      </c>
      <c r="D472" s="38" t="s">
        <v>139</v>
      </c>
      <c r="E472" s="38" t="s">
        <v>87</v>
      </c>
      <c r="F472" s="38" t="s">
        <v>4869</v>
      </c>
      <c r="G472" s="38">
        <v>2001</v>
      </c>
      <c r="H472" s="38">
        <v>33</v>
      </c>
      <c r="I472" s="38">
        <v>2390</v>
      </c>
      <c r="J472" s="38">
        <v>72</v>
      </c>
      <c r="K472" s="38">
        <v>78.099999999999994</v>
      </c>
      <c r="L472" s="38">
        <v>26.6</v>
      </c>
      <c r="M472" s="38">
        <v>27</v>
      </c>
      <c r="N472" s="38">
        <v>84</v>
      </c>
      <c r="O472" s="38">
        <v>14</v>
      </c>
      <c r="P472" s="38">
        <v>6</v>
      </c>
      <c r="Q472" s="38">
        <v>20</v>
      </c>
      <c r="R472" s="38">
        <v>0</v>
      </c>
      <c r="S472" s="38">
        <v>1.21</v>
      </c>
      <c r="T472" s="38">
        <v>30</v>
      </c>
      <c r="U472" s="38">
        <v>34</v>
      </c>
      <c r="V472" s="38">
        <v>-4</v>
      </c>
      <c r="W472" s="38">
        <v>-0.15</v>
      </c>
      <c r="X472" s="38">
        <v>0.66</v>
      </c>
      <c r="Y472" s="38">
        <v>27.4</v>
      </c>
      <c r="Z472" s="38">
        <v>33.200000000000003</v>
      </c>
      <c r="AA472" s="38">
        <v>-5.8</v>
      </c>
      <c r="AB472" s="38">
        <v>-0.22</v>
      </c>
      <c r="AC472" s="38">
        <v>0.38</v>
      </c>
      <c r="AD472" s="38" t="s">
        <v>25</v>
      </c>
      <c r="AE472" s="38" t="s">
        <v>824</v>
      </c>
    </row>
    <row r="473" spans="1:31">
      <c r="A473" s="1">
        <v>471</v>
      </c>
      <c r="B473" s="38" t="s">
        <v>825</v>
      </c>
      <c r="C473" s="38" t="s">
        <v>189</v>
      </c>
      <c r="D473" s="38" t="s">
        <v>150</v>
      </c>
      <c r="E473" s="38" t="s">
        <v>85</v>
      </c>
      <c r="F473" s="38" t="s">
        <v>4870</v>
      </c>
      <c r="G473" s="38">
        <v>1990</v>
      </c>
      <c r="H473" s="38">
        <v>4</v>
      </c>
      <c r="I473" s="38">
        <v>281</v>
      </c>
      <c r="J473" s="38">
        <v>70</v>
      </c>
      <c r="K473" s="38">
        <v>9.1999999999999993</v>
      </c>
      <c r="L473" s="38">
        <v>3.1</v>
      </c>
      <c r="M473" s="38">
        <v>2</v>
      </c>
      <c r="N473" s="38">
        <v>90</v>
      </c>
      <c r="O473" s="38">
        <v>2</v>
      </c>
      <c r="P473" s="38">
        <v>2</v>
      </c>
      <c r="Q473" s="38">
        <v>51</v>
      </c>
      <c r="R473" s="38">
        <v>26</v>
      </c>
      <c r="S473" s="38">
        <v>1</v>
      </c>
      <c r="T473" s="38">
        <v>4</v>
      </c>
      <c r="U473" s="38">
        <v>8</v>
      </c>
      <c r="V473" s="38">
        <v>-4</v>
      </c>
      <c r="W473" s="38">
        <v>-1.28</v>
      </c>
      <c r="X473" s="38">
        <v>-1.54</v>
      </c>
      <c r="Y473" s="38">
        <v>3.7</v>
      </c>
      <c r="Z473" s="38">
        <v>8.6</v>
      </c>
      <c r="AA473" s="38">
        <v>-4.9000000000000004</v>
      </c>
      <c r="AB473" s="38">
        <v>-1.56</v>
      </c>
      <c r="AC473" s="38">
        <v>-1.56</v>
      </c>
      <c r="AD473" s="38" t="s">
        <v>25</v>
      </c>
      <c r="AE473" s="38" t="s">
        <v>826</v>
      </c>
    </row>
    <row r="474" spans="1:31">
      <c r="A474" s="1">
        <v>472</v>
      </c>
      <c r="B474" s="38" t="s">
        <v>827</v>
      </c>
      <c r="C474" s="38" t="s">
        <v>295</v>
      </c>
      <c r="D474" s="38" t="s">
        <v>117</v>
      </c>
      <c r="E474" s="38" t="s">
        <v>101</v>
      </c>
      <c r="F474" s="38" t="s">
        <v>4871</v>
      </c>
      <c r="G474" s="38">
        <v>2001</v>
      </c>
      <c r="H474" s="38">
        <v>29</v>
      </c>
      <c r="I474" s="38">
        <v>2278</v>
      </c>
      <c r="J474" s="38">
        <v>79</v>
      </c>
      <c r="K474" s="38">
        <v>74.400000000000006</v>
      </c>
      <c r="L474" s="38">
        <v>25.3</v>
      </c>
      <c r="M474" s="38">
        <v>27</v>
      </c>
      <c r="N474" s="38">
        <v>83</v>
      </c>
      <c r="O474" s="38">
        <v>15</v>
      </c>
      <c r="P474" s="38">
        <v>2</v>
      </c>
      <c r="Q474" s="38">
        <v>22</v>
      </c>
      <c r="R474" s="38">
        <v>1</v>
      </c>
      <c r="S474" s="38">
        <v>0.93</v>
      </c>
      <c r="T474" s="38">
        <v>20</v>
      </c>
      <c r="U474" s="38">
        <v>36</v>
      </c>
      <c r="V474" s="38">
        <v>-16</v>
      </c>
      <c r="W474" s="38">
        <v>-0.63</v>
      </c>
      <c r="X474" s="38">
        <v>0.4</v>
      </c>
      <c r="Y474" s="38">
        <v>28.7</v>
      </c>
      <c r="Z474" s="38">
        <v>43.9</v>
      </c>
      <c r="AA474" s="38">
        <v>-15.1</v>
      </c>
      <c r="AB474" s="38">
        <v>-0.6</v>
      </c>
      <c r="AC474" s="38">
        <v>0.13</v>
      </c>
      <c r="AD474" s="38" t="s">
        <v>25</v>
      </c>
      <c r="AE474" s="38" t="s">
        <v>828</v>
      </c>
    </row>
    <row r="475" spans="1:31">
      <c r="A475" s="1">
        <v>473</v>
      </c>
      <c r="B475" s="38" t="s">
        <v>829</v>
      </c>
      <c r="C475" s="38" t="s">
        <v>120</v>
      </c>
      <c r="D475" s="38" t="s">
        <v>117</v>
      </c>
      <c r="E475" s="38" t="s">
        <v>76</v>
      </c>
      <c r="F475" s="38" t="s">
        <v>4872</v>
      </c>
      <c r="G475" s="38">
        <v>1997</v>
      </c>
      <c r="H475" s="38">
        <v>2</v>
      </c>
      <c r="I475" s="38">
        <v>15</v>
      </c>
      <c r="J475" s="38">
        <v>8</v>
      </c>
      <c r="K475" s="38">
        <v>0.5</v>
      </c>
      <c r="L475" s="38">
        <v>0.2</v>
      </c>
      <c r="M475" s="38">
        <v>0</v>
      </c>
      <c r="O475" s="38">
        <v>0</v>
      </c>
      <c r="P475" s="38">
        <v>2</v>
      </c>
      <c r="Q475" s="38">
        <v>8</v>
      </c>
      <c r="R475" s="38">
        <v>3</v>
      </c>
      <c r="S475" s="38">
        <v>0</v>
      </c>
      <c r="T475" s="38">
        <v>0</v>
      </c>
      <c r="U475" s="38">
        <v>2</v>
      </c>
      <c r="V475" s="38">
        <v>-2</v>
      </c>
      <c r="W475" s="38">
        <v>-12</v>
      </c>
      <c r="X475" s="38">
        <v>-12.03</v>
      </c>
      <c r="Y475" s="38">
        <v>0.1</v>
      </c>
      <c r="Z475" s="38">
        <v>0.6</v>
      </c>
      <c r="AA475" s="38">
        <v>-0.5</v>
      </c>
      <c r="AB475" s="38">
        <v>-3.02</v>
      </c>
      <c r="AC475" s="38">
        <v>-2.5499999999999998</v>
      </c>
      <c r="AD475" s="38" t="s">
        <v>25</v>
      </c>
      <c r="AE475" s="2" t="s">
        <v>830</v>
      </c>
    </row>
    <row r="476" spans="1:31">
      <c r="A476" s="1">
        <v>474</v>
      </c>
      <c r="B476" s="38" t="s">
        <v>4004</v>
      </c>
      <c r="C476" s="38" t="s">
        <v>178</v>
      </c>
      <c r="D476" s="38" t="s">
        <v>114</v>
      </c>
      <c r="E476" s="38" t="s">
        <v>103</v>
      </c>
      <c r="F476" s="38" t="s">
        <v>4873</v>
      </c>
      <c r="G476" s="38">
        <v>1994</v>
      </c>
      <c r="H476" s="38">
        <v>9</v>
      </c>
      <c r="I476" s="38">
        <v>331</v>
      </c>
      <c r="J476" s="38">
        <v>37</v>
      </c>
      <c r="K476" s="38">
        <v>10.8</v>
      </c>
      <c r="L476" s="38">
        <v>3.7</v>
      </c>
      <c r="M476" s="38">
        <v>3</v>
      </c>
      <c r="N476" s="38">
        <v>64</v>
      </c>
      <c r="O476" s="38">
        <v>0</v>
      </c>
      <c r="P476" s="38">
        <v>6</v>
      </c>
      <c r="Q476" s="38">
        <v>23</v>
      </c>
      <c r="R476" s="38">
        <v>3</v>
      </c>
      <c r="S476" s="38">
        <v>0.56000000000000005</v>
      </c>
      <c r="T476" s="38">
        <v>2</v>
      </c>
      <c r="U476" s="38">
        <v>6</v>
      </c>
      <c r="V476" s="38">
        <v>-4</v>
      </c>
      <c r="W476" s="38">
        <v>-1.0900000000000001</v>
      </c>
      <c r="X476" s="38">
        <v>-0.16</v>
      </c>
      <c r="Y476" s="38">
        <v>2.4</v>
      </c>
      <c r="Z476" s="38">
        <v>4.8</v>
      </c>
      <c r="AA476" s="38">
        <v>-2.2999999999999998</v>
      </c>
      <c r="AB476" s="38">
        <v>-0.64</v>
      </c>
      <c r="AC476" s="38">
        <v>-7.0000000000000007E-2</v>
      </c>
      <c r="AD476" s="38" t="s">
        <v>25</v>
      </c>
      <c r="AE476" s="38" t="s">
        <v>4005</v>
      </c>
    </row>
    <row r="477" spans="1:31">
      <c r="A477" s="1">
        <v>475</v>
      </c>
      <c r="B477" s="38" t="s">
        <v>831</v>
      </c>
      <c r="C477" s="38" t="s">
        <v>178</v>
      </c>
      <c r="D477" s="38" t="s">
        <v>117</v>
      </c>
      <c r="E477" s="38" t="s">
        <v>79</v>
      </c>
      <c r="F477" s="38" t="s">
        <v>4856</v>
      </c>
      <c r="G477" s="38">
        <v>1998</v>
      </c>
      <c r="H477" s="38">
        <v>17</v>
      </c>
      <c r="I477" s="38">
        <v>631</v>
      </c>
      <c r="J477" s="38">
        <v>37</v>
      </c>
      <c r="K477" s="38">
        <v>20.6</v>
      </c>
      <c r="L477" s="38">
        <v>7</v>
      </c>
      <c r="M477" s="38">
        <v>5</v>
      </c>
      <c r="N477" s="38">
        <v>64</v>
      </c>
      <c r="O477" s="38">
        <v>0</v>
      </c>
      <c r="P477" s="38">
        <v>12</v>
      </c>
      <c r="Q477" s="38">
        <v>26</v>
      </c>
      <c r="R477" s="38">
        <v>6</v>
      </c>
      <c r="S477" s="38">
        <v>1.59</v>
      </c>
      <c r="T477" s="38">
        <v>12</v>
      </c>
      <c r="U477" s="38">
        <v>9</v>
      </c>
      <c r="V477" s="38">
        <v>3</v>
      </c>
      <c r="W477" s="38">
        <v>0.43</v>
      </c>
      <c r="X477" s="38">
        <v>0.24</v>
      </c>
      <c r="Y477" s="38">
        <v>10.9</v>
      </c>
      <c r="Z477" s="38">
        <v>11.5</v>
      </c>
      <c r="AA477" s="38">
        <v>-0.6</v>
      </c>
      <c r="AB477" s="38">
        <v>-0.08</v>
      </c>
      <c r="AC477" s="38">
        <v>-0.35</v>
      </c>
      <c r="AD477" s="38" t="s">
        <v>25</v>
      </c>
      <c r="AE477" s="38" t="s">
        <v>832</v>
      </c>
    </row>
    <row r="478" spans="1:31">
      <c r="A478" s="1">
        <v>476</v>
      </c>
      <c r="B478" s="38" t="s">
        <v>833</v>
      </c>
      <c r="C478" s="38" t="s">
        <v>273</v>
      </c>
      <c r="D478" s="38" t="s">
        <v>117</v>
      </c>
      <c r="E478" s="38" t="s">
        <v>103</v>
      </c>
      <c r="F478" s="38" t="s">
        <v>4874</v>
      </c>
      <c r="G478" s="38">
        <v>1992</v>
      </c>
      <c r="H478" s="38">
        <v>1</v>
      </c>
      <c r="I478" s="38">
        <v>7</v>
      </c>
      <c r="J478" s="38">
        <v>7</v>
      </c>
      <c r="K478" s="38">
        <v>0.2</v>
      </c>
      <c r="L478" s="38">
        <v>0.1</v>
      </c>
      <c r="M478" s="38">
        <v>0</v>
      </c>
      <c r="O478" s="38">
        <v>0</v>
      </c>
      <c r="P478" s="38">
        <v>1</v>
      </c>
      <c r="Q478" s="38">
        <v>7</v>
      </c>
      <c r="R478" s="38">
        <v>3</v>
      </c>
      <c r="S478" s="38">
        <v>0</v>
      </c>
      <c r="T478" s="38">
        <v>0</v>
      </c>
      <c r="U478" s="38">
        <v>0</v>
      </c>
      <c r="V478" s="38">
        <v>0</v>
      </c>
      <c r="W478" s="38">
        <v>0</v>
      </c>
      <c r="X478" s="38">
        <v>0.94</v>
      </c>
      <c r="Y478" s="38">
        <v>0.2</v>
      </c>
      <c r="Z478" s="38">
        <v>0</v>
      </c>
      <c r="AA478" s="38">
        <v>0.2</v>
      </c>
      <c r="AB478" s="38">
        <v>2.2200000000000002</v>
      </c>
      <c r="AC478" s="38">
        <v>2.8</v>
      </c>
      <c r="AD478" s="38" t="s">
        <v>25</v>
      </c>
      <c r="AE478" s="38" t="s">
        <v>834</v>
      </c>
    </row>
    <row r="479" spans="1:31">
      <c r="A479" s="1">
        <v>477</v>
      </c>
      <c r="B479" s="38" t="s">
        <v>1292</v>
      </c>
      <c r="C479" s="38" t="s">
        <v>229</v>
      </c>
      <c r="D479" s="38" t="s">
        <v>150</v>
      </c>
      <c r="E479" s="38" t="s">
        <v>66</v>
      </c>
      <c r="F479" s="38" t="s">
        <v>4875</v>
      </c>
      <c r="G479" s="38">
        <v>1992</v>
      </c>
      <c r="H479" s="38">
        <v>1</v>
      </c>
      <c r="I479" s="38">
        <v>90</v>
      </c>
      <c r="J479" s="38">
        <v>90</v>
      </c>
      <c r="K479" s="38">
        <v>3</v>
      </c>
      <c r="L479" s="38">
        <v>1</v>
      </c>
      <c r="M479" s="38">
        <v>1</v>
      </c>
      <c r="N479" s="38">
        <v>90</v>
      </c>
      <c r="O479" s="38">
        <v>1</v>
      </c>
      <c r="P479" s="38">
        <v>0</v>
      </c>
      <c r="R479" s="38">
        <v>32</v>
      </c>
      <c r="S479" s="38">
        <v>3</v>
      </c>
      <c r="T479" s="38">
        <v>3</v>
      </c>
      <c r="U479" s="38">
        <v>0</v>
      </c>
      <c r="V479" s="38">
        <v>3</v>
      </c>
      <c r="W479" s="38">
        <v>3</v>
      </c>
      <c r="X479" s="38">
        <v>1.31</v>
      </c>
      <c r="Y479" s="38">
        <v>2.2999999999999998</v>
      </c>
      <c r="Z479" s="38">
        <v>0.4</v>
      </c>
      <c r="AA479" s="38">
        <v>1.9</v>
      </c>
      <c r="AB479" s="38">
        <v>1.86</v>
      </c>
      <c r="AC479" s="38">
        <v>0.51</v>
      </c>
      <c r="AD479" s="38" t="s">
        <v>25</v>
      </c>
      <c r="AE479" s="38" t="s">
        <v>1293</v>
      </c>
    </row>
    <row r="480" spans="1:31">
      <c r="A480" s="1">
        <v>478</v>
      </c>
      <c r="B480" s="38" t="s">
        <v>835</v>
      </c>
      <c r="C480" s="38" t="s">
        <v>836</v>
      </c>
      <c r="D480" s="38" t="s">
        <v>110</v>
      </c>
      <c r="E480" s="38" t="s">
        <v>99</v>
      </c>
      <c r="F480" s="38" t="s">
        <v>4876</v>
      </c>
      <c r="G480" s="38">
        <v>2002</v>
      </c>
      <c r="H480" s="38">
        <v>15</v>
      </c>
      <c r="I480" s="38">
        <v>964</v>
      </c>
      <c r="J480" s="38">
        <v>64</v>
      </c>
      <c r="K480" s="38">
        <v>31.5</v>
      </c>
      <c r="L480" s="38">
        <v>10.7</v>
      </c>
      <c r="M480" s="38">
        <v>12</v>
      </c>
      <c r="N480" s="38">
        <v>77</v>
      </c>
      <c r="O480" s="38">
        <v>5</v>
      </c>
      <c r="P480" s="38">
        <v>3</v>
      </c>
      <c r="Q480" s="38">
        <v>14</v>
      </c>
      <c r="R480" s="38">
        <v>0</v>
      </c>
      <c r="S480" s="38">
        <v>1.53</v>
      </c>
      <c r="T480" s="38">
        <v>12</v>
      </c>
      <c r="U480" s="38">
        <v>17</v>
      </c>
      <c r="V480" s="38">
        <v>-5</v>
      </c>
      <c r="W480" s="38">
        <v>-0.47</v>
      </c>
      <c r="X480" s="38">
        <v>0.52</v>
      </c>
      <c r="Y480" s="38">
        <v>15.2</v>
      </c>
      <c r="Z480" s="38">
        <v>21.4</v>
      </c>
      <c r="AA480" s="38">
        <v>-6.2</v>
      </c>
      <c r="AB480" s="38">
        <v>-0.57999999999999996</v>
      </c>
      <c r="AC480" s="38">
        <v>0.14000000000000001</v>
      </c>
      <c r="AD480" s="38" t="s">
        <v>25</v>
      </c>
      <c r="AE480" s="38" t="s">
        <v>837</v>
      </c>
    </row>
    <row r="481" spans="1:31">
      <c r="A481" s="1">
        <v>479</v>
      </c>
      <c r="B481" s="38" t="s">
        <v>838</v>
      </c>
      <c r="C481" s="38" t="s">
        <v>120</v>
      </c>
      <c r="D481" s="38" t="s">
        <v>139</v>
      </c>
      <c r="E481" s="38" t="s">
        <v>81</v>
      </c>
      <c r="F481" s="38" t="s">
        <v>4877</v>
      </c>
      <c r="G481" s="38">
        <v>1993</v>
      </c>
      <c r="H481" s="38">
        <v>9</v>
      </c>
      <c r="I481" s="38">
        <v>335</v>
      </c>
      <c r="J481" s="38">
        <v>37</v>
      </c>
      <c r="K481" s="38">
        <v>10.9</v>
      </c>
      <c r="L481" s="38">
        <v>3.7</v>
      </c>
      <c r="M481" s="38">
        <v>4</v>
      </c>
      <c r="N481" s="38">
        <v>69</v>
      </c>
      <c r="O481" s="38">
        <v>0</v>
      </c>
      <c r="P481" s="38">
        <v>5</v>
      </c>
      <c r="Q481" s="38">
        <v>12</v>
      </c>
      <c r="R481" s="38">
        <v>4</v>
      </c>
      <c r="S481" s="38">
        <v>1.33</v>
      </c>
      <c r="T481" s="38">
        <v>5</v>
      </c>
      <c r="U481" s="38">
        <v>7</v>
      </c>
      <c r="V481" s="38">
        <v>-2</v>
      </c>
      <c r="W481" s="38">
        <v>-0.54</v>
      </c>
      <c r="X481" s="38">
        <v>-1.4</v>
      </c>
      <c r="Y481" s="38">
        <v>7</v>
      </c>
      <c r="Z481" s="38">
        <v>6.4</v>
      </c>
      <c r="AA481" s="38">
        <v>0.6</v>
      </c>
      <c r="AB481" s="38">
        <v>0.17</v>
      </c>
      <c r="AC481" s="38">
        <v>-0.35</v>
      </c>
      <c r="AD481" s="38" t="s">
        <v>25</v>
      </c>
      <c r="AE481" s="38" t="s">
        <v>839</v>
      </c>
    </row>
    <row r="482" spans="1:31">
      <c r="A482" s="1">
        <v>480</v>
      </c>
      <c r="B482" s="38" t="s">
        <v>840</v>
      </c>
      <c r="D482" s="38" t="s">
        <v>114</v>
      </c>
      <c r="E482" s="38" t="s">
        <v>87</v>
      </c>
      <c r="F482" s="38" t="s">
        <v>4878</v>
      </c>
      <c r="G482" s="38">
        <v>2005</v>
      </c>
      <c r="H482" s="38">
        <v>1</v>
      </c>
      <c r="I482" s="38">
        <v>1</v>
      </c>
      <c r="J482" s="38">
        <v>1</v>
      </c>
      <c r="K482" s="38">
        <v>0</v>
      </c>
      <c r="L482" s="38">
        <v>0</v>
      </c>
      <c r="M482" s="38">
        <v>0</v>
      </c>
      <c r="O482" s="38">
        <v>0</v>
      </c>
      <c r="P482" s="38">
        <v>1</v>
      </c>
      <c r="Q482" s="38">
        <v>1</v>
      </c>
      <c r="R482" s="38">
        <v>3</v>
      </c>
      <c r="S482" s="38">
        <v>1</v>
      </c>
      <c r="T482" s="38">
        <v>0</v>
      </c>
      <c r="U482" s="38">
        <v>0</v>
      </c>
      <c r="V482" s="38">
        <v>0</v>
      </c>
      <c r="W482" s="38">
        <v>0</v>
      </c>
      <c r="X482" s="38">
        <v>0.28999999999999998</v>
      </c>
      <c r="Y482" s="38">
        <v>0</v>
      </c>
      <c r="Z482" s="38">
        <v>0</v>
      </c>
      <c r="AA482" s="38">
        <v>0</v>
      </c>
      <c r="AB482" s="38">
        <v>0</v>
      </c>
      <c r="AC482" s="38">
        <v>0.3</v>
      </c>
      <c r="AD482" s="38" t="s">
        <v>25</v>
      </c>
      <c r="AE482" s="38" t="s">
        <v>841</v>
      </c>
    </row>
    <row r="483" spans="1:31">
      <c r="A483" s="1">
        <v>481</v>
      </c>
      <c r="B483" s="38" t="s">
        <v>842</v>
      </c>
      <c r="C483" s="38" t="s">
        <v>266</v>
      </c>
      <c r="D483" s="38" t="s">
        <v>117</v>
      </c>
      <c r="E483" s="38" t="s">
        <v>76</v>
      </c>
      <c r="F483" s="38" t="s">
        <v>4879</v>
      </c>
      <c r="G483" s="38">
        <v>1995</v>
      </c>
      <c r="H483" s="38">
        <v>31</v>
      </c>
      <c r="I483" s="38">
        <v>2762</v>
      </c>
      <c r="J483" s="38">
        <v>89</v>
      </c>
      <c r="K483" s="38">
        <v>90.3</v>
      </c>
      <c r="L483" s="38">
        <v>30.7</v>
      </c>
      <c r="M483" s="38">
        <v>31</v>
      </c>
      <c r="N483" s="38">
        <v>89</v>
      </c>
      <c r="O483" s="38">
        <v>27</v>
      </c>
      <c r="P483" s="38">
        <v>0</v>
      </c>
      <c r="R483" s="38">
        <v>0</v>
      </c>
      <c r="S483" s="38">
        <v>1.45</v>
      </c>
      <c r="T483" s="38">
        <v>41</v>
      </c>
      <c r="U483" s="38">
        <v>36</v>
      </c>
      <c r="V483" s="38">
        <v>5</v>
      </c>
      <c r="W483" s="38">
        <v>0.16</v>
      </c>
      <c r="X483" s="38">
        <v>1.98</v>
      </c>
      <c r="Y483" s="38">
        <v>35.700000000000003</v>
      </c>
      <c r="Z483" s="38">
        <v>48.2</v>
      </c>
      <c r="AA483" s="38">
        <v>-12.5</v>
      </c>
      <c r="AB483" s="38">
        <v>-0.41</v>
      </c>
      <c r="AC483" s="38">
        <v>0.76</v>
      </c>
      <c r="AD483" s="38" t="s">
        <v>25</v>
      </c>
      <c r="AE483" s="2" t="s">
        <v>843</v>
      </c>
    </row>
    <row r="484" spans="1:31">
      <c r="A484" s="1">
        <v>482</v>
      </c>
      <c r="B484" s="38" t="s">
        <v>844</v>
      </c>
      <c r="C484" s="38" t="s">
        <v>120</v>
      </c>
      <c r="D484" s="38" t="s">
        <v>139</v>
      </c>
      <c r="E484" s="38" t="s">
        <v>66</v>
      </c>
      <c r="F484" s="38" t="s">
        <v>4880</v>
      </c>
      <c r="G484" s="38">
        <v>2002</v>
      </c>
      <c r="H484" s="38">
        <v>11</v>
      </c>
      <c r="I484" s="38">
        <v>150</v>
      </c>
      <c r="J484" s="38">
        <v>14</v>
      </c>
      <c r="K484" s="38">
        <v>5.0999999999999996</v>
      </c>
      <c r="L484" s="38">
        <v>1.7</v>
      </c>
      <c r="M484" s="38">
        <v>0</v>
      </c>
      <c r="O484" s="38">
        <v>0</v>
      </c>
      <c r="P484" s="38">
        <v>11</v>
      </c>
      <c r="Q484" s="38">
        <v>14</v>
      </c>
      <c r="R484" s="38">
        <v>16</v>
      </c>
      <c r="S484" s="38">
        <v>3</v>
      </c>
      <c r="T484" s="38">
        <v>2</v>
      </c>
      <c r="U484" s="38">
        <v>3</v>
      </c>
      <c r="V484" s="38">
        <v>-1</v>
      </c>
      <c r="W484" s="38">
        <v>-0.6</v>
      </c>
      <c r="X484" s="38">
        <v>-2.4500000000000002</v>
      </c>
      <c r="Y484" s="38">
        <v>2.2999999999999998</v>
      </c>
      <c r="Z484" s="38">
        <v>4.5</v>
      </c>
      <c r="AA484" s="38">
        <v>-2.2000000000000002</v>
      </c>
      <c r="AB484" s="38">
        <v>-1.31</v>
      </c>
      <c r="AC484" s="38">
        <v>-2.82</v>
      </c>
      <c r="AD484" s="38" t="s">
        <v>25</v>
      </c>
      <c r="AE484" s="2" t="s">
        <v>845</v>
      </c>
    </row>
    <row r="485" spans="1:31">
      <c r="A485" s="1">
        <v>483</v>
      </c>
      <c r="B485" s="38" t="s">
        <v>846</v>
      </c>
      <c r="C485" s="38" t="s">
        <v>498</v>
      </c>
      <c r="D485" s="38" t="s">
        <v>392</v>
      </c>
      <c r="E485" s="38" t="s">
        <v>95</v>
      </c>
      <c r="F485" s="38" t="s">
        <v>4881</v>
      </c>
      <c r="G485" s="38">
        <v>1994</v>
      </c>
      <c r="H485" s="38">
        <v>18</v>
      </c>
      <c r="I485" s="38">
        <v>1119</v>
      </c>
      <c r="J485" s="38">
        <v>62</v>
      </c>
      <c r="K485" s="38">
        <v>36.6</v>
      </c>
      <c r="L485" s="38">
        <v>12.4</v>
      </c>
      <c r="M485" s="38">
        <v>14</v>
      </c>
      <c r="N485" s="38">
        <v>78</v>
      </c>
      <c r="O485" s="38">
        <v>7</v>
      </c>
      <c r="P485" s="38">
        <v>4</v>
      </c>
      <c r="Q485" s="38">
        <v>8</v>
      </c>
      <c r="R485" s="38">
        <v>13</v>
      </c>
      <c r="S485" s="38">
        <v>1.1100000000000001</v>
      </c>
      <c r="T485" s="38">
        <v>11</v>
      </c>
      <c r="U485" s="38">
        <v>25</v>
      </c>
      <c r="V485" s="38">
        <v>-14</v>
      </c>
      <c r="W485" s="38">
        <v>-1.1299999999999999</v>
      </c>
      <c r="X485" s="38">
        <v>-1.17</v>
      </c>
      <c r="Y485" s="38">
        <v>14.4</v>
      </c>
      <c r="Z485" s="38">
        <v>18.7</v>
      </c>
      <c r="AA485" s="38">
        <v>-4.3</v>
      </c>
      <c r="AB485" s="38">
        <v>-0.34</v>
      </c>
      <c r="AC485" s="38">
        <v>-0.45</v>
      </c>
      <c r="AD485" s="38" t="s">
        <v>25</v>
      </c>
      <c r="AE485" s="2" t="s">
        <v>847</v>
      </c>
    </row>
    <row r="486" spans="1:31">
      <c r="A486" s="1">
        <v>484</v>
      </c>
      <c r="B486" s="38" t="s">
        <v>848</v>
      </c>
      <c r="C486" s="38" t="s">
        <v>149</v>
      </c>
      <c r="D486" s="38" t="s">
        <v>117</v>
      </c>
      <c r="E486" s="38" t="s">
        <v>95</v>
      </c>
      <c r="F486" s="38" t="s">
        <v>4882</v>
      </c>
      <c r="G486" s="38">
        <v>1997</v>
      </c>
      <c r="H486" s="38">
        <v>25</v>
      </c>
      <c r="I486" s="38">
        <v>1902</v>
      </c>
      <c r="J486" s="38">
        <v>76</v>
      </c>
      <c r="K486" s="38">
        <v>62.2</v>
      </c>
      <c r="L486" s="38">
        <v>21.1</v>
      </c>
      <c r="M486" s="38">
        <v>24</v>
      </c>
      <c r="N486" s="38">
        <v>78</v>
      </c>
      <c r="O486" s="38">
        <v>6</v>
      </c>
      <c r="P486" s="38">
        <v>1</v>
      </c>
      <c r="Q486" s="38">
        <v>24</v>
      </c>
      <c r="R486" s="38">
        <v>0</v>
      </c>
      <c r="S486" s="38">
        <v>1</v>
      </c>
      <c r="T486" s="38">
        <v>28</v>
      </c>
      <c r="U486" s="38">
        <v>36</v>
      </c>
      <c r="V486" s="38">
        <v>-8</v>
      </c>
      <c r="W486" s="38">
        <v>-0.38</v>
      </c>
      <c r="X486" s="38">
        <v>0.01</v>
      </c>
      <c r="Y486" s="38">
        <v>27.9</v>
      </c>
      <c r="Z486" s="38">
        <v>30.5</v>
      </c>
      <c r="AA486" s="38">
        <v>-2.6</v>
      </c>
      <c r="AB486" s="38">
        <v>-0.12</v>
      </c>
      <c r="AC486" s="38">
        <v>-0.17</v>
      </c>
      <c r="AD486" s="38" t="s">
        <v>25</v>
      </c>
      <c r="AE486" s="2" t="s">
        <v>849</v>
      </c>
    </row>
    <row r="487" spans="1:31">
      <c r="A487" s="1">
        <v>485</v>
      </c>
      <c r="B487" s="38" t="s">
        <v>1295</v>
      </c>
      <c r="C487" s="38" t="s">
        <v>120</v>
      </c>
      <c r="D487" s="38" t="s">
        <v>121</v>
      </c>
      <c r="E487" s="38" t="s">
        <v>76</v>
      </c>
      <c r="F487" s="38" t="s">
        <v>5092</v>
      </c>
      <c r="G487" s="38">
        <v>2004</v>
      </c>
      <c r="H487" s="38">
        <v>0</v>
      </c>
      <c r="M487" s="38">
        <v>0</v>
      </c>
      <c r="O487" s="38">
        <v>0</v>
      </c>
      <c r="P487" s="38">
        <v>0</v>
      </c>
      <c r="R487" s="38">
        <v>1</v>
      </c>
      <c r="AD487" s="38" t="s">
        <v>25</v>
      </c>
      <c r="AE487" s="2" t="s">
        <v>1296</v>
      </c>
    </row>
    <row r="488" spans="1:31">
      <c r="A488" s="1">
        <v>486</v>
      </c>
      <c r="B488" s="38" t="s">
        <v>850</v>
      </c>
      <c r="C488" s="38" t="s">
        <v>160</v>
      </c>
      <c r="D488" s="38" t="s">
        <v>117</v>
      </c>
      <c r="E488" s="38" t="s">
        <v>64</v>
      </c>
      <c r="F488" s="38" t="s">
        <v>4883</v>
      </c>
      <c r="G488" s="38">
        <v>1993</v>
      </c>
      <c r="H488" s="38">
        <v>29</v>
      </c>
      <c r="I488" s="38">
        <v>2261</v>
      </c>
      <c r="J488" s="38">
        <v>78</v>
      </c>
      <c r="K488" s="38">
        <v>73.900000000000006</v>
      </c>
      <c r="L488" s="38">
        <v>25.1</v>
      </c>
      <c r="M488" s="38">
        <v>26</v>
      </c>
      <c r="N488" s="38">
        <v>85</v>
      </c>
      <c r="O488" s="38">
        <v>19</v>
      </c>
      <c r="P488" s="38">
        <v>3</v>
      </c>
      <c r="Q488" s="38">
        <v>19</v>
      </c>
      <c r="R488" s="38">
        <v>0</v>
      </c>
      <c r="S488" s="38">
        <v>2.38</v>
      </c>
      <c r="T488" s="38">
        <v>64</v>
      </c>
      <c r="U488" s="38">
        <v>25</v>
      </c>
      <c r="V488" s="38">
        <v>39</v>
      </c>
      <c r="W488" s="38">
        <v>1.55</v>
      </c>
      <c r="X488" s="38">
        <v>1.21</v>
      </c>
      <c r="Y488" s="38">
        <v>50.9</v>
      </c>
      <c r="Z488" s="38">
        <v>30.1</v>
      </c>
      <c r="AA488" s="38">
        <v>20.8</v>
      </c>
      <c r="AB488" s="38">
        <v>0.83</v>
      </c>
      <c r="AC488" s="38">
        <v>-0.02</v>
      </c>
      <c r="AD488" s="38" t="s">
        <v>25</v>
      </c>
      <c r="AE488" s="38" t="s">
        <v>851</v>
      </c>
    </row>
    <row r="489" spans="1:31">
      <c r="A489" s="1">
        <v>487</v>
      </c>
      <c r="B489" s="38" t="s">
        <v>852</v>
      </c>
      <c r="C489" s="38" t="s">
        <v>113</v>
      </c>
      <c r="D489" s="38" t="s">
        <v>218</v>
      </c>
      <c r="E489" s="38" t="s">
        <v>101</v>
      </c>
      <c r="F489" s="38" t="s">
        <v>4884</v>
      </c>
      <c r="G489" s="38">
        <v>2001</v>
      </c>
      <c r="H489" s="38">
        <v>16</v>
      </c>
      <c r="I489" s="38">
        <v>1071</v>
      </c>
      <c r="J489" s="38">
        <v>67</v>
      </c>
      <c r="K489" s="38">
        <v>35</v>
      </c>
      <c r="L489" s="38">
        <v>11.9</v>
      </c>
      <c r="M489" s="38">
        <v>11</v>
      </c>
      <c r="N489" s="38">
        <v>86</v>
      </c>
      <c r="O489" s="38">
        <v>9</v>
      </c>
      <c r="P489" s="38">
        <v>5</v>
      </c>
      <c r="Q489" s="38">
        <v>26</v>
      </c>
      <c r="R489" s="38">
        <v>2</v>
      </c>
      <c r="S489" s="38">
        <v>0.63</v>
      </c>
      <c r="T489" s="38">
        <v>8</v>
      </c>
      <c r="U489" s="38">
        <v>18</v>
      </c>
      <c r="V489" s="38">
        <v>-10</v>
      </c>
      <c r="W489" s="38">
        <v>-0.84</v>
      </c>
      <c r="X489" s="38">
        <v>-0.16</v>
      </c>
      <c r="Y489" s="38">
        <v>11.7</v>
      </c>
      <c r="Z489" s="38">
        <v>20.9</v>
      </c>
      <c r="AA489" s="38">
        <v>-9.1999999999999993</v>
      </c>
      <c r="AB489" s="38">
        <v>-0.77</v>
      </c>
      <c r="AC489" s="38">
        <v>-0.22</v>
      </c>
      <c r="AD489" s="38" t="s">
        <v>25</v>
      </c>
      <c r="AE489" s="2" t="s">
        <v>853</v>
      </c>
    </row>
    <row r="490" spans="1:31">
      <c r="A490" s="1">
        <v>488</v>
      </c>
      <c r="B490" s="38" t="s">
        <v>4364</v>
      </c>
      <c r="C490" s="38" t="s">
        <v>120</v>
      </c>
      <c r="D490" s="38" t="s">
        <v>117</v>
      </c>
      <c r="E490" s="38" t="s">
        <v>85</v>
      </c>
      <c r="F490" s="38" t="s">
        <v>5093</v>
      </c>
      <c r="G490" s="38">
        <v>2005</v>
      </c>
      <c r="H490" s="38">
        <v>0</v>
      </c>
      <c r="M490" s="38">
        <v>0</v>
      </c>
      <c r="O490" s="38">
        <v>0</v>
      </c>
      <c r="P490" s="38">
        <v>0</v>
      </c>
      <c r="R490" s="38">
        <v>2</v>
      </c>
      <c r="AD490" s="38" t="s">
        <v>25</v>
      </c>
      <c r="AE490" s="38" t="s">
        <v>4365</v>
      </c>
    </row>
    <row r="491" spans="1:31">
      <c r="A491" s="1">
        <v>489</v>
      </c>
      <c r="B491" s="38" t="s">
        <v>1297</v>
      </c>
      <c r="C491" s="38" t="s">
        <v>120</v>
      </c>
      <c r="D491" s="38" t="s">
        <v>121</v>
      </c>
      <c r="E491" s="38" t="s">
        <v>103</v>
      </c>
      <c r="F491" s="38" t="s">
        <v>5094</v>
      </c>
      <c r="G491" s="38">
        <v>2004</v>
      </c>
      <c r="H491" s="38">
        <v>0</v>
      </c>
      <c r="M491" s="38">
        <v>0</v>
      </c>
      <c r="O491" s="38">
        <v>0</v>
      </c>
      <c r="P491" s="38">
        <v>0</v>
      </c>
      <c r="R491" s="38">
        <v>2</v>
      </c>
      <c r="AD491" s="38" t="s">
        <v>25</v>
      </c>
      <c r="AE491" s="38" t="s">
        <v>1298</v>
      </c>
    </row>
    <row r="492" spans="1:31">
      <c r="A492" s="1">
        <v>490</v>
      </c>
      <c r="B492" s="38" t="s">
        <v>854</v>
      </c>
      <c r="C492" s="38" t="s">
        <v>120</v>
      </c>
      <c r="D492" s="38" t="s">
        <v>117</v>
      </c>
      <c r="E492" s="38" t="s">
        <v>99</v>
      </c>
      <c r="F492" s="38" t="s">
        <v>4885</v>
      </c>
      <c r="G492" s="38">
        <v>1995</v>
      </c>
      <c r="H492" s="38">
        <v>7</v>
      </c>
      <c r="I492" s="38">
        <v>286</v>
      </c>
      <c r="J492" s="38">
        <v>41</v>
      </c>
      <c r="K492" s="38">
        <v>9.3000000000000007</v>
      </c>
      <c r="L492" s="38">
        <v>3.2</v>
      </c>
      <c r="M492" s="38">
        <v>3</v>
      </c>
      <c r="N492" s="38">
        <v>69</v>
      </c>
      <c r="O492" s="38">
        <v>1</v>
      </c>
      <c r="P492" s="38">
        <v>4</v>
      </c>
      <c r="Q492" s="38">
        <v>20</v>
      </c>
      <c r="R492" s="38">
        <v>7</v>
      </c>
      <c r="S492" s="38">
        <v>1</v>
      </c>
      <c r="T492" s="38">
        <v>1</v>
      </c>
      <c r="U492" s="38">
        <v>10</v>
      </c>
      <c r="V492" s="38">
        <v>-9</v>
      </c>
      <c r="W492" s="38">
        <v>-2.83</v>
      </c>
      <c r="X492" s="38">
        <v>-2.2200000000000002</v>
      </c>
      <c r="Y492" s="38">
        <v>1.3</v>
      </c>
      <c r="Z492" s="38">
        <v>5.8</v>
      </c>
      <c r="AA492" s="38">
        <v>-4.5999999999999996</v>
      </c>
      <c r="AB492" s="38">
        <v>-1.43</v>
      </c>
      <c r="AC492" s="38">
        <v>-0.84</v>
      </c>
      <c r="AD492" s="38" t="s">
        <v>25</v>
      </c>
      <c r="AE492" s="2" t="s">
        <v>855</v>
      </c>
    </row>
    <row r="493" spans="1:31">
      <c r="A493" s="1">
        <v>491</v>
      </c>
      <c r="B493" s="38" t="s">
        <v>1299</v>
      </c>
      <c r="C493" s="38" t="s">
        <v>235</v>
      </c>
      <c r="D493" s="38" t="s">
        <v>139</v>
      </c>
      <c r="E493" s="38" t="s">
        <v>70</v>
      </c>
      <c r="F493" s="38" t="s">
        <v>4886</v>
      </c>
      <c r="G493" s="38">
        <v>2001</v>
      </c>
      <c r="H493" s="38">
        <v>3</v>
      </c>
      <c r="I493" s="38">
        <v>57</v>
      </c>
      <c r="J493" s="38">
        <v>19</v>
      </c>
      <c r="K493" s="38">
        <v>1.9</v>
      </c>
      <c r="L493" s="38">
        <v>0.6</v>
      </c>
      <c r="M493" s="38">
        <v>0</v>
      </c>
      <c r="O493" s="38">
        <v>0</v>
      </c>
      <c r="P493" s="38">
        <v>3</v>
      </c>
      <c r="Q493" s="38">
        <v>19</v>
      </c>
      <c r="R493" s="38">
        <v>17</v>
      </c>
      <c r="S493" s="38">
        <v>0.67</v>
      </c>
      <c r="T493" s="38">
        <v>2</v>
      </c>
      <c r="U493" s="38">
        <v>1</v>
      </c>
      <c r="V493" s="38">
        <v>1</v>
      </c>
      <c r="W493" s="38">
        <v>1.58</v>
      </c>
      <c r="X493" s="38">
        <v>1.33</v>
      </c>
      <c r="Y493" s="38">
        <v>1.1000000000000001</v>
      </c>
      <c r="Z493" s="38">
        <v>0.9</v>
      </c>
      <c r="AA493" s="38">
        <v>0.2</v>
      </c>
      <c r="AB493" s="38">
        <v>0.32</v>
      </c>
      <c r="AC493" s="38">
        <v>0.03</v>
      </c>
      <c r="AD493" s="38" t="s">
        <v>25</v>
      </c>
      <c r="AE493" s="2" t="s">
        <v>1300</v>
      </c>
    </row>
    <row r="494" spans="1:31">
      <c r="A494" s="1">
        <v>492</v>
      </c>
      <c r="B494" s="38" t="s">
        <v>1301</v>
      </c>
      <c r="C494" s="38" t="s">
        <v>192</v>
      </c>
      <c r="D494" s="38" t="s">
        <v>139</v>
      </c>
      <c r="E494" s="38" t="s">
        <v>64</v>
      </c>
      <c r="F494" s="38" t="s">
        <v>5095</v>
      </c>
      <c r="G494" s="38">
        <v>1995</v>
      </c>
      <c r="H494" s="38">
        <v>0</v>
      </c>
      <c r="M494" s="38">
        <v>0</v>
      </c>
      <c r="O494" s="38">
        <v>0</v>
      </c>
      <c r="P494" s="38">
        <v>0</v>
      </c>
      <c r="R494" s="38">
        <v>2</v>
      </c>
      <c r="AD494" s="38" t="s">
        <v>25</v>
      </c>
      <c r="AE494" s="2" t="s">
        <v>1302</v>
      </c>
    </row>
    <row r="495" spans="1:31">
      <c r="A495" s="1">
        <v>493</v>
      </c>
      <c r="B495" s="38" t="s">
        <v>856</v>
      </c>
      <c r="C495" s="38" t="s">
        <v>149</v>
      </c>
      <c r="D495" s="38" t="s">
        <v>117</v>
      </c>
      <c r="E495" s="38" t="s">
        <v>76</v>
      </c>
      <c r="F495" s="38" t="s">
        <v>4759</v>
      </c>
      <c r="G495" s="38">
        <v>1996</v>
      </c>
      <c r="H495" s="38">
        <v>33</v>
      </c>
      <c r="I495" s="38">
        <v>2692</v>
      </c>
      <c r="J495" s="38">
        <v>82</v>
      </c>
      <c r="K495" s="38">
        <v>88</v>
      </c>
      <c r="L495" s="38">
        <v>29.9</v>
      </c>
      <c r="M495" s="38">
        <v>33</v>
      </c>
      <c r="N495" s="38">
        <v>82</v>
      </c>
      <c r="O495" s="38">
        <v>7</v>
      </c>
      <c r="P495" s="38">
        <v>0</v>
      </c>
      <c r="R495" s="38">
        <v>0</v>
      </c>
      <c r="S495" s="38">
        <v>1.36</v>
      </c>
      <c r="T495" s="38">
        <v>43</v>
      </c>
      <c r="U495" s="38">
        <v>40</v>
      </c>
      <c r="V495" s="38">
        <v>3</v>
      </c>
      <c r="W495" s="38">
        <v>0.1</v>
      </c>
      <c r="X495" s="38">
        <v>1.08</v>
      </c>
      <c r="Y495" s="38">
        <v>35.799999999999997</v>
      </c>
      <c r="Z495" s="38">
        <v>46.4</v>
      </c>
      <c r="AA495" s="38">
        <v>-10.5</v>
      </c>
      <c r="AB495" s="38">
        <v>-0.35</v>
      </c>
      <c r="AC495" s="38">
        <v>1.1000000000000001</v>
      </c>
      <c r="AD495" s="38" t="s">
        <v>25</v>
      </c>
      <c r="AE495" s="2" t="s">
        <v>857</v>
      </c>
    </row>
    <row r="496" spans="1:31">
      <c r="A496" s="1">
        <v>494</v>
      </c>
      <c r="B496" s="38" t="s">
        <v>4103</v>
      </c>
      <c r="C496" s="38" t="s">
        <v>266</v>
      </c>
      <c r="D496" s="38" t="s">
        <v>218</v>
      </c>
      <c r="E496" s="38" t="s">
        <v>91</v>
      </c>
      <c r="F496" s="38" t="s">
        <v>4887</v>
      </c>
      <c r="G496" s="38">
        <v>1993</v>
      </c>
      <c r="H496" s="38">
        <v>8</v>
      </c>
      <c r="I496" s="38">
        <v>387</v>
      </c>
      <c r="J496" s="38">
        <v>48</v>
      </c>
      <c r="K496" s="38">
        <v>12.6</v>
      </c>
      <c r="L496" s="38">
        <v>4.3</v>
      </c>
      <c r="M496" s="38">
        <v>4</v>
      </c>
      <c r="N496" s="38">
        <v>82</v>
      </c>
      <c r="O496" s="38">
        <v>3</v>
      </c>
      <c r="P496" s="38">
        <v>4</v>
      </c>
      <c r="Q496" s="38">
        <v>15</v>
      </c>
      <c r="R496" s="38">
        <v>1</v>
      </c>
      <c r="S496" s="38">
        <v>0.5</v>
      </c>
      <c r="T496" s="38">
        <v>3</v>
      </c>
      <c r="U496" s="38">
        <v>9</v>
      </c>
      <c r="V496" s="38">
        <v>-6</v>
      </c>
      <c r="W496" s="38">
        <v>-1.4</v>
      </c>
      <c r="X496" s="38">
        <v>-1.1599999999999999</v>
      </c>
      <c r="Y496" s="38">
        <v>6.2</v>
      </c>
      <c r="Z496" s="38">
        <v>6.9</v>
      </c>
      <c r="AA496" s="38">
        <v>-0.7</v>
      </c>
      <c r="AB496" s="38">
        <v>-0.15</v>
      </c>
      <c r="AC496" s="38">
        <v>0.17</v>
      </c>
      <c r="AD496" s="38" t="s">
        <v>25</v>
      </c>
      <c r="AE496" s="2" t="s">
        <v>4104</v>
      </c>
    </row>
    <row r="497" spans="1:31">
      <c r="A497" s="1">
        <v>495</v>
      </c>
      <c r="B497" s="38" t="s">
        <v>858</v>
      </c>
      <c r="C497" s="38" t="s">
        <v>142</v>
      </c>
      <c r="D497" s="38" t="s">
        <v>110</v>
      </c>
      <c r="E497" s="38" t="s">
        <v>91</v>
      </c>
      <c r="F497" s="38" t="s">
        <v>4888</v>
      </c>
      <c r="G497" s="38">
        <v>1993</v>
      </c>
      <c r="H497" s="38">
        <v>8</v>
      </c>
      <c r="I497" s="38">
        <v>382</v>
      </c>
      <c r="J497" s="38">
        <v>48</v>
      </c>
      <c r="K497" s="38">
        <v>12.5</v>
      </c>
      <c r="L497" s="38">
        <v>4.2</v>
      </c>
      <c r="M497" s="38">
        <v>3</v>
      </c>
      <c r="N497" s="38">
        <v>75</v>
      </c>
      <c r="O497" s="38">
        <v>1</v>
      </c>
      <c r="P497" s="38">
        <v>5</v>
      </c>
      <c r="Q497" s="38">
        <v>32</v>
      </c>
      <c r="R497" s="38">
        <v>10</v>
      </c>
      <c r="S497" s="38">
        <v>0.75</v>
      </c>
      <c r="T497" s="38">
        <v>4</v>
      </c>
      <c r="U497" s="38">
        <v>5</v>
      </c>
      <c r="V497" s="38">
        <v>-1</v>
      </c>
      <c r="W497" s="38">
        <v>-0.24</v>
      </c>
      <c r="X497" s="38">
        <v>0.17</v>
      </c>
      <c r="Y497" s="38">
        <v>5.7</v>
      </c>
      <c r="Z497" s="38">
        <v>5.6</v>
      </c>
      <c r="AA497" s="38">
        <v>0.2</v>
      </c>
      <c r="AB497" s="38">
        <v>0.04</v>
      </c>
      <c r="AC497" s="38">
        <v>0.39</v>
      </c>
      <c r="AD497" s="38" t="s">
        <v>25</v>
      </c>
      <c r="AE497" s="2" t="s">
        <v>859</v>
      </c>
    </row>
    <row r="498" spans="1:31">
      <c r="A498" s="1">
        <v>496</v>
      </c>
      <c r="B498" s="38" t="s">
        <v>860</v>
      </c>
      <c r="C498" s="38" t="s">
        <v>273</v>
      </c>
      <c r="D498" s="38" t="s">
        <v>218</v>
      </c>
      <c r="E498" s="38" t="s">
        <v>72</v>
      </c>
      <c r="F498" s="38" t="s">
        <v>4889</v>
      </c>
      <c r="G498" s="38">
        <v>1989</v>
      </c>
      <c r="H498" s="38">
        <v>32</v>
      </c>
      <c r="I498" s="38">
        <v>2101</v>
      </c>
      <c r="J498" s="38">
        <v>66</v>
      </c>
      <c r="K498" s="38">
        <v>68.7</v>
      </c>
      <c r="L498" s="38">
        <v>23.3</v>
      </c>
      <c r="M498" s="38">
        <v>23</v>
      </c>
      <c r="N498" s="38">
        <v>83</v>
      </c>
      <c r="O498" s="38">
        <v>10</v>
      </c>
      <c r="P498" s="38">
        <v>9</v>
      </c>
      <c r="Q498" s="38">
        <v>22</v>
      </c>
      <c r="R498" s="38">
        <v>2</v>
      </c>
      <c r="S498" s="38">
        <v>1.5</v>
      </c>
      <c r="T498" s="38">
        <v>40</v>
      </c>
      <c r="U498" s="38">
        <v>43</v>
      </c>
      <c r="V498" s="38">
        <v>-3</v>
      </c>
      <c r="W498" s="38">
        <v>-0.13</v>
      </c>
      <c r="X498" s="38">
        <v>-0.97</v>
      </c>
      <c r="Y498" s="38">
        <v>33.9</v>
      </c>
      <c r="Z498" s="38">
        <v>33.299999999999997</v>
      </c>
      <c r="AA498" s="38">
        <v>0.5</v>
      </c>
      <c r="AB498" s="38">
        <v>0.02</v>
      </c>
      <c r="AC498" s="38">
        <v>-0.44</v>
      </c>
      <c r="AD498" s="38" t="s">
        <v>25</v>
      </c>
      <c r="AE498" s="38" t="s">
        <v>861</v>
      </c>
    </row>
    <row r="499" spans="1:31">
      <c r="A499" s="1">
        <v>497</v>
      </c>
      <c r="B499" s="38" t="s">
        <v>1303</v>
      </c>
      <c r="C499" s="38" t="s">
        <v>120</v>
      </c>
      <c r="D499" s="38" t="s">
        <v>114</v>
      </c>
      <c r="E499" s="38" t="s">
        <v>93</v>
      </c>
      <c r="F499" s="38" t="s">
        <v>5096</v>
      </c>
      <c r="G499" s="38">
        <v>2004</v>
      </c>
      <c r="H499" s="38">
        <v>0</v>
      </c>
      <c r="M499" s="38">
        <v>0</v>
      </c>
      <c r="O499" s="38">
        <v>0</v>
      </c>
      <c r="P499" s="38">
        <v>0</v>
      </c>
      <c r="R499" s="38">
        <v>2</v>
      </c>
      <c r="AD499" s="38" t="s">
        <v>25</v>
      </c>
      <c r="AE499" s="2" t="s">
        <v>1304</v>
      </c>
    </row>
    <row r="500" spans="1:31">
      <c r="A500" s="1">
        <v>498</v>
      </c>
      <c r="B500" s="38" t="s">
        <v>862</v>
      </c>
      <c r="C500" s="38" t="s">
        <v>127</v>
      </c>
      <c r="D500" s="38" t="s">
        <v>121</v>
      </c>
      <c r="E500" s="38" t="s">
        <v>103</v>
      </c>
      <c r="F500" s="38" t="s">
        <v>4890</v>
      </c>
      <c r="G500" s="38">
        <v>1997</v>
      </c>
      <c r="H500" s="38">
        <v>29</v>
      </c>
      <c r="I500" s="38">
        <v>1835</v>
      </c>
      <c r="J500" s="38">
        <v>63</v>
      </c>
      <c r="K500" s="38">
        <v>60</v>
      </c>
      <c r="L500" s="38">
        <v>20.399999999999999</v>
      </c>
      <c r="M500" s="38">
        <v>22</v>
      </c>
      <c r="N500" s="38">
        <v>78</v>
      </c>
      <c r="O500" s="38">
        <v>12</v>
      </c>
      <c r="P500" s="38">
        <v>7</v>
      </c>
      <c r="Q500" s="38">
        <v>16</v>
      </c>
      <c r="R500" s="38">
        <v>2</v>
      </c>
      <c r="S500" s="38">
        <v>0.59</v>
      </c>
      <c r="T500" s="38">
        <v>15</v>
      </c>
      <c r="U500" s="38">
        <v>35</v>
      </c>
      <c r="V500" s="38">
        <v>-20</v>
      </c>
      <c r="W500" s="38">
        <v>-0.98</v>
      </c>
      <c r="X500" s="38">
        <v>-0.1</v>
      </c>
      <c r="Y500" s="38">
        <v>19.3</v>
      </c>
      <c r="Z500" s="38">
        <v>30.2</v>
      </c>
      <c r="AA500" s="38">
        <v>-10.9</v>
      </c>
      <c r="AB500" s="38">
        <v>-0.53</v>
      </c>
      <c r="AC500" s="38">
        <v>0.1</v>
      </c>
      <c r="AD500" s="38" t="s">
        <v>25</v>
      </c>
      <c r="AE500" s="38" t="s">
        <v>863</v>
      </c>
    </row>
    <row r="501" spans="1:31">
      <c r="A501" s="1">
        <v>499</v>
      </c>
      <c r="B501" s="38" t="s">
        <v>4035</v>
      </c>
      <c r="C501" s="38" t="s">
        <v>145</v>
      </c>
      <c r="D501" s="38" t="s">
        <v>117</v>
      </c>
      <c r="E501" s="38" t="s">
        <v>66</v>
      </c>
      <c r="F501" s="38" t="s">
        <v>4891</v>
      </c>
      <c r="G501" s="38">
        <v>2003</v>
      </c>
      <c r="H501" s="38">
        <v>1</v>
      </c>
      <c r="I501" s="38">
        <v>19</v>
      </c>
      <c r="J501" s="38">
        <v>19</v>
      </c>
      <c r="K501" s="38">
        <v>0.6</v>
      </c>
      <c r="L501" s="38">
        <v>0.2</v>
      </c>
      <c r="M501" s="38">
        <v>0</v>
      </c>
      <c r="O501" s="38">
        <v>0</v>
      </c>
      <c r="P501" s="38">
        <v>1</v>
      </c>
      <c r="Q501" s="38">
        <v>19</v>
      </c>
      <c r="R501" s="38">
        <v>4</v>
      </c>
      <c r="S501" s="38">
        <v>3</v>
      </c>
      <c r="T501" s="38">
        <v>0</v>
      </c>
      <c r="U501" s="38">
        <v>1</v>
      </c>
      <c r="V501" s="38">
        <v>-1</v>
      </c>
      <c r="W501" s="38">
        <v>-4.74</v>
      </c>
      <c r="X501" s="38">
        <v>-6.51</v>
      </c>
      <c r="Y501" s="38">
        <v>0.3</v>
      </c>
      <c r="Z501" s="38">
        <v>0.2</v>
      </c>
      <c r="AA501" s="38">
        <v>0.1</v>
      </c>
      <c r="AB501" s="38">
        <v>0.7</v>
      </c>
      <c r="AC501" s="38">
        <v>-0.67</v>
      </c>
      <c r="AD501" s="38" t="s">
        <v>25</v>
      </c>
      <c r="AE501" s="38">
        <v>53552942</v>
      </c>
    </row>
    <row r="502" spans="1:31">
      <c r="A502" s="1">
        <v>500</v>
      </c>
      <c r="B502" s="38" t="s">
        <v>5097</v>
      </c>
      <c r="C502" s="38" t="s">
        <v>466</v>
      </c>
      <c r="D502" s="38" t="s">
        <v>117</v>
      </c>
      <c r="E502" s="38" t="s">
        <v>74</v>
      </c>
      <c r="F502" s="38" t="s">
        <v>5098</v>
      </c>
      <c r="G502" s="38">
        <v>2002</v>
      </c>
      <c r="H502" s="38">
        <v>0</v>
      </c>
      <c r="M502" s="38">
        <v>0</v>
      </c>
      <c r="O502" s="38">
        <v>0</v>
      </c>
      <c r="P502" s="38">
        <v>0</v>
      </c>
      <c r="R502" s="38">
        <v>1</v>
      </c>
      <c r="AD502" s="38" t="s">
        <v>25</v>
      </c>
      <c r="AE502" s="2" t="s">
        <v>5099</v>
      </c>
    </row>
    <row r="503" spans="1:31">
      <c r="A503" s="1">
        <v>501</v>
      </c>
      <c r="B503" s="38" t="s">
        <v>864</v>
      </c>
      <c r="C503" s="38" t="s">
        <v>120</v>
      </c>
      <c r="D503" s="38" t="s">
        <v>117</v>
      </c>
      <c r="E503" s="38" t="s">
        <v>66</v>
      </c>
      <c r="F503" s="38" t="s">
        <v>4892</v>
      </c>
      <c r="G503" s="38">
        <v>1995</v>
      </c>
      <c r="H503" s="38">
        <v>8</v>
      </c>
      <c r="I503" s="38">
        <v>110</v>
      </c>
      <c r="J503" s="38">
        <v>14</v>
      </c>
      <c r="K503" s="38">
        <v>3.7</v>
      </c>
      <c r="L503" s="38">
        <v>1.2</v>
      </c>
      <c r="M503" s="38">
        <v>0</v>
      </c>
      <c r="O503" s="38">
        <v>0</v>
      </c>
      <c r="P503" s="38">
        <v>8</v>
      </c>
      <c r="Q503" s="38">
        <v>14</v>
      </c>
      <c r="R503" s="38">
        <v>14</v>
      </c>
      <c r="S503" s="38">
        <v>3</v>
      </c>
      <c r="T503" s="38">
        <v>0</v>
      </c>
      <c r="U503" s="38">
        <v>2</v>
      </c>
      <c r="V503" s="38">
        <v>-2</v>
      </c>
      <c r="W503" s="38">
        <v>-1.64</v>
      </c>
      <c r="X503" s="38">
        <v>-3.49</v>
      </c>
      <c r="Y503" s="38">
        <v>1.2</v>
      </c>
      <c r="Z503" s="38">
        <v>3.3</v>
      </c>
      <c r="AA503" s="38">
        <v>-2.1</v>
      </c>
      <c r="AB503" s="38">
        <v>-1.72</v>
      </c>
      <c r="AC503" s="38">
        <v>-3.2</v>
      </c>
      <c r="AD503" s="38" t="s">
        <v>25</v>
      </c>
      <c r="AE503" s="38" t="s">
        <v>865</v>
      </c>
    </row>
    <row r="504" spans="1:31">
      <c r="A504" s="1">
        <v>502</v>
      </c>
      <c r="B504" s="38" t="s">
        <v>1305</v>
      </c>
      <c r="C504" s="38" t="s">
        <v>215</v>
      </c>
      <c r="D504" s="38" t="s">
        <v>117</v>
      </c>
      <c r="E504" s="38" t="s">
        <v>87</v>
      </c>
      <c r="F504" s="38" t="s">
        <v>5100</v>
      </c>
      <c r="G504" s="38">
        <v>2002</v>
      </c>
      <c r="H504" s="38">
        <v>0</v>
      </c>
      <c r="M504" s="38">
        <v>0</v>
      </c>
      <c r="O504" s="38">
        <v>0</v>
      </c>
      <c r="P504" s="38">
        <v>0</v>
      </c>
      <c r="R504" s="38">
        <v>2</v>
      </c>
      <c r="AD504" s="38" t="s">
        <v>25</v>
      </c>
      <c r="AE504" s="38" t="s">
        <v>1306</v>
      </c>
    </row>
    <row r="505" spans="1:31">
      <c r="A505" s="1">
        <v>503</v>
      </c>
      <c r="B505" s="38" t="s">
        <v>866</v>
      </c>
      <c r="C505" s="38" t="s">
        <v>120</v>
      </c>
      <c r="D505" s="38" t="s">
        <v>121</v>
      </c>
      <c r="E505" s="38" t="s">
        <v>81</v>
      </c>
      <c r="F505" s="38" t="s">
        <v>4893</v>
      </c>
      <c r="G505" s="38">
        <v>1997</v>
      </c>
      <c r="H505" s="38">
        <v>2</v>
      </c>
      <c r="I505" s="38">
        <v>66</v>
      </c>
      <c r="J505" s="38">
        <v>33</v>
      </c>
      <c r="K505" s="38">
        <v>2.2000000000000002</v>
      </c>
      <c r="L505" s="38">
        <v>0.7</v>
      </c>
      <c r="M505" s="38">
        <v>1</v>
      </c>
      <c r="N505" s="38">
        <v>62</v>
      </c>
      <c r="O505" s="38">
        <v>0</v>
      </c>
      <c r="P505" s="38">
        <v>1</v>
      </c>
      <c r="Q505" s="38">
        <v>4</v>
      </c>
      <c r="R505" s="38">
        <v>16</v>
      </c>
      <c r="S505" s="38">
        <v>2</v>
      </c>
      <c r="T505" s="38">
        <v>1</v>
      </c>
      <c r="U505" s="38">
        <v>1</v>
      </c>
      <c r="V505" s="38">
        <v>0</v>
      </c>
      <c r="W505" s="38">
        <v>0</v>
      </c>
      <c r="X505" s="38">
        <v>-0.72</v>
      </c>
      <c r="Y505" s="38">
        <v>2</v>
      </c>
      <c r="Z505" s="38">
        <v>0.5</v>
      </c>
      <c r="AA505" s="38">
        <v>1.5</v>
      </c>
      <c r="AB505" s="38">
        <v>2.06</v>
      </c>
      <c r="AC505" s="38">
        <v>1.62</v>
      </c>
      <c r="AD505" s="38" t="s">
        <v>25</v>
      </c>
      <c r="AE505" s="38" t="s">
        <v>867</v>
      </c>
    </row>
    <row r="506" spans="1:31">
      <c r="A506" s="1">
        <v>504</v>
      </c>
      <c r="B506" s="38" t="s">
        <v>102</v>
      </c>
      <c r="C506" s="38" t="s">
        <v>120</v>
      </c>
      <c r="D506" s="38" t="s">
        <v>150</v>
      </c>
      <c r="E506" s="38" t="s">
        <v>101</v>
      </c>
      <c r="F506" s="38" t="s">
        <v>4894</v>
      </c>
      <c r="G506" s="38">
        <v>1994</v>
      </c>
      <c r="H506" s="38">
        <v>33</v>
      </c>
      <c r="I506" s="38">
        <v>2970</v>
      </c>
      <c r="J506" s="38">
        <v>90</v>
      </c>
      <c r="K506" s="38">
        <v>97.1</v>
      </c>
      <c r="L506" s="38">
        <v>33</v>
      </c>
      <c r="M506" s="38">
        <v>33</v>
      </c>
      <c r="N506" s="38">
        <v>90</v>
      </c>
      <c r="O506" s="38">
        <v>33</v>
      </c>
      <c r="P506" s="38">
        <v>0</v>
      </c>
      <c r="R506" s="38">
        <v>0</v>
      </c>
      <c r="S506" s="38">
        <v>0.79</v>
      </c>
      <c r="T506" s="38">
        <v>26</v>
      </c>
      <c r="U506" s="38">
        <v>52</v>
      </c>
      <c r="V506" s="38">
        <v>-26</v>
      </c>
      <c r="W506" s="38">
        <v>-0.79</v>
      </c>
      <c r="X506" s="38">
        <v>-1.79</v>
      </c>
      <c r="Y506" s="38">
        <v>37.9</v>
      </c>
      <c r="Z506" s="38">
        <v>58.7</v>
      </c>
      <c r="AA506" s="38">
        <v>-20.8</v>
      </c>
      <c r="AB506" s="38">
        <v>-0.63</v>
      </c>
      <c r="AC506" s="38">
        <v>0.04</v>
      </c>
      <c r="AD506" s="38" t="s">
        <v>25</v>
      </c>
      <c r="AE506" s="2" t="s">
        <v>868</v>
      </c>
    </row>
    <row r="507" spans="1:31">
      <c r="A507" s="1">
        <v>505</v>
      </c>
      <c r="B507" s="38" t="s">
        <v>869</v>
      </c>
      <c r="C507" s="38" t="s">
        <v>170</v>
      </c>
      <c r="D507" s="38" t="s">
        <v>121</v>
      </c>
      <c r="E507" s="38" t="s">
        <v>79</v>
      </c>
      <c r="F507" s="38" t="s">
        <v>4895</v>
      </c>
      <c r="G507" s="38">
        <v>1993</v>
      </c>
      <c r="H507" s="38">
        <v>26</v>
      </c>
      <c r="I507" s="38">
        <v>2340</v>
      </c>
      <c r="J507" s="38">
        <v>90</v>
      </c>
      <c r="K507" s="38">
        <v>76.5</v>
      </c>
      <c r="L507" s="38">
        <v>26</v>
      </c>
      <c r="M507" s="38">
        <v>26</v>
      </c>
      <c r="N507" s="38">
        <v>90</v>
      </c>
      <c r="O507" s="38">
        <v>26</v>
      </c>
      <c r="P507" s="38">
        <v>0</v>
      </c>
      <c r="R507" s="38">
        <v>0</v>
      </c>
      <c r="S507" s="38">
        <v>1.54</v>
      </c>
      <c r="T507" s="38">
        <v>37</v>
      </c>
      <c r="U507" s="38">
        <v>32</v>
      </c>
      <c r="V507" s="38">
        <v>5</v>
      </c>
      <c r="W507" s="38">
        <v>0.19</v>
      </c>
      <c r="X507" s="38">
        <v>-0.18</v>
      </c>
      <c r="Y507" s="38">
        <v>39.200000000000003</v>
      </c>
      <c r="Z507" s="38">
        <v>34.5</v>
      </c>
      <c r="AA507" s="38">
        <v>4.8</v>
      </c>
      <c r="AB507" s="38">
        <v>0.18</v>
      </c>
      <c r="AC507" s="38">
        <v>-0.04</v>
      </c>
      <c r="AD507" s="38" t="s">
        <v>25</v>
      </c>
      <c r="AE507" s="2" t="s">
        <v>870</v>
      </c>
    </row>
    <row r="508" spans="1:31">
      <c r="A508" s="1">
        <v>506</v>
      </c>
      <c r="B508" s="38" t="s">
        <v>1307</v>
      </c>
      <c r="C508" s="38" t="s">
        <v>120</v>
      </c>
      <c r="D508" s="38" t="s">
        <v>150</v>
      </c>
      <c r="E508" s="38" t="s">
        <v>99</v>
      </c>
      <c r="F508" s="38" t="s">
        <v>5101</v>
      </c>
      <c r="G508" s="38">
        <v>2002</v>
      </c>
      <c r="H508" s="38">
        <v>0</v>
      </c>
      <c r="M508" s="38">
        <v>0</v>
      </c>
      <c r="O508" s="38">
        <v>0</v>
      </c>
      <c r="P508" s="38">
        <v>0</v>
      </c>
      <c r="R508" s="38">
        <v>6</v>
      </c>
      <c r="AD508" s="38" t="s">
        <v>25</v>
      </c>
      <c r="AE508" s="2" t="s">
        <v>1308</v>
      </c>
    </row>
    <row r="509" spans="1:31">
      <c r="A509" s="1">
        <v>507</v>
      </c>
      <c r="B509" s="38" t="s">
        <v>1309</v>
      </c>
      <c r="C509" s="38" t="s">
        <v>120</v>
      </c>
      <c r="D509" s="38" t="s">
        <v>114</v>
      </c>
      <c r="E509" s="38" t="s">
        <v>87</v>
      </c>
      <c r="F509" s="38" t="s">
        <v>5102</v>
      </c>
      <c r="G509" s="38">
        <v>2002</v>
      </c>
      <c r="H509" s="38">
        <v>0</v>
      </c>
      <c r="M509" s="38">
        <v>0</v>
      </c>
      <c r="O509" s="38">
        <v>0</v>
      </c>
      <c r="P509" s="38">
        <v>0</v>
      </c>
      <c r="R509" s="38">
        <v>2</v>
      </c>
      <c r="AD509" s="38" t="s">
        <v>25</v>
      </c>
      <c r="AE509" s="2" t="s">
        <v>1310</v>
      </c>
    </row>
    <row r="510" spans="1:31">
      <c r="A510" s="1">
        <v>508</v>
      </c>
      <c r="B510" s="38" t="s">
        <v>871</v>
      </c>
      <c r="C510" s="38" t="s">
        <v>266</v>
      </c>
      <c r="D510" s="38" t="s">
        <v>139</v>
      </c>
      <c r="E510" s="38" t="s">
        <v>97</v>
      </c>
      <c r="F510" s="38" t="s">
        <v>4896</v>
      </c>
      <c r="G510" s="38">
        <v>1995</v>
      </c>
      <c r="H510" s="38">
        <v>30</v>
      </c>
      <c r="I510" s="38">
        <v>1672</v>
      </c>
      <c r="J510" s="38">
        <v>56</v>
      </c>
      <c r="K510" s="38">
        <v>54.6</v>
      </c>
      <c r="L510" s="38">
        <v>18.600000000000001</v>
      </c>
      <c r="M510" s="38">
        <v>19</v>
      </c>
      <c r="N510" s="38">
        <v>75</v>
      </c>
      <c r="O510" s="38">
        <v>8</v>
      </c>
      <c r="P510" s="38">
        <v>11</v>
      </c>
      <c r="Q510" s="38">
        <v>23</v>
      </c>
      <c r="R510" s="38">
        <v>2</v>
      </c>
      <c r="S510" s="38">
        <v>0.83</v>
      </c>
      <c r="T510" s="38">
        <v>12</v>
      </c>
      <c r="U510" s="38">
        <v>30</v>
      </c>
      <c r="V510" s="38">
        <v>-18</v>
      </c>
      <c r="W510" s="38">
        <v>-0.97</v>
      </c>
      <c r="X510" s="38">
        <v>-0.77</v>
      </c>
      <c r="Y510" s="38">
        <v>19.2</v>
      </c>
      <c r="Z510" s="38">
        <v>25.8</v>
      </c>
      <c r="AA510" s="38">
        <v>-6.6</v>
      </c>
      <c r="AB510" s="38">
        <v>-0.36</v>
      </c>
      <c r="AC510" s="38">
        <v>0.3</v>
      </c>
      <c r="AD510" s="38" t="s">
        <v>25</v>
      </c>
      <c r="AE510" s="38" t="s">
        <v>872</v>
      </c>
    </row>
    <row r="511" spans="1:31">
      <c r="A511" s="1">
        <v>509</v>
      </c>
      <c r="B511" s="38" t="s">
        <v>1311</v>
      </c>
      <c r="C511" s="38" t="s">
        <v>120</v>
      </c>
      <c r="D511" s="38" t="s">
        <v>114</v>
      </c>
      <c r="E511" s="38" t="s">
        <v>99</v>
      </c>
      <c r="F511" s="38" t="s">
        <v>5103</v>
      </c>
      <c r="G511" s="38">
        <v>2002</v>
      </c>
      <c r="H511" s="38">
        <v>0</v>
      </c>
      <c r="M511" s="38">
        <v>0</v>
      </c>
      <c r="O511" s="38">
        <v>0</v>
      </c>
      <c r="P511" s="38">
        <v>0</v>
      </c>
      <c r="R511" s="38">
        <v>3</v>
      </c>
      <c r="AD511" s="38" t="s">
        <v>25</v>
      </c>
      <c r="AE511" s="2" t="s">
        <v>1312</v>
      </c>
    </row>
    <row r="512" spans="1:31">
      <c r="A512" s="1">
        <v>510</v>
      </c>
      <c r="B512" s="38" t="s">
        <v>69</v>
      </c>
      <c r="C512" s="38" t="s">
        <v>120</v>
      </c>
      <c r="D512" s="38" t="s">
        <v>150</v>
      </c>
      <c r="E512" s="38" t="s">
        <v>68</v>
      </c>
      <c r="F512" s="38" t="s">
        <v>4897</v>
      </c>
      <c r="G512" s="38">
        <v>1992</v>
      </c>
      <c r="H512" s="38">
        <v>33</v>
      </c>
      <c r="I512" s="38">
        <v>2901</v>
      </c>
      <c r="J512" s="38">
        <v>88</v>
      </c>
      <c r="K512" s="38">
        <v>97.7</v>
      </c>
      <c r="L512" s="38">
        <v>32.200000000000003</v>
      </c>
      <c r="M512" s="38">
        <v>33</v>
      </c>
      <c r="N512" s="38">
        <v>88</v>
      </c>
      <c r="O512" s="38">
        <v>32</v>
      </c>
      <c r="P512" s="38">
        <v>0</v>
      </c>
      <c r="R512" s="38">
        <v>0</v>
      </c>
      <c r="S512" s="38">
        <v>1.97</v>
      </c>
      <c r="T512" s="38">
        <v>61</v>
      </c>
      <c r="U512" s="38">
        <v>27</v>
      </c>
      <c r="V512" s="38">
        <v>34</v>
      </c>
      <c r="W512" s="38">
        <v>1.05</v>
      </c>
      <c r="X512" s="38">
        <v>1.05</v>
      </c>
      <c r="Y512" s="38">
        <v>59.1</v>
      </c>
      <c r="Z512" s="38">
        <v>32.5</v>
      </c>
      <c r="AA512" s="38">
        <v>26.7</v>
      </c>
      <c r="AB512" s="38">
        <v>0.83</v>
      </c>
      <c r="AC512" s="38">
        <v>-0.21</v>
      </c>
      <c r="AD512" s="38" t="s">
        <v>25</v>
      </c>
      <c r="AE512" s="38" t="s">
        <v>873</v>
      </c>
    </row>
    <row r="513" spans="1:31">
      <c r="A513" s="1">
        <v>511</v>
      </c>
      <c r="B513" s="38" t="s">
        <v>3955</v>
      </c>
      <c r="C513" s="38" t="s">
        <v>142</v>
      </c>
      <c r="D513" s="38" t="s">
        <v>121</v>
      </c>
      <c r="E513" s="38" t="s">
        <v>72</v>
      </c>
      <c r="F513" s="38" t="s">
        <v>4898</v>
      </c>
      <c r="G513" s="38">
        <v>1999</v>
      </c>
      <c r="H513" s="38">
        <v>11</v>
      </c>
      <c r="I513" s="38">
        <v>856</v>
      </c>
      <c r="J513" s="38">
        <v>78</v>
      </c>
      <c r="K513" s="38">
        <v>28</v>
      </c>
      <c r="L513" s="38">
        <v>9.5</v>
      </c>
      <c r="M513" s="38">
        <v>10</v>
      </c>
      <c r="N513" s="38">
        <v>85</v>
      </c>
      <c r="O513" s="38">
        <v>5</v>
      </c>
      <c r="P513" s="38">
        <v>1</v>
      </c>
      <c r="Q513" s="38">
        <v>2</v>
      </c>
      <c r="R513" s="38">
        <v>2</v>
      </c>
      <c r="S513" s="38">
        <v>1.0900000000000001</v>
      </c>
      <c r="T513" s="38">
        <v>16</v>
      </c>
      <c r="U513" s="38">
        <v>22</v>
      </c>
      <c r="V513" s="38">
        <v>-6</v>
      </c>
      <c r="W513" s="38">
        <v>-0.63</v>
      </c>
      <c r="X513" s="38">
        <v>-1.1200000000000001</v>
      </c>
      <c r="Y513" s="38">
        <v>15.5</v>
      </c>
      <c r="Z513" s="38">
        <v>16.2</v>
      </c>
      <c r="AA513" s="38">
        <v>-0.7</v>
      </c>
      <c r="AB513" s="38">
        <v>-7.0000000000000007E-2</v>
      </c>
      <c r="AC513" s="38">
        <v>-0.33</v>
      </c>
      <c r="AD513" s="38" t="s">
        <v>25</v>
      </c>
      <c r="AE513" s="38" t="s">
        <v>4036</v>
      </c>
    </row>
    <row r="514" spans="1:31">
      <c r="A514" s="1">
        <v>512</v>
      </c>
      <c r="B514" s="38" t="s">
        <v>874</v>
      </c>
      <c r="C514" s="38" t="s">
        <v>295</v>
      </c>
      <c r="D514" s="38" t="s">
        <v>110</v>
      </c>
      <c r="E514" s="38" t="s">
        <v>91</v>
      </c>
      <c r="F514" s="38" t="s">
        <v>4899</v>
      </c>
      <c r="G514" s="38">
        <v>1994</v>
      </c>
      <c r="H514" s="38">
        <v>21</v>
      </c>
      <c r="I514" s="38">
        <v>604</v>
      </c>
      <c r="J514" s="38">
        <v>29</v>
      </c>
      <c r="K514" s="38">
        <v>19.7</v>
      </c>
      <c r="L514" s="38">
        <v>6.7</v>
      </c>
      <c r="M514" s="38">
        <v>5</v>
      </c>
      <c r="N514" s="38">
        <v>50</v>
      </c>
      <c r="O514" s="38">
        <v>0</v>
      </c>
      <c r="P514" s="38">
        <v>16</v>
      </c>
      <c r="Q514" s="38">
        <v>22</v>
      </c>
      <c r="R514" s="38">
        <v>9</v>
      </c>
      <c r="S514" s="38">
        <v>1.24</v>
      </c>
      <c r="T514" s="38">
        <v>9</v>
      </c>
      <c r="U514" s="38">
        <v>7</v>
      </c>
      <c r="V514" s="38">
        <v>2</v>
      </c>
      <c r="W514" s="38">
        <v>0.3</v>
      </c>
      <c r="X514" s="38">
        <v>0.85</v>
      </c>
      <c r="Y514" s="38">
        <v>8.9</v>
      </c>
      <c r="Z514" s="38">
        <v>10.6</v>
      </c>
      <c r="AA514" s="38">
        <v>-1.6</v>
      </c>
      <c r="AB514" s="38">
        <v>-0.25</v>
      </c>
      <c r="AC514" s="38">
        <v>7.0000000000000007E-2</v>
      </c>
      <c r="AD514" s="38" t="s">
        <v>25</v>
      </c>
      <c r="AE514" s="38">
        <v>86695068</v>
      </c>
    </row>
    <row r="515" spans="1:31">
      <c r="A515" s="1">
        <v>513</v>
      </c>
      <c r="B515" s="38" t="s">
        <v>875</v>
      </c>
      <c r="C515" s="38" t="s">
        <v>435</v>
      </c>
      <c r="D515" s="38" t="s">
        <v>117</v>
      </c>
      <c r="E515" s="38" t="s">
        <v>101</v>
      </c>
      <c r="F515" s="38" t="s">
        <v>4492</v>
      </c>
      <c r="G515" s="38">
        <v>2003</v>
      </c>
      <c r="H515" s="38">
        <v>1</v>
      </c>
      <c r="I515" s="38">
        <v>33</v>
      </c>
      <c r="J515" s="38">
        <v>33</v>
      </c>
      <c r="K515" s="38">
        <v>1.1000000000000001</v>
      </c>
      <c r="L515" s="38">
        <v>0.4</v>
      </c>
      <c r="M515" s="38">
        <v>0</v>
      </c>
      <c r="O515" s="38">
        <v>0</v>
      </c>
      <c r="P515" s="38">
        <v>1</v>
      </c>
      <c r="Q515" s="38">
        <v>33</v>
      </c>
      <c r="R515" s="38">
        <v>2</v>
      </c>
      <c r="S515" s="38">
        <v>0</v>
      </c>
      <c r="T515" s="38">
        <v>1</v>
      </c>
      <c r="U515" s="38">
        <v>0</v>
      </c>
      <c r="V515" s="38">
        <v>1</v>
      </c>
      <c r="W515" s="38">
        <v>2.73</v>
      </c>
      <c r="X515" s="38">
        <v>3.5</v>
      </c>
      <c r="Y515" s="38">
        <v>1</v>
      </c>
      <c r="Z515" s="38">
        <v>0.4</v>
      </c>
      <c r="AA515" s="38">
        <v>0.6</v>
      </c>
      <c r="AB515" s="38">
        <v>1.61</v>
      </c>
      <c r="AC515" s="38">
        <v>2.2599999999999998</v>
      </c>
      <c r="AD515" s="38" t="s">
        <v>25</v>
      </c>
      <c r="AE515" s="38" t="s">
        <v>876</v>
      </c>
    </row>
    <row r="516" spans="1:31">
      <c r="A516" s="1">
        <v>514</v>
      </c>
      <c r="B516" s="38" t="s">
        <v>877</v>
      </c>
      <c r="C516" s="38" t="s">
        <v>109</v>
      </c>
      <c r="D516" s="38" t="s">
        <v>284</v>
      </c>
      <c r="E516" s="38" t="s">
        <v>83</v>
      </c>
      <c r="F516" s="38" t="s">
        <v>4900</v>
      </c>
      <c r="G516" s="38">
        <v>1998</v>
      </c>
      <c r="H516" s="38">
        <v>21</v>
      </c>
      <c r="I516" s="38">
        <v>785</v>
      </c>
      <c r="J516" s="38">
        <v>37</v>
      </c>
      <c r="K516" s="38">
        <v>26.4</v>
      </c>
      <c r="L516" s="38">
        <v>8.6999999999999993</v>
      </c>
      <c r="M516" s="38">
        <v>8</v>
      </c>
      <c r="N516" s="38">
        <v>64</v>
      </c>
      <c r="O516" s="38">
        <v>0</v>
      </c>
      <c r="P516" s="38">
        <v>13</v>
      </c>
      <c r="Q516" s="38">
        <v>21</v>
      </c>
      <c r="R516" s="38">
        <v>3</v>
      </c>
      <c r="S516" s="38">
        <v>1.24</v>
      </c>
      <c r="T516" s="38">
        <v>11</v>
      </c>
      <c r="U516" s="38">
        <v>9</v>
      </c>
      <c r="V516" s="38">
        <v>2</v>
      </c>
      <c r="W516" s="38">
        <v>0.23</v>
      </c>
      <c r="X516" s="38">
        <v>0.6</v>
      </c>
      <c r="Y516" s="38">
        <v>10</v>
      </c>
      <c r="Z516" s="38">
        <v>11</v>
      </c>
      <c r="AA516" s="38">
        <v>-1</v>
      </c>
      <c r="AB516" s="38">
        <v>-0.12</v>
      </c>
      <c r="AC516" s="38">
        <v>-0.14000000000000001</v>
      </c>
      <c r="AD516" s="38" t="s">
        <v>25</v>
      </c>
      <c r="AE516" s="38" t="s">
        <v>878</v>
      </c>
    </row>
    <row r="517" spans="1:31">
      <c r="A517" s="1">
        <v>515</v>
      </c>
      <c r="B517" s="38" t="s">
        <v>1313</v>
      </c>
      <c r="C517" s="38" t="s">
        <v>113</v>
      </c>
      <c r="D517" s="38" t="s">
        <v>121</v>
      </c>
      <c r="E517" s="38" t="s">
        <v>81</v>
      </c>
      <c r="F517" s="38" t="s">
        <v>5104</v>
      </c>
      <c r="G517" s="38">
        <v>2003</v>
      </c>
      <c r="H517" s="38">
        <v>0</v>
      </c>
      <c r="M517" s="38">
        <v>0</v>
      </c>
      <c r="O517" s="38">
        <v>0</v>
      </c>
      <c r="P517" s="38">
        <v>0</v>
      </c>
      <c r="R517" s="38">
        <v>1</v>
      </c>
      <c r="AD517" s="38" t="s">
        <v>25</v>
      </c>
      <c r="AE517" s="38" t="s">
        <v>1314</v>
      </c>
    </row>
    <row r="518" spans="1:31">
      <c r="A518" s="1">
        <v>516</v>
      </c>
      <c r="B518" s="38" t="s">
        <v>65</v>
      </c>
      <c r="C518" s="38" t="s">
        <v>120</v>
      </c>
      <c r="D518" s="38" t="s">
        <v>150</v>
      </c>
      <c r="E518" s="38" t="s">
        <v>64</v>
      </c>
      <c r="F518" s="38" t="s">
        <v>4901</v>
      </c>
      <c r="G518" s="38">
        <v>1998</v>
      </c>
      <c r="H518" s="38">
        <v>34</v>
      </c>
      <c r="I518" s="38">
        <v>3060</v>
      </c>
      <c r="J518" s="38">
        <v>90</v>
      </c>
      <c r="K518" s="38">
        <v>100</v>
      </c>
      <c r="L518" s="38">
        <v>34</v>
      </c>
      <c r="M518" s="38">
        <v>34</v>
      </c>
      <c r="N518" s="38">
        <v>90</v>
      </c>
      <c r="O518" s="38">
        <v>34</v>
      </c>
      <c r="P518" s="38">
        <v>0</v>
      </c>
      <c r="R518" s="38">
        <v>0</v>
      </c>
      <c r="S518" s="38">
        <v>2.29</v>
      </c>
      <c r="T518" s="38">
        <v>81</v>
      </c>
      <c r="U518" s="38">
        <v>39</v>
      </c>
      <c r="V518" s="38">
        <v>42</v>
      </c>
      <c r="W518" s="38">
        <v>1.24</v>
      </c>
      <c r="Y518" s="38">
        <v>66.3</v>
      </c>
      <c r="Z518" s="38">
        <v>37.9</v>
      </c>
      <c r="AA518" s="38">
        <v>28.3</v>
      </c>
      <c r="AB518" s="38">
        <v>0.83</v>
      </c>
      <c r="AD518" s="38" t="s">
        <v>25</v>
      </c>
      <c r="AE518" s="38" t="s">
        <v>879</v>
      </c>
    </row>
    <row r="519" spans="1:31">
      <c r="A519" s="1">
        <v>517</v>
      </c>
      <c r="B519" s="38" t="s">
        <v>880</v>
      </c>
      <c r="C519" s="38" t="s">
        <v>120</v>
      </c>
      <c r="D519" s="38" t="s">
        <v>110</v>
      </c>
      <c r="E519" s="38" t="s">
        <v>85</v>
      </c>
      <c r="F519" s="38" t="s">
        <v>4902</v>
      </c>
      <c r="G519" s="38">
        <v>2001</v>
      </c>
      <c r="H519" s="38">
        <v>31</v>
      </c>
      <c r="I519" s="38">
        <v>2276</v>
      </c>
      <c r="J519" s="38">
        <v>73</v>
      </c>
      <c r="K519" s="38">
        <v>74.400000000000006</v>
      </c>
      <c r="L519" s="38">
        <v>25.3</v>
      </c>
      <c r="M519" s="38">
        <v>27</v>
      </c>
      <c r="N519" s="38">
        <v>80</v>
      </c>
      <c r="O519" s="38">
        <v>12</v>
      </c>
      <c r="P519" s="38">
        <v>4</v>
      </c>
      <c r="Q519" s="38">
        <v>26</v>
      </c>
      <c r="R519" s="38">
        <v>0</v>
      </c>
      <c r="S519" s="38">
        <v>1.61</v>
      </c>
      <c r="T519" s="38">
        <v>35</v>
      </c>
      <c r="U519" s="38">
        <v>29</v>
      </c>
      <c r="V519" s="38">
        <v>6</v>
      </c>
      <c r="W519" s="38">
        <v>0.24</v>
      </c>
      <c r="X519" s="38">
        <v>0.47</v>
      </c>
      <c r="Y519" s="38">
        <v>32</v>
      </c>
      <c r="Z519" s="38">
        <v>36.5</v>
      </c>
      <c r="AA519" s="38">
        <v>-4.5</v>
      </c>
      <c r="AB519" s="38">
        <v>-0.18</v>
      </c>
      <c r="AC519" s="38">
        <v>-0.14000000000000001</v>
      </c>
      <c r="AD519" s="38" t="s">
        <v>25</v>
      </c>
      <c r="AE519" s="38" t="s">
        <v>881</v>
      </c>
    </row>
    <row r="520" spans="1:31">
      <c r="A520" s="1">
        <v>518</v>
      </c>
      <c r="B520" s="38" t="s">
        <v>1315</v>
      </c>
      <c r="C520" s="38" t="s">
        <v>215</v>
      </c>
      <c r="D520" s="38" t="s">
        <v>150</v>
      </c>
      <c r="E520" s="38" t="s">
        <v>99</v>
      </c>
      <c r="F520" s="38" t="s">
        <v>5105</v>
      </c>
      <c r="G520" s="38">
        <v>1987</v>
      </c>
      <c r="H520" s="38">
        <v>0</v>
      </c>
      <c r="M520" s="38">
        <v>0</v>
      </c>
      <c r="O520" s="38">
        <v>0</v>
      </c>
      <c r="P520" s="38">
        <v>0</v>
      </c>
      <c r="R520" s="38">
        <v>2</v>
      </c>
      <c r="AD520" s="38" t="s">
        <v>25</v>
      </c>
      <c r="AE520" s="2" t="s">
        <v>1316</v>
      </c>
    </row>
    <row r="521" spans="1:31">
      <c r="A521" s="1">
        <v>519</v>
      </c>
      <c r="B521" s="38" t="s">
        <v>1315</v>
      </c>
      <c r="C521" s="38" t="s">
        <v>215</v>
      </c>
      <c r="D521" s="38" t="s">
        <v>150</v>
      </c>
      <c r="E521" s="38" t="s">
        <v>95</v>
      </c>
      <c r="F521" s="38" t="s">
        <v>5105</v>
      </c>
      <c r="G521" s="38">
        <v>1987</v>
      </c>
      <c r="H521" s="38">
        <v>0</v>
      </c>
      <c r="M521" s="38">
        <v>0</v>
      </c>
      <c r="O521" s="38">
        <v>0</v>
      </c>
      <c r="P521" s="38">
        <v>0</v>
      </c>
      <c r="R521" s="38">
        <v>8</v>
      </c>
      <c r="AD521" s="38" t="s">
        <v>25</v>
      </c>
      <c r="AE521" s="2" t="s">
        <v>1316</v>
      </c>
    </row>
    <row r="522" spans="1:31">
      <c r="A522" s="1">
        <v>520</v>
      </c>
      <c r="B522" s="38" t="s">
        <v>882</v>
      </c>
      <c r="C522" s="38" t="s">
        <v>120</v>
      </c>
      <c r="D522" s="38" t="s">
        <v>114</v>
      </c>
      <c r="E522" s="38" t="s">
        <v>70</v>
      </c>
      <c r="F522" s="38" t="s">
        <v>4903</v>
      </c>
      <c r="G522" s="38">
        <v>1997</v>
      </c>
      <c r="H522" s="38">
        <v>32</v>
      </c>
      <c r="I522" s="38">
        <v>2651</v>
      </c>
      <c r="J522" s="38">
        <v>83</v>
      </c>
      <c r="K522" s="38">
        <v>89.3</v>
      </c>
      <c r="L522" s="38">
        <v>29.5</v>
      </c>
      <c r="M522" s="38">
        <v>30</v>
      </c>
      <c r="N522" s="38">
        <v>86</v>
      </c>
      <c r="O522" s="38">
        <v>18</v>
      </c>
      <c r="P522" s="38">
        <v>2</v>
      </c>
      <c r="Q522" s="38">
        <v>32</v>
      </c>
      <c r="R522" s="38">
        <v>0</v>
      </c>
      <c r="S522" s="38">
        <v>1.88</v>
      </c>
      <c r="T522" s="38">
        <v>43</v>
      </c>
      <c r="U522" s="38">
        <v>36</v>
      </c>
      <c r="V522" s="38">
        <v>7</v>
      </c>
      <c r="W522" s="38">
        <v>0.24</v>
      </c>
      <c r="X522" s="38">
        <v>-0.33</v>
      </c>
      <c r="Y522" s="38">
        <v>44.9</v>
      </c>
      <c r="Z522" s="38">
        <v>39.5</v>
      </c>
      <c r="AA522" s="38">
        <v>5.4</v>
      </c>
      <c r="AB522" s="38">
        <v>0.18</v>
      </c>
      <c r="AC522" s="38">
        <v>-1.06</v>
      </c>
      <c r="AD522" s="38" t="s">
        <v>25</v>
      </c>
      <c r="AE522" s="2" t="s">
        <v>883</v>
      </c>
    </row>
    <row r="523" spans="1:31">
      <c r="A523" s="1">
        <v>521</v>
      </c>
      <c r="B523" s="38" t="s">
        <v>80</v>
      </c>
      <c r="C523" s="38" t="s">
        <v>142</v>
      </c>
      <c r="D523" s="38" t="s">
        <v>150</v>
      </c>
      <c r="E523" s="38" t="s">
        <v>79</v>
      </c>
      <c r="F523" s="38" t="s">
        <v>4904</v>
      </c>
      <c r="G523" s="38">
        <v>1995</v>
      </c>
      <c r="H523" s="38">
        <v>34</v>
      </c>
      <c r="I523" s="38">
        <v>3060</v>
      </c>
      <c r="J523" s="38">
        <v>90</v>
      </c>
      <c r="K523" s="38">
        <v>100</v>
      </c>
      <c r="L523" s="38">
        <v>34</v>
      </c>
      <c r="M523" s="38">
        <v>34</v>
      </c>
      <c r="N523" s="38">
        <v>90</v>
      </c>
      <c r="O523" s="38">
        <v>34</v>
      </c>
      <c r="P523" s="38">
        <v>0</v>
      </c>
      <c r="R523" s="38">
        <v>0</v>
      </c>
      <c r="S523" s="38">
        <v>1.47</v>
      </c>
      <c r="T523" s="38">
        <v>52</v>
      </c>
      <c r="U523" s="38">
        <v>44</v>
      </c>
      <c r="V523" s="38">
        <v>8</v>
      </c>
      <c r="W523" s="38">
        <v>0.24</v>
      </c>
      <c r="Y523" s="38">
        <v>50.6</v>
      </c>
      <c r="Z523" s="38">
        <v>44.1</v>
      </c>
      <c r="AA523" s="38">
        <v>6.5</v>
      </c>
      <c r="AB523" s="38">
        <v>0.19</v>
      </c>
      <c r="AD523" s="38" t="s">
        <v>25</v>
      </c>
      <c r="AE523" s="38" t="s">
        <v>884</v>
      </c>
    </row>
    <row r="524" spans="1:31">
      <c r="A524" s="1">
        <v>522</v>
      </c>
      <c r="B524" s="38" t="s">
        <v>885</v>
      </c>
      <c r="C524" s="38" t="s">
        <v>109</v>
      </c>
      <c r="D524" s="38" t="s">
        <v>121</v>
      </c>
      <c r="E524" s="38" t="s">
        <v>76</v>
      </c>
      <c r="F524" s="38" t="s">
        <v>4905</v>
      </c>
      <c r="G524" s="38">
        <v>1987</v>
      </c>
      <c r="H524" s="38">
        <v>33</v>
      </c>
      <c r="I524" s="38">
        <v>2897</v>
      </c>
      <c r="J524" s="38">
        <v>88</v>
      </c>
      <c r="K524" s="38">
        <v>94.7</v>
      </c>
      <c r="L524" s="38">
        <v>32.200000000000003</v>
      </c>
      <c r="M524" s="38">
        <v>33</v>
      </c>
      <c r="N524" s="38">
        <v>88</v>
      </c>
      <c r="O524" s="38">
        <v>31</v>
      </c>
      <c r="P524" s="38">
        <v>0</v>
      </c>
      <c r="R524" s="38">
        <v>0</v>
      </c>
      <c r="S524" s="38">
        <v>1.36</v>
      </c>
      <c r="T524" s="38">
        <v>45</v>
      </c>
      <c r="U524" s="38">
        <v>44</v>
      </c>
      <c r="V524" s="38">
        <v>1</v>
      </c>
      <c r="W524" s="38">
        <v>0.03</v>
      </c>
      <c r="X524" s="38">
        <v>1.1399999999999999</v>
      </c>
      <c r="Y524" s="38">
        <v>38.700000000000003</v>
      </c>
      <c r="Z524" s="38">
        <v>52.8</v>
      </c>
      <c r="AA524" s="38">
        <v>-14.1</v>
      </c>
      <c r="AB524" s="38">
        <v>-0.44</v>
      </c>
      <c r="AC524" s="38">
        <v>0.85</v>
      </c>
      <c r="AD524" s="38" t="s">
        <v>25</v>
      </c>
      <c r="AE524" s="2" t="s">
        <v>886</v>
      </c>
    </row>
    <row r="525" spans="1:31">
      <c r="A525" s="1">
        <v>523</v>
      </c>
      <c r="B525" s="38" t="s">
        <v>887</v>
      </c>
      <c r="C525" s="38" t="s">
        <v>120</v>
      </c>
      <c r="D525" s="38" t="s">
        <v>121</v>
      </c>
      <c r="E525" s="38" t="s">
        <v>103</v>
      </c>
      <c r="F525" s="38" t="s">
        <v>4906</v>
      </c>
      <c r="G525" s="38">
        <v>1994</v>
      </c>
      <c r="H525" s="38">
        <v>1</v>
      </c>
      <c r="I525" s="38">
        <v>1</v>
      </c>
      <c r="J525" s="38">
        <v>1</v>
      </c>
      <c r="K525" s="38">
        <v>0</v>
      </c>
      <c r="L525" s="38">
        <v>0</v>
      </c>
      <c r="M525" s="38">
        <v>0</v>
      </c>
      <c r="O525" s="38">
        <v>0</v>
      </c>
      <c r="P525" s="38">
        <v>1</v>
      </c>
      <c r="Q525" s="38">
        <v>1</v>
      </c>
      <c r="R525" s="38">
        <v>0</v>
      </c>
      <c r="S525" s="38">
        <v>0</v>
      </c>
      <c r="T525" s="38">
        <v>0</v>
      </c>
      <c r="U525" s="38">
        <v>0</v>
      </c>
      <c r="V525" s="38">
        <v>0</v>
      </c>
      <c r="W525" s="38">
        <v>0</v>
      </c>
      <c r="X525" s="38">
        <v>0.94</v>
      </c>
      <c r="Y525" s="38">
        <v>0</v>
      </c>
      <c r="Z525" s="38">
        <v>0</v>
      </c>
      <c r="AA525" s="38">
        <v>0</v>
      </c>
      <c r="AB525" s="38">
        <v>-1.89</v>
      </c>
      <c r="AC525" s="38">
        <v>-1.32</v>
      </c>
      <c r="AD525" s="38" t="s">
        <v>25</v>
      </c>
      <c r="AE525" s="38" t="s">
        <v>888</v>
      </c>
    </row>
    <row r="526" spans="1:31">
      <c r="A526" s="1">
        <v>524</v>
      </c>
      <c r="B526" s="38" t="s">
        <v>889</v>
      </c>
      <c r="C526" s="38" t="s">
        <v>120</v>
      </c>
      <c r="D526" s="38" t="s">
        <v>117</v>
      </c>
      <c r="E526" s="38" t="s">
        <v>76</v>
      </c>
      <c r="F526" s="38" t="s">
        <v>4444</v>
      </c>
      <c r="G526" s="38">
        <v>1995</v>
      </c>
      <c r="H526" s="38">
        <v>33</v>
      </c>
      <c r="I526" s="38">
        <v>2585</v>
      </c>
      <c r="J526" s="38">
        <v>78</v>
      </c>
      <c r="K526" s="38">
        <v>84.5</v>
      </c>
      <c r="L526" s="38">
        <v>28.7</v>
      </c>
      <c r="M526" s="38">
        <v>32</v>
      </c>
      <c r="N526" s="38">
        <v>80</v>
      </c>
      <c r="O526" s="38">
        <v>15</v>
      </c>
      <c r="P526" s="38">
        <v>1</v>
      </c>
      <c r="Q526" s="38">
        <v>20</v>
      </c>
      <c r="R526" s="38">
        <v>0</v>
      </c>
      <c r="S526" s="38">
        <v>1.36</v>
      </c>
      <c r="T526" s="38">
        <v>39</v>
      </c>
      <c r="U526" s="38">
        <v>41</v>
      </c>
      <c r="V526" s="38">
        <v>-2</v>
      </c>
      <c r="W526" s="38">
        <v>-7.0000000000000007E-2</v>
      </c>
      <c r="X526" s="38">
        <v>-0.26</v>
      </c>
      <c r="Y526" s="38">
        <v>33.799999999999997</v>
      </c>
      <c r="Z526" s="38">
        <v>47.8</v>
      </c>
      <c r="AA526" s="38">
        <v>-14</v>
      </c>
      <c r="AB526" s="38">
        <v>-0.49</v>
      </c>
      <c r="AC526" s="38">
        <v>-0.03</v>
      </c>
      <c r="AD526" s="38" t="s">
        <v>25</v>
      </c>
      <c r="AE526" s="38" t="s">
        <v>890</v>
      </c>
    </row>
    <row r="527" spans="1:31">
      <c r="A527" s="1">
        <v>525</v>
      </c>
      <c r="B527" s="38" t="s">
        <v>891</v>
      </c>
      <c r="C527" s="38" t="s">
        <v>170</v>
      </c>
      <c r="D527" s="38" t="s">
        <v>284</v>
      </c>
      <c r="E527" s="38" t="s">
        <v>76</v>
      </c>
      <c r="F527" s="38" t="s">
        <v>4907</v>
      </c>
      <c r="G527" s="38">
        <v>1993</v>
      </c>
      <c r="H527" s="38">
        <v>33</v>
      </c>
      <c r="I527" s="38">
        <v>2433</v>
      </c>
      <c r="J527" s="38">
        <v>74</v>
      </c>
      <c r="K527" s="38">
        <v>79.5</v>
      </c>
      <c r="L527" s="38">
        <v>27</v>
      </c>
      <c r="M527" s="38">
        <v>29</v>
      </c>
      <c r="N527" s="38">
        <v>80</v>
      </c>
      <c r="O527" s="38">
        <v>11</v>
      </c>
      <c r="P527" s="38">
        <v>4</v>
      </c>
      <c r="Q527" s="38">
        <v>31</v>
      </c>
      <c r="R527" s="38">
        <v>0</v>
      </c>
      <c r="S527" s="38">
        <v>1.36</v>
      </c>
      <c r="T527" s="38">
        <v>35</v>
      </c>
      <c r="U527" s="38">
        <v>38</v>
      </c>
      <c r="V527" s="38">
        <v>-3</v>
      </c>
      <c r="W527" s="38">
        <v>-0.11</v>
      </c>
      <c r="X527" s="38">
        <v>-0.4</v>
      </c>
      <c r="Y527" s="38">
        <v>30.9</v>
      </c>
      <c r="Z527" s="38">
        <v>44.1</v>
      </c>
      <c r="AA527" s="38">
        <v>-13.1</v>
      </c>
      <c r="AB527" s="38">
        <v>-0.49</v>
      </c>
      <c r="AC527" s="38">
        <v>-0.01</v>
      </c>
      <c r="AD527" s="38" t="s">
        <v>25</v>
      </c>
      <c r="AE527" s="38" t="s">
        <v>892</v>
      </c>
    </row>
    <row r="528" spans="1:31">
      <c r="A528" s="1">
        <v>526</v>
      </c>
      <c r="B528" s="38" t="s">
        <v>4298</v>
      </c>
      <c r="C528" s="38" t="s">
        <v>120</v>
      </c>
      <c r="D528" s="38" t="s">
        <v>121</v>
      </c>
      <c r="E528" s="38" t="s">
        <v>85</v>
      </c>
      <c r="F528" s="38" t="s">
        <v>5106</v>
      </c>
      <c r="G528" s="38">
        <v>2003</v>
      </c>
      <c r="H528" s="38">
        <v>0</v>
      </c>
      <c r="M528" s="38">
        <v>0</v>
      </c>
      <c r="O528" s="38">
        <v>0</v>
      </c>
      <c r="P528" s="38">
        <v>0</v>
      </c>
      <c r="R528" s="38">
        <v>6</v>
      </c>
      <c r="AD528" s="38" t="s">
        <v>25</v>
      </c>
      <c r="AE528" s="2" t="s">
        <v>4299</v>
      </c>
    </row>
    <row r="529" spans="1:31">
      <c r="A529" s="1">
        <v>527</v>
      </c>
      <c r="B529" s="38" t="s">
        <v>893</v>
      </c>
      <c r="C529" s="38" t="s">
        <v>120</v>
      </c>
      <c r="D529" s="38" t="s">
        <v>117</v>
      </c>
      <c r="E529" s="38" t="s">
        <v>95</v>
      </c>
      <c r="F529" s="38" t="s">
        <v>4440</v>
      </c>
      <c r="G529" s="38">
        <v>1999</v>
      </c>
      <c r="H529" s="38">
        <v>33</v>
      </c>
      <c r="I529" s="38">
        <v>2970</v>
      </c>
      <c r="J529" s="38">
        <v>90</v>
      </c>
      <c r="K529" s="38">
        <v>97.1</v>
      </c>
      <c r="L529" s="38">
        <v>33</v>
      </c>
      <c r="M529" s="38">
        <v>33</v>
      </c>
      <c r="N529" s="38">
        <v>90</v>
      </c>
      <c r="O529" s="38">
        <v>33</v>
      </c>
      <c r="P529" s="38">
        <v>0</v>
      </c>
      <c r="R529" s="38">
        <v>0</v>
      </c>
      <c r="S529" s="38">
        <v>1.03</v>
      </c>
      <c r="T529" s="38">
        <v>37</v>
      </c>
      <c r="U529" s="38">
        <v>47</v>
      </c>
      <c r="V529" s="38">
        <v>-10</v>
      </c>
      <c r="W529" s="38">
        <v>-0.3</v>
      </c>
      <c r="X529" s="38">
        <v>2.7</v>
      </c>
      <c r="Y529" s="38">
        <v>43.7</v>
      </c>
      <c r="Z529" s="38">
        <v>43.9</v>
      </c>
      <c r="AA529" s="38">
        <v>-0.2</v>
      </c>
      <c r="AB529" s="38">
        <v>-0.01</v>
      </c>
      <c r="AC529" s="38">
        <v>1.86</v>
      </c>
      <c r="AD529" s="38" t="s">
        <v>25</v>
      </c>
      <c r="AE529" s="38" t="s">
        <v>894</v>
      </c>
    </row>
    <row r="530" spans="1:31">
      <c r="A530" s="1">
        <v>528</v>
      </c>
      <c r="B530" s="38" t="s">
        <v>895</v>
      </c>
      <c r="C530" s="38" t="s">
        <v>109</v>
      </c>
      <c r="D530" s="38" t="s">
        <v>121</v>
      </c>
      <c r="E530" s="38" t="s">
        <v>87</v>
      </c>
      <c r="F530" s="38" t="s">
        <v>4908</v>
      </c>
      <c r="G530" s="38">
        <v>2000</v>
      </c>
      <c r="H530" s="38">
        <v>9</v>
      </c>
      <c r="I530" s="38">
        <v>447</v>
      </c>
      <c r="J530" s="38">
        <v>50</v>
      </c>
      <c r="K530" s="38">
        <v>14.6</v>
      </c>
      <c r="L530" s="38">
        <v>5</v>
      </c>
      <c r="M530" s="38">
        <v>4</v>
      </c>
      <c r="N530" s="38">
        <v>90</v>
      </c>
      <c r="O530" s="38">
        <v>4</v>
      </c>
      <c r="P530" s="38">
        <v>5</v>
      </c>
      <c r="Q530" s="38">
        <v>17</v>
      </c>
      <c r="R530" s="38">
        <v>14</v>
      </c>
      <c r="S530" s="38">
        <v>0.78</v>
      </c>
      <c r="T530" s="38">
        <v>2</v>
      </c>
      <c r="U530" s="38">
        <v>11</v>
      </c>
      <c r="V530" s="38">
        <v>-9</v>
      </c>
      <c r="W530" s="38">
        <v>-1.81</v>
      </c>
      <c r="X530" s="38">
        <v>-1.78</v>
      </c>
      <c r="Y530" s="38">
        <v>3.6</v>
      </c>
      <c r="Z530" s="38">
        <v>10.7</v>
      </c>
      <c r="AA530" s="38">
        <v>-7.1</v>
      </c>
      <c r="AB530" s="38">
        <v>-1.44</v>
      </c>
      <c r="AC530" s="38">
        <v>-1.33</v>
      </c>
      <c r="AD530" s="38" t="s">
        <v>25</v>
      </c>
      <c r="AE530" s="38" t="s">
        <v>896</v>
      </c>
    </row>
    <row r="531" spans="1:31">
      <c r="A531" s="1">
        <v>529</v>
      </c>
      <c r="B531" s="38" t="s">
        <v>897</v>
      </c>
      <c r="C531" s="38" t="s">
        <v>149</v>
      </c>
      <c r="D531" s="38" t="s">
        <v>110</v>
      </c>
      <c r="E531" s="38" t="s">
        <v>72</v>
      </c>
      <c r="F531" s="38" t="s">
        <v>4909</v>
      </c>
      <c r="G531" s="38">
        <v>1997</v>
      </c>
      <c r="H531" s="38">
        <v>23</v>
      </c>
      <c r="I531" s="38">
        <v>840</v>
      </c>
      <c r="J531" s="38">
        <v>37</v>
      </c>
      <c r="K531" s="38">
        <v>27.5</v>
      </c>
      <c r="L531" s="38">
        <v>9.3000000000000007</v>
      </c>
      <c r="M531" s="38">
        <v>10</v>
      </c>
      <c r="N531" s="38">
        <v>64</v>
      </c>
      <c r="O531" s="38">
        <v>1</v>
      </c>
      <c r="P531" s="38">
        <v>13</v>
      </c>
      <c r="Q531" s="38">
        <v>15</v>
      </c>
      <c r="R531" s="38">
        <v>2</v>
      </c>
      <c r="S531" s="38">
        <v>1.61</v>
      </c>
      <c r="T531" s="38">
        <v>20</v>
      </c>
      <c r="U531" s="38">
        <v>16</v>
      </c>
      <c r="V531" s="38">
        <v>4</v>
      </c>
      <c r="W531" s="38">
        <v>0.43</v>
      </c>
      <c r="X531" s="38">
        <v>0.35</v>
      </c>
      <c r="Y531" s="38">
        <v>15.6</v>
      </c>
      <c r="Z531" s="38">
        <v>13.1</v>
      </c>
      <c r="AA531" s="38">
        <v>2.5</v>
      </c>
      <c r="AB531" s="38">
        <v>0.27</v>
      </c>
      <c r="AC531" s="38">
        <v>0.15</v>
      </c>
      <c r="AD531" s="38" t="s">
        <v>25</v>
      </c>
      <c r="AE531" s="38" t="s">
        <v>898</v>
      </c>
    </row>
    <row r="532" spans="1:31">
      <c r="A532" s="1">
        <v>530</v>
      </c>
      <c r="B532" s="38" t="s">
        <v>899</v>
      </c>
      <c r="C532" s="38" t="s">
        <v>136</v>
      </c>
      <c r="D532" s="38" t="s">
        <v>392</v>
      </c>
      <c r="E532" s="38" t="s">
        <v>87</v>
      </c>
      <c r="F532" s="38" t="s">
        <v>4910</v>
      </c>
      <c r="G532" s="38">
        <v>1996</v>
      </c>
      <c r="H532" s="38">
        <v>4</v>
      </c>
      <c r="I532" s="38">
        <v>49</v>
      </c>
      <c r="J532" s="38">
        <v>12</v>
      </c>
      <c r="K532" s="38">
        <v>1.6</v>
      </c>
      <c r="L532" s="38">
        <v>0.5</v>
      </c>
      <c r="M532" s="38">
        <v>0</v>
      </c>
      <c r="O532" s="38">
        <v>0</v>
      </c>
      <c r="P532" s="38">
        <v>4</v>
      </c>
      <c r="Q532" s="38">
        <v>12</v>
      </c>
      <c r="R532" s="38">
        <v>22</v>
      </c>
      <c r="S532" s="38">
        <v>1.75</v>
      </c>
      <c r="T532" s="38">
        <v>0</v>
      </c>
      <c r="U532" s="38">
        <v>0</v>
      </c>
      <c r="V532" s="38">
        <v>0</v>
      </c>
      <c r="W532" s="38">
        <v>0</v>
      </c>
      <c r="X532" s="38">
        <v>0.3</v>
      </c>
      <c r="Y532" s="38">
        <v>0.3</v>
      </c>
      <c r="Z532" s="38">
        <v>0.9</v>
      </c>
      <c r="AA532" s="38">
        <v>-0.6</v>
      </c>
      <c r="AB532" s="38">
        <v>-1.1200000000000001</v>
      </c>
      <c r="AC532" s="38">
        <v>-0.83</v>
      </c>
      <c r="AD532" s="38" t="s">
        <v>25</v>
      </c>
      <c r="AE532" s="2" t="s">
        <v>900</v>
      </c>
    </row>
    <row r="533" spans="1:31">
      <c r="A533" s="1">
        <v>531</v>
      </c>
      <c r="B533" s="38" t="s">
        <v>901</v>
      </c>
      <c r="C533" s="38" t="s">
        <v>113</v>
      </c>
      <c r="D533" s="38" t="s">
        <v>139</v>
      </c>
      <c r="E533" s="38" t="s">
        <v>68</v>
      </c>
      <c r="F533" s="38" t="s">
        <v>4911</v>
      </c>
      <c r="G533" s="38">
        <v>1989</v>
      </c>
      <c r="H533" s="38">
        <v>7</v>
      </c>
      <c r="I533" s="38">
        <v>39</v>
      </c>
      <c r="J533" s="38">
        <v>6</v>
      </c>
      <c r="K533" s="38">
        <v>1.3</v>
      </c>
      <c r="L533" s="38">
        <v>0.4</v>
      </c>
      <c r="M533" s="38">
        <v>0</v>
      </c>
      <c r="O533" s="38">
        <v>0</v>
      </c>
      <c r="P533" s="38">
        <v>7</v>
      </c>
      <c r="Q533" s="38">
        <v>6</v>
      </c>
      <c r="R533" s="38">
        <v>18</v>
      </c>
      <c r="S533" s="38">
        <v>2.29</v>
      </c>
      <c r="T533" s="38">
        <v>1</v>
      </c>
      <c r="U533" s="38">
        <v>0</v>
      </c>
      <c r="V533" s="38">
        <v>1</v>
      </c>
      <c r="W533" s="38">
        <v>2.31</v>
      </c>
      <c r="X533" s="38">
        <v>1.29</v>
      </c>
      <c r="Y533" s="38">
        <v>1.9</v>
      </c>
      <c r="Z533" s="38">
        <v>0.7</v>
      </c>
      <c r="AA533" s="38">
        <v>1.2</v>
      </c>
      <c r="AB533" s="38">
        <v>2.78</v>
      </c>
      <c r="AC533" s="38">
        <v>1.98</v>
      </c>
      <c r="AD533" s="38" t="s">
        <v>25</v>
      </c>
      <c r="AE533" s="2" t="s">
        <v>902</v>
      </c>
    </row>
    <row r="534" spans="1:31">
      <c r="A534" s="1">
        <v>532</v>
      </c>
      <c r="B534" s="38" t="s">
        <v>903</v>
      </c>
      <c r="C534" s="38" t="s">
        <v>113</v>
      </c>
      <c r="D534" s="38" t="s">
        <v>121</v>
      </c>
      <c r="E534" s="38" t="s">
        <v>81</v>
      </c>
      <c r="F534" s="38" t="s">
        <v>4912</v>
      </c>
      <c r="G534" s="38">
        <v>1994</v>
      </c>
      <c r="H534" s="38">
        <v>31</v>
      </c>
      <c r="I534" s="38">
        <v>2341</v>
      </c>
      <c r="J534" s="38">
        <v>76</v>
      </c>
      <c r="K534" s="38">
        <v>76.5</v>
      </c>
      <c r="L534" s="38">
        <v>26</v>
      </c>
      <c r="M534" s="38">
        <v>26</v>
      </c>
      <c r="N534" s="38">
        <v>85</v>
      </c>
      <c r="O534" s="38">
        <v>18</v>
      </c>
      <c r="P534" s="38">
        <v>5</v>
      </c>
      <c r="Q534" s="38">
        <v>27</v>
      </c>
      <c r="R534" s="38">
        <v>1</v>
      </c>
      <c r="S534" s="38">
        <v>1.77</v>
      </c>
      <c r="T534" s="38">
        <v>54</v>
      </c>
      <c r="U534" s="38">
        <v>33</v>
      </c>
      <c r="V534" s="38">
        <v>21</v>
      </c>
      <c r="W534" s="38">
        <v>0.81</v>
      </c>
      <c r="X534" s="38">
        <v>0.43</v>
      </c>
      <c r="Y534" s="38">
        <v>50.6</v>
      </c>
      <c r="Z534" s="38">
        <v>34.5</v>
      </c>
      <c r="AA534" s="38">
        <v>16.100000000000001</v>
      </c>
      <c r="AB534" s="38">
        <v>0.62</v>
      </c>
      <c r="AC534" s="38">
        <v>0.57999999999999996</v>
      </c>
      <c r="AD534" s="38" t="s">
        <v>25</v>
      </c>
      <c r="AE534" s="2" t="s">
        <v>904</v>
      </c>
    </row>
    <row r="535" spans="1:31">
      <c r="A535" s="1">
        <v>533</v>
      </c>
      <c r="B535" s="38" t="s">
        <v>905</v>
      </c>
      <c r="C535" s="38" t="s">
        <v>109</v>
      </c>
      <c r="D535" s="38" t="s">
        <v>121</v>
      </c>
      <c r="E535" s="38" t="s">
        <v>76</v>
      </c>
      <c r="F535" s="38" t="s">
        <v>4913</v>
      </c>
      <c r="G535" s="38">
        <v>1997</v>
      </c>
      <c r="H535" s="38">
        <v>31</v>
      </c>
      <c r="I535" s="38">
        <v>2728</v>
      </c>
      <c r="J535" s="38">
        <v>88</v>
      </c>
      <c r="K535" s="38">
        <v>89.2</v>
      </c>
      <c r="L535" s="38">
        <v>30.3</v>
      </c>
      <c r="M535" s="38">
        <v>31</v>
      </c>
      <c r="N535" s="38">
        <v>88</v>
      </c>
      <c r="O535" s="38">
        <v>30</v>
      </c>
      <c r="P535" s="38">
        <v>0</v>
      </c>
      <c r="R535" s="38">
        <v>0</v>
      </c>
      <c r="S535" s="38">
        <v>1.35</v>
      </c>
      <c r="T535" s="38">
        <v>40</v>
      </c>
      <c r="U535" s="38">
        <v>37</v>
      </c>
      <c r="V535" s="38">
        <v>3</v>
      </c>
      <c r="W535" s="38">
        <v>0.1</v>
      </c>
      <c r="X535" s="38">
        <v>1.18</v>
      </c>
      <c r="Y535" s="38">
        <v>36.700000000000003</v>
      </c>
      <c r="Z535" s="38">
        <v>46.7</v>
      </c>
      <c r="AA535" s="38">
        <v>-10</v>
      </c>
      <c r="AB535" s="38">
        <v>-0.33</v>
      </c>
      <c r="AC535" s="38">
        <v>1.4</v>
      </c>
      <c r="AD535" s="38" t="s">
        <v>25</v>
      </c>
      <c r="AE535" s="2">
        <v>289601000000</v>
      </c>
    </row>
    <row r="536" spans="1:31">
      <c r="A536" s="1">
        <v>534</v>
      </c>
      <c r="B536" s="38" t="s">
        <v>4213</v>
      </c>
      <c r="C536" s="38" t="s">
        <v>120</v>
      </c>
      <c r="D536" s="38" t="s">
        <v>121</v>
      </c>
      <c r="E536" s="38" t="s">
        <v>76</v>
      </c>
      <c r="F536" s="38" t="s">
        <v>5107</v>
      </c>
      <c r="G536" s="38">
        <v>2004</v>
      </c>
      <c r="H536" s="38">
        <v>0</v>
      </c>
      <c r="M536" s="38">
        <v>0</v>
      </c>
      <c r="O536" s="38">
        <v>0</v>
      </c>
      <c r="P536" s="38">
        <v>0</v>
      </c>
      <c r="R536" s="38">
        <v>1</v>
      </c>
      <c r="AD536" s="38" t="s">
        <v>25</v>
      </c>
      <c r="AE536" s="38" t="s">
        <v>4214</v>
      </c>
    </row>
    <row r="537" spans="1:31">
      <c r="A537" s="1">
        <v>535</v>
      </c>
      <c r="B537" s="38" t="s">
        <v>1317</v>
      </c>
      <c r="C537" s="38" t="s">
        <v>142</v>
      </c>
      <c r="D537" s="38" t="s">
        <v>150</v>
      </c>
      <c r="E537" s="38" t="s">
        <v>93</v>
      </c>
      <c r="F537" s="38" t="s">
        <v>4741</v>
      </c>
      <c r="G537" s="38">
        <v>1990</v>
      </c>
      <c r="H537" s="38">
        <v>0</v>
      </c>
      <c r="M537" s="38">
        <v>0</v>
      </c>
      <c r="O537" s="38">
        <v>0</v>
      </c>
      <c r="P537" s="38">
        <v>0</v>
      </c>
      <c r="R537" s="38">
        <v>23</v>
      </c>
      <c r="AD537" s="38" t="s">
        <v>25</v>
      </c>
      <c r="AE537" s="38" t="s">
        <v>1318</v>
      </c>
    </row>
    <row r="538" spans="1:31">
      <c r="A538" s="1">
        <v>536</v>
      </c>
      <c r="B538" s="38" t="s">
        <v>906</v>
      </c>
      <c r="C538" s="38" t="s">
        <v>142</v>
      </c>
      <c r="D538" s="38" t="s">
        <v>117</v>
      </c>
      <c r="E538" s="38" t="s">
        <v>93</v>
      </c>
      <c r="F538" s="38" t="s">
        <v>4914</v>
      </c>
      <c r="G538" s="38">
        <v>1996</v>
      </c>
      <c r="H538" s="38">
        <v>30</v>
      </c>
      <c r="I538" s="38">
        <v>2251</v>
      </c>
      <c r="J538" s="38">
        <v>75</v>
      </c>
      <c r="K538" s="38">
        <v>73.599999999999994</v>
      </c>
      <c r="L538" s="38">
        <v>25</v>
      </c>
      <c r="M538" s="38">
        <v>28</v>
      </c>
      <c r="N538" s="38">
        <v>79</v>
      </c>
      <c r="O538" s="38">
        <v>12</v>
      </c>
      <c r="P538" s="38">
        <v>2</v>
      </c>
      <c r="Q538" s="38">
        <v>25</v>
      </c>
      <c r="R538" s="38">
        <v>1</v>
      </c>
      <c r="S538" s="38">
        <v>0.97</v>
      </c>
      <c r="T538" s="38">
        <v>33</v>
      </c>
      <c r="U538" s="38">
        <v>57</v>
      </c>
      <c r="V538" s="38">
        <v>-24</v>
      </c>
      <c r="W538" s="38">
        <v>-0.96</v>
      </c>
      <c r="X538" s="38">
        <v>-0.96</v>
      </c>
      <c r="Y538" s="38">
        <v>30.8</v>
      </c>
      <c r="Z538" s="38">
        <v>46.2</v>
      </c>
      <c r="AA538" s="38">
        <v>-15.5</v>
      </c>
      <c r="AB538" s="38">
        <v>-0.62</v>
      </c>
      <c r="AC538" s="38">
        <v>-0.65</v>
      </c>
      <c r="AD538" s="38" t="s">
        <v>25</v>
      </c>
      <c r="AE538" s="2" t="s">
        <v>907</v>
      </c>
    </row>
    <row r="539" spans="1:31">
      <c r="A539" s="1">
        <v>537</v>
      </c>
      <c r="B539" s="38" t="s">
        <v>908</v>
      </c>
      <c r="C539" s="38" t="s">
        <v>909</v>
      </c>
      <c r="D539" s="38" t="s">
        <v>150</v>
      </c>
      <c r="E539" s="38" t="s">
        <v>76</v>
      </c>
      <c r="F539" s="38" t="s">
        <v>4915</v>
      </c>
      <c r="G539" s="38">
        <v>1996</v>
      </c>
      <c r="H539" s="38">
        <v>2</v>
      </c>
      <c r="I539" s="38">
        <v>180</v>
      </c>
      <c r="J539" s="38">
        <v>90</v>
      </c>
      <c r="K539" s="38">
        <v>5.9</v>
      </c>
      <c r="L539" s="38">
        <v>2</v>
      </c>
      <c r="M539" s="38">
        <v>2</v>
      </c>
      <c r="N539" s="38">
        <v>90</v>
      </c>
      <c r="O539" s="38">
        <v>2</v>
      </c>
      <c r="P539" s="38">
        <v>0</v>
      </c>
      <c r="R539" s="38">
        <v>32</v>
      </c>
      <c r="S539" s="38">
        <v>1</v>
      </c>
      <c r="T539" s="38">
        <v>2</v>
      </c>
      <c r="U539" s="38">
        <v>2</v>
      </c>
      <c r="V539" s="38">
        <v>0</v>
      </c>
      <c r="W539" s="38">
        <v>0</v>
      </c>
      <c r="X539" s="38">
        <v>0.03</v>
      </c>
      <c r="Y539" s="38">
        <v>2.7</v>
      </c>
      <c r="Z539" s="38">
        <v>2.1</v>
      </c>
      <c r="AA539" s="38">
        <v>0.6</v>
      </c>
      <c r="AB539" s="38">
        <v>0.3</v>
      </c>
      <c r="AC539" s="38">
        <v>0.83</v>
      </c>
      <c r="AD539" s="38" t="s">
        <v>25</v>
      </c>
      <c r="AE539" s="38" t="s">
        <v>910</v>
      </c>
    </row>
    <row r="540" spans="1:31">
      <c r="A540" s="1">
        <v>538</v>
      </c>
      <c r="B540" s="38" t="s">
        <v>1319</v>
      </c>
      <c r="C540" s="38" t="s">
        <v>120</v>
      </c>
      <c r="D540" s="38" t="s">
        <v>117</v>
      </c>
      <c r="E540" s="38" t="s">
        <v>87</v>
      </c>
      <c r="F540" s="38" t="s">
        <v>5108</v>
      </c>
      <c r="G540" s="38">
        <v>2004</v>
      </c>
      <c r="H540" s="38">
        <v>0</v>
      </c>
      <c r="M540" s="38">
        <v>0</v>
      </c>
      <c r="O540" s="38">
        <v>0</v>
      </c>
      <c r="P540" s="38">
        <v>0</v>
      </c>
      <c r="R540" s="38">
        <v>2</v>
      </c>
      <c r="AD540" s="38" t="s">
        <v>25</v>
      </c>
      <c r="AE540" s="38" t="s">
        <v>1320</v>
      </c>
    </row>
    <row r="541" spans="1:31">
      <c r="A541" s="1">
        <v>539</v>
      </c>
      <c r="B541" s="38" t="s">
        <v>911</v>
      </c>
      <c r="C541" s="38" t="s">
        <v>142</v>
      </c>
      <c r="D541" s="38" t="s">
        <v>117</v>
      </c>
      <c r="E541" s="38" t="s">
        <v>66</v>
      </c>
      <c r="F541" s="38" t="s">
        <v>4916</v>
      </c>
      <c r="G541" s="38">
        <v>1996</v>
      </c>
      <c r="H541" s="38">
        <v>32</v>
      </c>
      <c r="I541" s="38">
        <v>2720</v>
      </c>
      <c r="J541" s="38">
        <v>85</v>
      </c>
      <c r="K541" s="38">
        <v>91.6</v>
      </c>
      <c r="L541" s="38">
        <v>30.2</v>
      </c>
      <c r="M541" s="38">
        <v>32</v>
      </c>
      <c r="N541" s="38">
        <v>85</v>
      </c>
      <c r="O541" s="38">
        <v>22</v>
      </c>
      <c r="P541" s="38">
        <v>0</v>
      </c>
      <c r="R541" s="38">
        <v>0</v>
      </c>
      <c r="S541" s="38">
        <v>2.38</v>
      </c>
      <c r="T541" s="38">
        <v>79</v>
      </c>
      <c r="U541" s="38">
        <v>25</v>
      </c>
      <c r="V541" s="38">
        <v>54</v>
      </c>
      <c r="W541" s="38">
        <v>1.79</v>
      </c>
      <c r="X541" s="38">
        <v>0.71</v>
      </c>
      <c r="Y541" s="38">
        <v>64.8</v>
      </c>
      <c r="Z541" s="38">
        <v>20.5</v>
      </c>
      <c r="AA541" s="38">
        <v>44.4</v>
      </c>
      <c r="AB541" s="38">
        <v>1.47</v>
      </c>
      <c r="AC541" s="38">
        <v>1.19</v>
      </c>
      <c r="AD541" s="38" t="s">
        <v>25</v>
      </c>
      <c r="AE541" s="38" t="s">
        <v>912</v>
      </c>
    </row>
    <row r="542" spans="1:31">
      <c r="A542" s="1">
        <v>540</v>
      </c>
      <c r="B542" s="38" t="s">
        <v>913</v>
      </c>
      <c r="C542" s="38" t="s">
        <v>142</v>
      </c>
      <c r="D542" s="38" t="s">
        <v>139</v>
      </c>
      <c r="E542" s="38" t="s">
        <v>93</v>
      </c>
      <c r="F542" s="38" t="s">
        <v>4917</v>
      </c>
      <c r="G542" s="38">
        <v>1991</v>
      </c>
      <c r="H542" s="38">
        <v>27</v>
      </c>
      <c r="I542" s="38">
        <v>1636</v>
      </c>
      <c r="J542" s="38">
        <v>61</v>
      </c>
      <c r="K542" s="38">
        <v>53.5</v>
      </c>
      <c r="L542" s="38">
        <v>18.2</v>
      </c>
      <c r="M542" s="38">
        <v>20</v>
      </c>
      <c r="N542" s="38">
        <v>72</v>
      </c>
      <c r="O542" s="38">
        <v>5</v>
      </c>
      <c r="P542" s="38">
        <v>7</v>
      </c>
      <c r="Q542" s="38">
        <v>27</v>
      </c>
      <c r="R542" s="38">
        <v>0</v>
      </c>
      <c r="S542" s="38">
        <v>0.96</v>
      </c>
      <c r="T542" s="38">
        <v>23</v>
      </c>
      <c r="U542" s="38">
        <v>34</v>
      </c>
      <c r="V542" s="38">
        <v>-11</v>
      </c>
      <c r="W542" s="38">
        <v>-0.61</v>
      </c>
      <c r="X542" s="38">
        <v>0.22</v>
      </c>
      <c r="Y542" s="38">
        <v>22</v>
      </c>
      <c r="Z542" s="38">
        <v>29.5</v>
      </c>
      <c r="AA542" s="38">
        <v>-7.6</v>
      </c>
      <c r="AB542" s="38">
        <v>-0.42</v>
      </c>
      <c r="AC542" s="38">
        <v>0.06</v>
      </c>
      <c r="AD542" s="38" t="s">
        <v>25</v>
      </c>
      <c r="AE542" s="38" t="s">
        <v>914</v>
      </c>
    </row>
    <row r="543" spans="1:31">
      <c r="A543" s="1">
        <v>541</v>
      </c>
      <c r="B543" s="38" t="s">
        <v>915</v>
      </c>
      <c r="C543" s="38" t="s">
        <v>163</v>
      </c>
      <c r="D543" s="38" t="s">
        <v>121</v>
      </c>
      <c r="E543" s="38" t="s">
        <v>79</v>
      </c>
      <c r="F543" s="38" t="s">
        <v>4467</v>
      </c>
      <c r="G543" s="38">
        <v>1999</v>
      </c>
      <c r="H543" s="38">
        <v>17</v>
      </c>
      <c r="I543" s="38">
        <v>1098</v>
      </c>
      <c r="J543" s="38">
        <v>65</v>
      </c>
      <c r="K543" s="38">
        <v>35.9</v>
      </c>
      <c r="L543" s="38">
        <v>12.2</v>
      </c>
      <c r="M543" s="38">
        <v>12</v>
      </c>
      <c r="N543" s="38">
        <v>85</v>
      </c>
      <c r="O543" s="38">
        <v>10</v>
      </c>
      <c r="P543" s="38">
        <v>5</v>
      </c>
      <c r="Q543" s="38">
        <v>16</v>
      </c>
      <c r="R543" s="38">
        <v>14</v>
      </c>
      <c r="S543" s="38">
        <v>1.94</v>
      </c>
      <c r="T543" s="38">
        <v>20</v>
      </c>
      <c r="U543" s="38">
        <v>12</v>
      </c>
      <c r="V543" s="38">
        <v>8</v>
      </c>
      <c r="W543" s="38">
        <v>0.66</v>
      </c>
      <c r="X543" s="38">
        <v>0.66</v>
      </c>
      <c r="Y543" s="38">
        <v>16.5</v>
      </c>
      <c r="Z543" s="38">
        <v>16.7</v>
      </c>
      <c r="AA543" s="38">
        <v>-0.1</v>
      </c>
      <c r="AB543" s="38">
        <v>-0.01</v>
      </c>
      <c r="AC543" s="38">
        <v>-0.32</v>
      </c>
      <c r="AD543" s="38" t="s">
        <v>25</v>
      </c>
      <c r="AE543" s="2" t="s">
        <v>916</v>
      </c>
    </row>
    <row r="544" spans="1:31">
      <c r="A544" s="1">
        <v>542</v>
      </c>
      <c r="B544" s="38" t="s">
        <v>917</v>
      </c>
      <c r="C544" s="38" t="s">
        <v>145</v>
      </c>
      <c r="D544" s="38" t="s">
        <v>121</v>
      </c>
      <c r="E544" s="38" t="s">
        <v>72</v>
      </c>
      <c r="F544" s="38" t="s">
        <v>4918</v>
      </c>
      <c r="G544" s="38">
        <v>1998</v>
      </c>
      <c r="H544" s="38">
        <v>25</v>
      </c>
      <c r="I544" s="38">
        <v>2184</v>
      </c>
      <c r="J544" s="38">
        <v>87</v>
      </c>
      <c r="K544" s="38">
        <v>71.400000000000006</v>
      </c>
      <c r="L544" s="38">
        <v>24.3</v>
      </c>
      <c r="M544" s="38">
        <v>24</v>
      </c>
      <c r="N544" s="38">
        <v>90</v>
      </c>
      <c r="O544" s="38">
        <v>22</v>
      </c>
      <c r="P544" s="38">
        <v>1</v>
      </c>
      <c r="Q544" s="38">
        <v>32</v>
      </c>
      <c r="R544" s="38">
        <v>0</v>
      </c>
      <c r="S544" s="38">
        <v>1.6</v>
      </c>
      <c r="T544" s="38">
        <v>44</v>
      </c>
      <c r="U544" s="38">
        <v>39</v>
      </c>
      <c r="V544" s="38">
        <v>5</v>
      </c>
      <c r="W544" s="38">
        <v>0.21</v>
      </c>
      <c r="X544" s="38">
        <v>0.1</v>
      </c>
      <c r="Y544" s="38">
        <v>35.799999999999997</v>
      </c>
      <c r="Z544" s="38">
        <v>32.9</v>
      </c>
      <c r="AA544" s="38">
        <v>2.9</v>
      </c>
      <c r="AB544" s="38">
        <v>0.12</v>
      </c>
      <c r="AC544" s="38">
        <v>-0.15</v>
      </c>
      <c r="AD544" s="38" t="s">
        <v>25</v>
      </c>
      <c r="AE544" s="38" t="s">
        <v>918</v>
      </c>
    </row>
    <row r="545" spans="1:31">
      <c r="A545" s="1">
        <v>543</v>
      </c>
      <c r="B545" s="38" t="s">
        <v>919</v>
      </c>
      <c r="C545" s="38" t="s">
        <v>142</v>
      </c>
      <c r="D545" s="38" t="s">
        <v>117</v>
      </c>
      <c r="E545" s="38" t="s">
        <v>103</v>
      </c>
      <c r="F545" s="38" t="s">
        <v>4919</v>
      </c>
      <c r="G545" s="38">
        <v>1991</v>
      </c>
      <c r="H545" s="38">
        <v>1</v>
      </c>
      <c r="I545" s="38">
        <v>74</v>
      </c>
      <c r="J545" s="38">
        <v>74</v>
      </c>
      <c r="K545" s="38">
        <v>2.4</v>
      </c>
      <c r="L545" s="38">
        <v>0.8</v>
      </c>
      <c r="M545" s="38">
        <v>1</v>
      </c>
      <c r="N545" s="38">
        <v>74</v>
      </c>
      <c r="O545" s="38">
        <v>0</v>
      </c>
      <c r="P545" s="38">
        <v>0</v>
      </c>
      <c r="R545" s="38">
        <v>3</v>
      </c>
      <c r="S545" s="38">
        <v>0</v>
      </c>
      <c r="T545" s="38">
        <v>1</v>
      </c>
      <c r="U545" s="38">
        <v>4</v>
      </c>
      <c r="V545" s="38">
        <v>-3</v>
      </c>
      <c r="W545" s="38">
        <v>-3.65</v>
      </c>
      <c r="X545" s="38">
        <v>-2.77</v>
      </c>
      <c r="Y545" s="38">
        <v>0.3</v>
      </c>
      <c r="Z545" s="38">
        <v>1.4</v>
      </c>
      <c r="AA545" s="38">
        <v>-1.1000000000000001</v>
      </c>
      <c r="AB545" s="38">
        <v>-1.31</v>
      </c>
      <c r="AC545" s="38">
        <v>-0.76</v>
      </c>
      <c r="AD545" s="38" t="s">
        <v>25</v>
      </c>
      <c r="AE545" s="38" t="s">
        <v>920</v>
      </c>
    </row>
    <row r="546" spans="1:31">
      <c r="A546" s="1">
        <v>544</v>
      </c>
      <c r="B546" s="38" t="s">
        <v>921</v>
      </c>
      <c r="C546" s="38" t="s">
        <v>266</v>
      </c>
      <c r="D546" s="38" t="s">
        <v>114</v>
      </c>
      <c r="E546" s="38" t="s">
        <v>70</v>
      </c>
      <c r="F546" s="38" t="s">
        <v>4920</v>
      </c>
      <c r="G546" s="38">
        <v>1985</v>
      </c>
      <c r="H546" s="38">
        <v>10</v>
      </c>
      <c r="I546" s="38">
        <v>525</v>
      </c>
      <c r="J546" s="38">
        <v>53</v>
      </c>
      <c r="K546" s="38">
        <v>17.7</v>
      </c>
      <c r="L546" s="38">
        <v>5.8</v>
      </c>
      <c r="M546" s="38">
        <v>4</v>
      </c>
      <c r="N546" s="38">
        <v>85</v>
      </c>
      <c r="O546" s="38">
        <v>3</v>
      </c>
      <c r="P546" s="38">
        <v>6</v>
      </c>
      <c r="Q546" s="38">
        <v>31</v>
      </c>
      <c r="R546" s="38">
        <v>2</v>
      </c>
      <c r="S546" s="38">
        <v>1.9</v>
      </c>
      <c r="T546" s="38">
        <v>6</v>
      </c>
      <c r="U546" s="38">
        <v>8</v>
      </c>
      <c r="V546" s="38">
        <v>-2</v>
      </c>
      <c r="W546" s="38">
        <v>-0.34</v>
      </c>
      <c r="X546" s="38">
        <v>-0.75</v>
      </c>
      <c r="Y546" s="38">
        <v>6</v>
      </c>
      <c r="Z546" s="38">
        <v>5.8</v>
      </c>
      <c r="AA546" s="38">
        <v>0.2</v>
      </c>
      <c r="AB546" s="38">
        <v>0.03</v>
      </c>
      <c r="AC546" s="38">
        <v>-0.32</v>
      </c>
      <c r="AD546" s="38" t="s">
        <v>25</v>
      </c>
      <c r="AE546" s="38" t="s">
        <v>922</v>
      </c>
    </row>
    <row r="547" spans="1:31">
      <c r="A547" s="1">
        <v>545</v>
      </c>
      <c r="B547" s="38" t="s">
        <v>923</v>
      </c>
      <c r="C547" s="38" t="s">
        <v>215</v>
      </c>
      <c r="D547" s="38" t="s">
        <v>117</v>
      </c>
      <c r="E547" s="38" t="s">
        <v>97</v>
      </c>
      <c r="F547" s="38" t="s">
        <v>4921</v>
      </c>
      <c r="G547" s="38">
        <v>1998</v>
      </c>
      <c r="H547" s="38">
        <v>1</v>
      </c>
      <c r="I547" s="38">
        <v>1</v>
      </c>
      <c r="J547" s="38">
        <v>1</v>
      </c>
      <c r="K547" s="38">
        <v>0</v>
      </c>
      <c r="L547" s="38">
        <v>0</v>
      </c>
      <c r="M547" s="38">
        <v>0</v>
      </c>
      <c r="O547" s="38">
        <v>0</v>
      </c>
      <c r="P547" s="38">
        <v>1</v>
      </c>
      <c r="Q547" s="38">
        <v>1</v>
      </c>
      <c r="R547" s="38">
        <v>10</v>
      </c>
      <c r="S547" s="38">
        <v>0</v>
      </c>
      <c r="T547" s="38">
        <v>0</v>
      </c>
      <c r="U547" s="38">
        <v>0</v>
      </c>
      <c r="V547" s="38">
        <v>0</v>
      </c>
      <c r="W547" s="38">
        <v>0</v>
      </c>
      <c r="X547" s="38">
        <v>0.62</v>
      </c>
      <c r="Y547" s="38">
        <v>0.1</v>
      </c>
      <c r="Z547" s="38">
        <v>0</v>
      </c>
      <c r="AA547" s="38">
        <v>0.1</v>
      </c>
      <c r="AB547" s="38">
        <v>8.16</v>
      </c>
      <c r="AC547" s="38">
        <v>8.65</v>
      </c>
      <c r="AD547" s="38" t="s">
        <v>25</v>
      </c>
      <c r="AE547" s="38" t="s">
        <v>924</v>
      </c>
    </row>
    <row r="548" spans="1:31">
      <c r="A548" s="1">
        <v>546</v>
      </c>
      <c r="B548" s="38" t="s">
        <v>925</v>
      </c>
      <c r="C548" s="38" t="s">
        <v>926</v>
      </c>
      <c r="D548" s="38" t="s">
        <v>114</v>
      </c>
      <c r="E548" s="38" t="s">
        <v>101</v>
      </c>
      <c r="F548" s="38" t="s">
        <v>4922</v>
      </c>
      <c r="G548" s="38">
        <v>1989</v>
      </c>
      <c r="H548" s="38">
        <v>7</v>
      </c>
      <c r="I548" s="38">
        <v>109</v>
      </c>
      <c r="J548" s="38">
        <v>16</v>
      </c>
      <c r="K548" s="38">
        <v>3.6</v>
      </c>
      <c r="L548" s="38">
        <v>1.2</v>
      </c>
      <c r="M548" s="38">
        <v>1</v>
      </c>
      <c r="N548" s="38">
        <v>56</v>
      </c>
      <c r="O548" s="38">
        <v>0</v>
      </c>
      <c r="P548" s="38">
        <v>6</v>
      </c>
      <c r="Q548" s="38">
        <v>9</v>
      </c>
      <c r="R548" s="38">
        <v>3</v>
      </c>
      <c r="S548" s="38">
        <v>1.1399999999999999</v>
      </c>
      <c r="T548" s="38">
        <v>1</v>
      </c>
      <c r="U548" s="38">
        <v>2</v>
      </c>
      <c r="V548" s="38">
        <v>-1</v>
      </c>
      <c r="W548" s="38">
        <v>-0.83</v>
      </c>
      <c r="X548" s="38">
        <v>-0.09</v>
      </c>
      <c r="Y548" s="38">
        <v>1.8</v>
      </c>
      <c r="Z548" s="38">
        <v>2.8</v>
      </c>
      <c r="AA548" s="38">
        <v>-1</v>
      </c>
      <c r="AB548" s="38">
        <v>-0.81</v>
      </c>
      <c r="AC548" s="38">
        <v>-0.18</v>
      </c>
      <c r="AD548" s="38" t="s">
        <v>25</v>
      </c>
      <c r="AE548" s="38" t="s">
        <v>927</v>
      </c>
    </row>
    <row r="549" spans="1:31">
      <c r="A549" s="1">
        <v>547</v>
      </c>
      <c r="B549" s="38" t="s">
        <v>928</v>
      </c>
      <c r="C549" s="38" t="s">
        <v>120</v>
      </c>
      <c r="D549" s="38" t="s">
        <v>117</v>
      </c>
      <c r="E549" s="38" t="s">
        <v>99</v>
      </c>
      <c r="F549" s="38" t="s">
        <v>4462</v>
      </c>
      <c r="G549" s="38">
        <v>1995</v>
      </c>
      <c r="H549" s="38">
        <v>18</v>
      </c>
      <c r="I549" s="38">
        <v>878</v>
      </c>
      <c r="J549" s="38">
        <v>49</v>
      </c>
      <c r="K549" s="38">
        <v>28.7</v>
      </c>
      <c r="L549" s="38">
        <v>9.8000000000000007</v>
      </c>
      <c r="M549" s="38">
        <v>10</v>
      </c>
      <c r="N549" s="38">
        <v>72</v>
      </c>
      <c r="O549" s="38">
        <v>3</v>
      </c>
      <c r="P549" s="38">
        <v>8</v>
      </c>
      <c r="Q549" s="38">
        <v>20</v>
      </c>
      <c r="R549" s="38">
        <v>7</v>
      </c>
      <c r="S549" s="38">
        <v>1.22</v>
      </c>
      <c r="T549" s="38">
        <v>15</v>
      </c>
      <c r="U549" s="38">
        <v>12</v>
      </c>
      <c r="V549" s="38">
        <v>3</v>
      </c>
      <c r="W549" s="38">
        <v>0.31</v>
      </c>
      <c r="X549" s="38">
        <v>1.59</v>
      </c>
      <c r="Y549" s="38">
        <v>14.6</v>
      </c>
      <c r="Z549" s="38">
        <v>15.2</v>
      </c>
      <c r="AA549" s="38">
        <v>-0.6</v>
      </c>
      <c r="AB549" s="38">
        <v>-7.0000000000000007E-2</v>
      </c>
      <c r="AC549" s="38">
        <v>0.86</v>
      </c>
      <c r="AD549" s="38" t="s">
        <v>25</v>
      </c>
      <c r="AE549" s="38" t="s">
        <v>929</v>
      </c>
    </row>
    <row r="550" spans="1:31">
      <c r="A550" s="1">
        <v>548</v>
      </c>
      <c r="B550" s="38" t="s">
        <v>1321</v>
      </c>
      <c r="C550" s="38" t="s">
        <v>127</v>
      </c>
      <c r="D550" s="38" t="s">
        <v>139</v>
      </c>
      <c r="E550" s="38" t="s">
        <v>93</v>
      </c>
      <c r="F550" s="38" t="s">
        <v>4483</v>
      </c>
      <c r="G550" s="38">
        <v>2002</v>
      </c>
      <c r="H550" s="38">
        <v>10</v>
      </c>
      <c r="I550" s="38">
        <v>242</v>
      </c>
      <c r="J550" s="38">
        <v>24</v>
      </c>
      <c r="K550" s="38">
        <v>7.9</v>
      </c>
      <c r="L550" s="38">
        <v>2.7</v>
      </c>
      <c r="M550" s="38">
        <v>1</v>
      </c>
      <c r="N550" s="38">
        <v>67</v>
      </c>
      <c r="O550" s="38">
        <v>0</v>
      </c>
      <c r="P550" s="38">
        <v>9</v>
      </c>
      <c r="Q550" s="38">
        <v>19</v>
      </c>
      <c r="R550" s="38">
        <v>6</v>
      </c>
      <c r="S550" s="38">
        <v>0.5</v>
      </c>
      <c r="T550" s="38">
        <v>2</v>
      </c>
      <c r="U550" s="38">
        <v>7</v>
      </c>
      <c r="V550" s="38">
        <v>-5</v>
      </c>
      <c r="W550" s="38">
        <v>-1.86</v>
      </c>
      <c r="X550" s="38">
        <v>-1.25</v>
      </c>
      <c r="Y550" s="38">
        <v>2.2000000000000002</v>
      </c>
      <c r="Z550" s="38">
        <v>4.3</v>
      </c>
      <c r="AA550" s="38">
        <v>-2.1</v>
      </c>
      <c r="AB550" s="38">
        <v>-0.78</v>
      </c>
      <c r="AC550" s="38">
        <v>-0.36</v>
      </c>
      <c r="AD550" s="38" t="s">
        <v>25</v>
      </c>
      <c r="AE550" s="38" t="s">
        <v>1322</v>
      </c>
    </row>
    <row r="551" spans="1:31">
      <c r="A551" s="1">
        <v>549</v>
      </c>
      <c r="B551" s="38" t="s">
        <v>98</v>
      </c>
      <c r="C551" s="38" t="s">
        <v>266</v>
      </c>
      <c r="D551" s="38" t="s">
        <v>150</v>
      </c>
      <c r="E551" s="38" t="s">
        <v>97</v>
      </c>
      <c r="F551" s="38" t="s">
        <v>4923</v>
      </c>
      <c r="G551" s="38">
        <v>1993</v>
      </c>
      <c r="H551" s="38">
        <v>34</v>
      </c>
      <c r="I551" s="38">
        <v>3060</v>
      </c>
      <c r="J551" s="38">
        <v>90</v>
      </c>
      <c r="K551" s="38">
        <v>100</v>
      </c>
      <c r="L551" s="38">
        <v>34</v>
      </c>
      <c r="M551" s="38">
        <v>34</v>
      </c>
      <c r="N551" s="38">
        <v>90</v>
      </c>
      <c r="O551" s="38">
        <v>34</v>
      </c>
      <c r="P551" s="38">
        <v>0</v>
      </c>
      <c r="R551" s="38">
        <v>0</v>
      </c>
      <c r="S551" s="38">
        <v>1.0900000000000001</v>
      </c>
      <c r="T551" s="38">
        <v>29</v>
      </c>
      <c r="U551" s="38">
        <v>50</v>
      </c>
      <c r="V551" s="38">
        <v>-21</v>
      </c>
      <c r="W551" s="38">
        <v>-0.62</v>
      </c>
      <c r="Y551" s="38">
        <v>33.700000000000003</v>
      </c>
      <c r="Z551" s="38">
        <v>50.5</v>
      </c>
      <c r="AA551" s="38">
        <v>-16.7</v>
      </c>
      <c r="AB551" s="38">
        <v>-0.49</v>
      </c>
      <c r="AD551" s="38" t="s">
        <v>25</v>
      </c>
      <c r="AE551" s="38" t="s">
        <v>930</v>
      </c>
    </row>
    <row r="552" spans="1:31">
      <c r="A552" s="1">
        <v>550</v>
      </c>
      <c r="B552" s="38" t="s">
        <v>4006</v>
      </c>
      <c r="C552" s="38" t="s">
        <v>608</v>
      </c>
      <c r="D552" s="38" t="s">
        <v>117</v>
      </c>
      <c r="E552" s="38" t="s">
        <v>70</v>
      </c>
      <c r="F552" s="38" t="s">
        <v>4399</v>
      </c>
      <c r="G552" s="38">
        <v>1994</v>
      </c>
      <c r="H552" s="38">
        <v>10</v>
      </c>
      <c r="I552" s="38">
        <v>610</v>
      </c>
      <c r="J552" s="38">
        <v>61</v>
      </c>
      <c r="K552" s="38">
        <v>20.5</v>
      </c>
      <c r="L552" s="38">
        <v>6.8</v>
      </c>
      <c r="M552" s="38">
        <v>7</v>
      </c>
      <c r="N552" s="38">
        <v>81</v>
      </c>
      <c r="O552" s="38">
        <v>2</v>
      </c>
      <c r="P552" s="38">
        <v>3</v>
      </c>
      <c r="Q552" s="38">
        <v>13</v>
      </c>
      <c r="R552" s="38">
        <v>1</v>
      </c>
      <c r="S552" s="38">
        <v>1.9</v>
      </c>
      <c r="T552" s="38">
        <v>11</v>
      </c>
      <c r="U552" s="38">
        <v>7</v>
      </c>
      <c r="V552" s="38">
        <v>4</v>
      </c>
      <c r="W552" s="38">
        <v>0.59</v>
      </c>
      <c r="X552" s="38">
        <v>0.4</v>
      </c>
      <c r="Y552" s="38">
        <v>12.2</v>
      </c>
      <c r="Z552" s="38">
        <v>11.4</v>
      </c>
      <c r="AA552" s="38">
        <v>0.9</v>
      </c>
      <c r="AB552" s="38">
        <v>0.13</v>
      </c>
      <c r="AC552" s="38">
        <v>-0.21</v>
      </c>
      <c r="AD552" s="38" t="s">
        <v>25</v>
      </c>
      <c r="AE552" s="38" t="s">
        <v>4007</v>
      </c>
    </row>
    <row r="553" spans="1:31">
      <c r="A553" s="1">
        <v>551</v>
      </c>
      <c r="B553" s="38" t="s">
        <v>1323</v>
      </c>
      <c r="C553" s="38" t="s">
        <v>120</v>
      </c>
      <c r="D553" s="38" t="s">
        <v>117</v>
      </c>
      <c r="E553" s="38" t="s">
        <v>99</v>
      </c>
      <c r="F553" s="38" t="s">
        <v>4479</v>
      </c>
      <c r="G553" s="38">
        <v>2003</v>
      </c>
      <c r="H553" s="38">
        <v>0</v>
      </c>
      <c r="M553" s="38">
        <v>0</v>
      </c>
      <c r="O553" s="38">
        <v>0</v>
      </c>
      <c r="P553" s="38">
        <v>0</v>
      </c>
      <c r="R553" s="38">
        <v>2</v>
      </c>
      <c r="AD553" s="38" t="s">
        <v>25</v>
      </c>
      <c r="AE553" s="2">
        <v>54778940</v>
      </c>
    </row>
    <row r="554" spans="1:31">
      <c r="A554" s="1">
        <v>552</v>
      </c>
      <c r="B554" s="38" t="s">
        <v>931</v>
      </c>
      <c r="C554" s="38" t="s">
        <v>127</v>
      </c>
      <c r="D554" s="38" t="s">
        <v>114</v>
      </c>
      <c r="E554" s="38" t="s">
        <v>68</v>
      </c>
      <c r="F554" s="38" t="s">
        <v>4740</v>
      </c>
      <c r="G554" s="38">
        <v>1997</v>
      </c>
      <c r="H554" s="38">
        <v>20</v>
      </c>
      <c r="I554" s="38">
        <v>997</v>
      </c>
      <c r="J554" s="38">
        <v>50</v>
      </c>
      <c r="K554" s="38">
        <v>33.6</v>
      </c>
      <c r="L554" s="38">
        <v>11.1</v>
      </c>
      <c r="M554" s="38">
        <v>11</v>
      </c>
      <c r="N554" s="38">
        <v>75</v>
      </c>
      <c r="O554" s="38">
        <v>2</v>
      </c>
      <c r="P554" s="38">
        <v>9</v>
      </c>
      <c r="Q554" s="38">
        <v>19</v>
      </c>
      <c r="R554" s="38">
        <v>1</v>
      </c>
      <c r="S554" s="38">
        <v>1.9</v>
      </c>
      <c r="T554" s="38">
        <v>18</v>
      </c>
      <c r="U554" s="38">
        <v>12</v>
      </c>
      <c r="V554" s="38">
        <v>6</v>
      </c>
      <c r="W554" s="38">
        <v>0.54</v>
      </c>
      <c r="X554" s="38">
        <v>-0.74</v>
      </c>
      <c r="Y554" s="38">
        <v>19.7</v>
      </c>
      <c r="Z554" s="38">
        <v>11.5</v>
      </c>
      <c r="AA554" s="38">
        <v>8.1999999999999993</v>
      </c>
      <c r="AB554" s="38">
        <v>0.74</v>
      </c>
      <c r="AC554" s="38">
        <v>-0.14000000000000001</v>
      </c>
      <c r="AD554" s="38" t="s">
        <v>25</v>
      </c>
      <c r="AE554" s="38" t="s">
        <v>932</v>
      </c>
    </row>
    <row r="555" spans="1:31">
      <c r="A555" s="1">
        <v>553</v>
      </c>
      <c r="B555" s="38" t="s">
        <v>933</v>
      </c>
      <c r="C555" s="38" t="s">
        <v>120</v>
      </c>
      <c r="D555" s="38" t="s">
        <v>114</v>
      </c>
      <c r="E555" s="38" t="s">
        <v>64</v>
      </c>
      <c r="F555" s="38" t="s">
        <v>4924</v>
      </c>
      <c r="G555" s="38">
        <v>2001</v>
      </c>
      <c r="H555" s="38">
        <v>34</v>
      </c>
      <c r="I555" s="38">
        <v>2856</v>
      </c>
      <c r="J555" s="38">
        <v>84</v>
      </c>
      <c r="K555" s="38">
        <v>93.3</v>
      </c>
      <c r="L555" s="38">
        <v>31.7</v>
      </c>
      <c r="M555" s="38">
        <v>33</v>
      </c>
      <c r="N555" s="38">
        <v>86</v>
      </c>
      <c r="O555" s="38">
        <v>21</v>
      </c>
      <c r="P555" s="38">
        <v>1</v>
      </c>
      <c r="Q555" s="38">
        <v>31</v>
      </c>
      <c r="R555" s="38">
        <v>0</v>
      </c>
      <c r="S555" s="38">
        <v>2.29</v>
      </c>
      <c r="T555" s="38">
        <v>73</v>
      </c>
      <c r="U555" s="38">
        <v>38</v>
      </c>
      <c r="V555" s="38">
        <v>35</v>
      </c>
      <c r="W555" s="38">
        <v>1.1000000000000001</v>
      </c>
      <c r="X555" s="38">
        <v>-1.99</v>
      </c>
      <c r="Y555" s="38">
        <v>59.8</v>
      </c>
      <c r="Z555" s="38">
        <v>35.6</v>
      </c>
      <c r="AA555" s="38">
        <v>24.2</v>
      </c>
      <c r="AB555" s="38">
        <v>0.76</v>
      </c>
      <c r="AC555" s="38">
        <v>-1.04</v>
      </c>
      <c r="AD555" s="38" t="s">
        <v>25</v>
      </c>
      <c r="AE555" s="38" t="s">
        <v>934</v>
      </c>
    </row>
    <row r="556" spans="1:31">
      <c r="A556" s="1">
        <v>554</v>
      </c>
      <c r="B556" s="38" t="s">
        <v>935</v>
      </c>
      <c r="C556" s="38" t="s">
        <v>424</v>
      </c>
      <c r="D556" s="38" t="s">
        <v>114</v>
      </c>
      <c r="E556" s="38" t="s">
        <v>81</v>
      </c>
      <c r="F556" s="38" t="s">
        <v>4925</v>
      </c>
      <c r="G556" s="38">
        <v>1992</v>
      </c>
      <c r="H556" s="38">
        <v>34</v>
      </c>
      <c r="I556" s="38">
        <v>2933</v>
      </c>
      <c r="J556" s="38">
        <v>86</v>
      </c>
      <c r="K556" s="38">
        <v>95.8</v>
      </c>
      <c r="L556" s="38">
        <v>32.6</v>
      </c>
      <c r="M556" s="38">
        <v>33</v>
      </c>
      <c r="N556" s="38">
        <v>88</v>
      </c>
      <c r="O556" s="38">
        <v>26</v>
      </c>
      <c r="P556" s="38">
        <v>1</v>
      </c>
      <c r="Q556" s="38">
        <v>26</v>
      </c>
      <c r="R556" s="38">
        <v>0</v>
      </c>
      <c r="S556" s="38">
        <v>1.74</v>
      </c>
      <c r="T556" s="38">
        <v>65</v>
      </c>
      <c r="U556" s="38">
        <v>40</v>
      </c>
      <c r="V556" s="38">
        <v>25</v>
      </c>
      <c r="W556" s="38">
        <v>0.77</v>
      </c>
      <c r="X556" s="38">
        <v>1.48</v>
      </c>
      <c r="Y556" s="38">
        <v>61.5</v>
      </c>
      <c r="Z556" s="38">
        <v>43.2</v>
      </c>
      <c r="AA556" s="38">
        <v>18.399999999999999</v>
      </c>
      <c r="AB556" s="38">
        <v>0.56000000000000005</v>
      </c>
      <c r="AC556" s="38">
        <v>2.02</v>
      </c>
      <c r="AD556" s="38" t="s">
        <v>25</v>
      </c>
      <c r="AE556" s="38" t="s">
        <v>936</v>
      </c>
    </row>
    <row r="557" spans="1:31">
      <c r="A557" s="1">
        <v>555</v>
      </c>
      <c r="B557" s="38" t="s">
        <v>937</v>
      </c>
      <c r="C557" s="38" t="s">
        <v>127</v>
      </c>
      <c r="D557" s="38" t="s">
        <v>121</v>
      </c>
      <c r="E557" s="38" t="s">
        <v>64</v>
      </c>
      <c r="F557" s="38" t="s">
        <v>4926</v>
      </c>
      <c r="G557" s="38">
        <v>2001</v>
      </c>
      <c r="H557" s="38">
        <v>27</v>
      </c>
      <c r="I557" s="38">
        <v>2415</v>
      </c>
      <c r="J557" s="38">
        <v>89</v>
      </c>
      <c r="K557" s="38">
        <v>78.900000000000006</v>
      </c>
      <c r="L557" s="38">
        <v>26.8</v>
      </c>
      <c r="M557" s="38">
        <v>27</v>
      </c>
      <c r="N557" s="38">
        <v>89</v>
      </c>
      <c r="O557" s="38">
        <v>26</v>
      </c>
      <c r="P557" s="38">
        <v>0</v>
      </c>
      <c r="R557" s="38">
        <v>0</v>
      </c>
      <c r="S557" s="38">
        <v>2.44</v>
      </c>
      <c r="T557" s="38">
        <v>61</v>
      </c>
      <c r="U557" s="38">
        <v>25</v>
      </c>
      <c r="V557" s="38">
        <v>36</v>
      </c>
      <c r="W557" s="38">
        <v>1.34</v>
      </c>
      <c r="X557" s="38">
        <v>0.5</v>
      </c>
      <c r="Y557" s="38">
        <v>51.9</v>
      </c>
      <c r="Z557" s="38">
        <v>26.2</v>
      </c>
      <c r="AA557" s="38">
        <v>25.7</v>
      </c>
      <c r="AB557" s="38">
        <v>0.96</v>
      </c>
      <c r="AC557" s="38">
        <v>0.59</v>
      </c>
      <c r="AD557" s="38" t="s">
        <v>25</v>
      </c>
      <c r="AE557" s="38" t="s">
        <v>938</v>
      </c>
    </row>
    <row r="558" spans="1:31">
      <c r="A558" s="1">
        <v>556</v>
      </c>
      <c r="B558" s="38" t="s">
        <v>939</v>
      </c>
      <c r="C558" s="38" t="s">
        <v>160</v>
      </c>
      <c r="D558" s="38" t="s">
        <v>121</v>
      </c>
      <c r="E558" s="38" t="s">
        <v>103</v>
      </c>
      <c r="F558" s="38" t="s">
        <v>4927</v>
      </c>
      <c r="G558" s="38">
        <v>1999</v>
      </c>
      <c r="H558" s="38">
        <v>22</v>
      </c>
      <c r="I558" s="38">
        <v>1973</v>
      </c>
      <c r="J558" s="38">
        <v>90</v>
      </c>
      <c r="K558" s="38">
        <v>64.5</v>
      </c>
      <c r="L558" s="38">
        <v>21.9</v>
      </c>
      <c r="M558" s="38">
        <v>21</v>
      </c>
      <c r="N558" s="38">
        <v>90</v>
      </c>
      <c r="O558" s="38">
        <v>20</v>
      </c>
      <c r="P558" s="38">
        <v>1</v>
      </c>
      <c r="Q558" s="38">
        <v>84</v>
      </c>
      <c r="R558" s="38">
        <v>4</v>
      </c>
      <c r="S558" s="38">
        <v>0.73</v>
      </c>
      <c r="T558" s="38">
        <v>20</v>
      </c>
      <c r="U558" s="38">
        <v>41</v>
      </c>
      <c r="V558" s="38">
        <v>-21</v>
      </c>
      <c r="W558" s="38">
        <v>-0.96</v>
      </c>
      <c r="X558" s="38">
        <v>-0.05</v>
      </c>
      <c r="Y558" s="38">
        <v>21.6</v>
      </c>
      <c r="Z558" s="38">
        <v>28.2</v>
      </c>
      <c r="AA558" s="38">
        <v>-6.5</v>
      </c>
      <c r="AB558" s="38">
        <v>-0.3</v>
      </c>
      <c r="AC558" s="38">
        <v>0.77</v>
      </c>
      <c r="AD558" s="38" t="s">
        <v>25</v>
      </c>
      <c r="AE558" s="38" t="s">
        <v>940</v>
      </c>
    </row>
    <row r="559" spans="1:31">
      <c r="A559" s="1">
        <v>557</v>
      </c>
      <c r="B559" s="38" t="s">
        <v>941</v>
      </c>
      <c r="C559" s="38" t="s">
        <v>295</v>
      </c>
      <c r="D559" s="38" t="s">
        <v>117</v>
      </c>
      <c r="E559" s="38" t="s">
        <v>64</v>
      </c>
      <c r="F559" s="38" t="s">
        <v>4475</v>
      </c>
      <c r="G559" s="38">
        <v>1999</v>
      </c>
      <c r="H559" s="38">
        <v>6</v>
      </c>
      <c r="I559" s="38">
        <v>198</v>
      </c>
      <c r="J559" s="38">
        <v>33</v>
      </c>
      <c r="K559" s="38">
        <v>6.5</v>
      </c>
      <c r="L559" s="38">
        <v>2.2000000000000002</v>
      </c>
      <c r="M559" s="38">
        <v>2</v>
      </c>
      <c r="N559" s="38">
        <v>82</v>
      </c>
      <c r="O559" s="38">
        <v>1</v>
      </c>
      <c r="P559" s="38">
        <v>4</v>
      </c>
      <c r="Q559" s="38">
        <v>9</v>
      </c>
      <c r="R559" s="38">
        <v>12</v>
      </c>
      <c r="S559" s="38">
        <v>2.5</v>
      </c>
      <c r="T559" s="38">
        <v>3</v>
      </c>
      <c r="U559" s="38">
        <v>3</v>
      </c>
      <c r="V559" s="38">
        <v>0</v>
      </c>
      <c r="W559" s="38">
        <v>0</v>
      </c>
      <c r="X559" s="38">
        <v>-1.32</v>
      </c>
      <c r="Y559" s="38">
        <v>4</v>
      </c>
      <c r="Z559" s="38">
        <v>1.7</v>
      </c>
      <c r="AA559" s="38">
        <v>2.2000000000000002</v>
      </c>
      <c r="AB559" s="38">
        <v>1.01</v>
      </c>
      <c r="AC559" s="38">
        <v>0.19</v>
      </c>
      <c r="AD559" s="38" t="s">
        <v>25</v>
      </c>
      <c r="AE559" s="38" t="s">
        <v>942</v>
      </c>
    </row>
    <row r="560" spans="1:31">
      <c r="A560" s="1">
        <v>558</v>
      </c>
      <c r="B560" s="38" t="s">
        <v>941</v>
      </c>
      <c r="C560" s="38" t="s">
        <v>295</v>
      </c>
      <c r="D560" s="38" t="s">
        <v>117</v>
      </c>
      <c r="E560" s="38" t="s">
        <v>87</v>
      </c>
      <c r="F560" s="38" t="s">
        <v>4475</v>
      </c>
      <c r="G560" s="38">
        <v>1999</v>
      </c>
      <c r="H560" s="38">
        <v>9</v>
      </c>
      <c r="I560" s="38">
        <v>536</v>
      </c>
      <c r="J560" s="38">
        <v>60</v>
      </c>
      <c r="K560" s="38">
        <v>17.5</v>
      </c>
      <c r="L560" s="38">
        <v>6</v>
      </c>
      <c r="M560" s="38">
        <v>6</v>
      </c>
      <c r="N560" s="38">
        <v>79</v>
      </c>
      <c r="O560" s="38">
        <v>3</v>
      </c>
      <c r="P560" s="38">
        <v>3</v>
      </c>
      <c r="Q560" s="38">
        <v>20</v>
      </c>
      <c r="R560" s="38">
        <v>4</v>
      </c>
      <c r="S560" s="38">
        <v>0.67</v>
      </c>
      <c r="T560" s="38">
        <v>2</v>
      </c>
      <c r="U560" s="38">
        <v>5</v>
      </c>
      <c r="V560" s="38">
        <v>-3</v>
      </c>
      <c r="W560" s="38">
        <v>-0.5</v>
      </c>
      <c r="X560" s="38">
        <v>-0.25</v>
      </c>
      <c r="Y560" s="38">
        <v>4.5</v>
      </c>
      <c r="Z560" s="38">
        <v>6.3</v>
      </c>
      <c r="AA560" s="38">
        <v>-1.8</v>
      </c>
      <c r="AB560" s="38">
        <v>-0.31</v>
      </c>
      <c r="AC560" s="38">
        <v>0</v>
      </c>
      <c r="AD560" s="38" t="s">
        <v>25</v>
      </c>
      <c r="AE560" s="38" t="s">
        <v>942</v>
      </c>
    </row>
    <row r="561" spans="1:31">
      <c r="A561" s="1">
        <v>559</v>
      </c>
      <c r="B561" s="38" t="s">
        <v>4366</v>
      </c>
      <c r="C561" s="38" t="s">
        <v>120</v>
      </c>
      <c r="D561" s="38" t="s">
        <v>121</v>
      </c>
      <c r="E561" s="38" t="s">
        <v>101</v>
      </c>
      <c r="F561" s="38" t="s">
        <v>5109</v>
      </c>
      <c r="G561" s="38">
        <v>2006</v>
      </c>
      <c r="H561" s="38">
        <v>0</v>
      </c>
      <c r="M561" s="38">
        <v>0</v>
      </c>
      <c r="O561" s="38">
        <v>0</v>
      </c>
      <c r="P561" s="38">
        <v>0</v>
      </c>
      <c r="R561" s="38">
        <v>1</v>
      </c>
      <c r="AD561" s="38" t="s">
        <v>25</v>
      </c>
      <c r="AE561" s="38" t="s">
        <v>4367</v>
      </c>
    </row>
    <row r="562" spans="1:31">
      <c r="A562" s="1">
        <v>560</v>
      </c>
      <c r="B562" s="38" t="s">
        <v>943</v>
      </c>
      <c r="C562" s="38" t="s">
        <v>383</v>
      </c>
      <c r="D562" s="38" t="s">
        <v>121</v>
      </c>
      <c r="E562" s="38" t="s">
        <v>72</v>
      </c>
      <c r="F562" s="38" t="s">
        <v>4928</v>
      </c>
      <c r="G562" s="38">
        <v>1996</v>
      </c>
      <c r="H562" s="38">
        <v>16</v>
      </c>
      <c r="I562" s="38">
        <v>678</v>
      </c>
      <c r="J562" s="38">
        <v>42</v>
      </c>
      <c r="K562" s="38">
        <v>22.2</v>
      </c>
      <c r="L562" s="38">
        <v>7.5</v>
      </c>
      <c r="M562" s="38">
        <v>6</v>
      </c>
      <c r="N562" s="38">
        <v>77</v>
      </c>
      <c r="O562" s="38">
        <v>3</v>
      </c>
      <c r="P562" s="38">
        <v>10</v>
      </c>
      <c r="Q562" s="38">
        <v>21</v>
      </c>
      <c r="R562" s="38">
        <v>18</v>
      </c>
      <c r="S562" s="38">
        <v>1.5</v>
      </c>
      <c r="T562" s="38">
        <v>13</v>
      </c>
      <c r="U562" s="38">
        <v>13</v>
      </c>
      <c r="V562" s="38">
        <v>0</v>
      </c>
      <c r="W562" s="38">
        <v>0</v>
      </c>
      <c r="X562" s="38">
        <v>-0.23</v>
      </c>
      <c r="Y562" s="38">
        <v>11</v>
      </c>
      <c r="Z562" s="38">
        <v>9.9</v>
      </c>
      <c r="AA562" s="38">
        <v>1.1000000000000001</v>
      </c>
      <c r="AB562" s="38">
        <v>0.15</v>
      </c>
      <c r="AC562" s="38">
        <v>-0.01</v>
      </c>
      <c r="AD562" s="38" t="s">
        <v>25</v>
      </c>
      <c r="AE562" s="38" t="s">
        <v>944</v>
      </c>
    </row>
    <row r="563" spans="1:31">
      <c r="A563" s="1">
        <v>561</v>
      </c>
      <c r="B563" s="38" t="s">
        <v>75</v>
      </c>
      <c r="C563" s="38" t="s">
        <v>142</v>
      </c>
      <c r="D563" s="38" t="s">
        <v>150</v>
      </c>
      <c r="E563" s="38" t="s">
        <v>74</v>
      </c>
      <c r="F563" s="38" t="s">
        <v>4929</v>
      </c>
      <c r="G563" s="38">
        <v>1997</v>
      </c>
      <c r="H563" s="38">
        <v>23</v>
      </c>
      <c r="I563" s="38">
        <v>2070</v>
      </c>
      <c r="J563" s="38">
        <v>90</v>
      </c>
      <c r="K563" s="38">
        <v>71.900000000000006</v>
      </c>
      <c r="L563" s="38">
        <v>23</v>
      </c>
      <c r="M563" s="38">
        <v>23</v>
      </c>
      <c r="N563" s="38">
        <v>90</v>
      </c>
      <c r="O563" s="38">
        <v>23</v>
      </c>
      <c r="P563" s="38">
        <v>0</v>
      </c>
      <c r="R563" s="38">
        <v>9</v>
      </c>
      <c r="S563" s="38">
        <v>1.65</v>
      </c>
      <c r="T563" s="38">
        <v>41</v>
      </c>
      <c r="U563" s="38">
        <v>30</v>
      </c>
      <c r="V563" s="38">
        <v>11</v>
      </c>
      <c r="W563" s="38">
        <v>0.48</v>
      </c>
      <c r="X563" s="38">
        <v>-0.74</v>
      </c>
      <c r="Y563" s="38">
        <v>38.9</v>
      </c>
      <c r="Z563" s="38">
        <v>27</v>
      </c>
      <c r="AA563" s="38">
        <v>11.9</v>
      </c>
      <c r="AB563" s="38">
        <v>0.52</v>
      </c>
      <c r="AC563" s="38">
        <v>-0.8</v>
      </c>
      <c r="AD563" s="38" t="s">
        <v>25</v>
      </c>
      <c r="AE563" s="38" t="s">
        <v>945</v>
      </c>
    </row>
    <row r="564" spans="1:31">
      <c r="A564" s="1">
        <v>562</v>
      </c>
      <c r="B564" s="38" t="s">
        <v>946</v>
      </c>
      <c r="C564" s="38" t="s">
        <v>120</v>
      </c>
      <c r="D564" s="38" t="s">
        <v>139</v>
      </c>
      <c r="E564" s="38" t="s">
        <v>70</v>
      </c>
      <c r="F564" s="38" t="s">
        <v>4646</v>
      </c>
      <c r="G564" s="38">
        <v>2000</v>
      </c>
      <c r="H564" s="38">
        <v>21</v>
      </c>
      <c r="I564" s="38">
        <v>1338</v>
      </c>
      <c r="J564" s="38">
        <v>64</v>
      </c>
      <c r="K564" s="38">
        <v>45.1</v>
      </c>
      <c r="L564" s="38">
        <v>14.9</v>
      </c>
      <c r="M564" s="38">
        <v>17</v>
      </c>
      <c r="N564" s="38">
        <v>72</v>
      </c>
      <c r="O564" s="38">
        <v>2</v>
      </c>
      <c r="P564" s="38">
        <v>4</v>
      </c>
      <c r="Q564" s="38">
        <v>30</v>
      </c>
      <c r="R564" s="38">
        <v>4</v>
      </c>
      <c r="S564" s="38">
        <v>1.81</v>
      </c>
      <c r="T564" s="38">
        <v>22</v>
      </c>
      <c r="U564" s="38">
        <v>16</v>
      </c>
      <c r="V564" s="38">
        <v>6</v>
      </c>
      <c r="W564" s="38">
        <v>0.4</v>
      </c>
      <c r="X564" s="38">
        <v>0.24</v>
      </c>
      <c r="Y564" s="38">
        <v>26</v>
      </c>
      <c r="Z564" s="38">
        <v>20.100000000000001</v>
      </c>
      <c r="AA564" s="38">
        <v>5.9</v>
      </c>
      <c r="AB564" s="38">
        <v>0.4</v>
      </c>
      <c r="AC564" s="38">
        <v>0.19</v>
      </c>
      <c r="AD564" s="38" t="s">
        <v>25</v>
      </c>
      <c r="AE564" s="38" t="s">
        <v>947</v>
      </c>
    </row>
    <row r="565" spans="1:31">
      <c r="A565" s="1">
        <v>563</v>
      </c>
      <c r="B565" s="38" t="s">
        <v>948</v>
      </c>
      <c r="C565" s="38" t="s">
        <v>127</v>
      </c>
      <c r="D565" s="38" t="s">
        <v>117</v>
      </c>
      <c r="E565" s="38" t="s">
        <v>85</v>
      </c>
      <c r="F565" s="38" t="s">
        <v>4930</v>
      </c>
      <c r="G565" s="38">
        <v>1994</v>
      </c>
      <c r="H565" s="38">
        <v>2</v>
      </c>
      <c r="I565" s="38">
        <v>11</v>
      </c>
      <c r="J565" s="38">
        <v>6</v>
      </c>
      <c r="K565" s="38">
        <v>0.4</v>
      </c>
      <c r="L565" s="38">
        <v>0.1</v>
      </c>
      <c r="M565" s="38">
        <v>0</v>
      </c>
      <c r="O565" s="38">
        <v>0</v>
      </c>
      <c r="P565" s="38">
        <v>2</v>
      </c>
      <c r="Q565" s="38">
        <v>6</v>
      </c>
      <c r="R565" s="38">
        <v>11</v>
      </c>
      <c r="S565" s="38">
        <v>3</v>
      </c>
      <c r="T565" s="38">
        <v>0</v>
      </c>
      <c r="U565" s="38">
        <v>1</v>
      </c>
      <c r="V565" s="38">
        <v>-1</v>
      </c>
      <c r="W565" s="38">
        <v>-8.18</v>
      </c>
      <c r="X565" s="38">
        <v>-8.33</v>
      </c>
      <c r="Y565" s="38">
        <v>0</v>
      </c>
      <c r="Z565" s="38">
        <v>0.4</v>
      </c>
      <c r="AA565" s="38">
        <v>-0.4</v>
      </c>
      <c r="AB565" s="38">
        <v>-3.44</v>
      </c>
      <c r="AC565" s="38">
        <v>-3.31</v>
      </c>
      <c r="AD565" s="38" t="s">
        <v>25</v>
      </c>
      <c r="AE565" s="38" t="s">
        <v>949</v>
      </c>
    </row>
    <row r="566" spans="1:31">
      <c r="A566" s="1">
        <v>564</v>
      </c>
      <c r="B566" s="38" t="s">
        <v>950</v>
      </c>
      <c r="C566" s="38" t="s">
        <v>142</v>
      </c>
      <c r="D566" s="38" t="s">
        <v>139</v>
      </c>
      <c r="E566" s="38" t="s">
        <v>97</v>
      </c>
      <c r="F566" s="38" t="s">
        <v>4931</v>
      </c>
      <c r="G566" s="38">
        <v>1992</v>
      </c>
      <c r="H566" s="38">
        <v>12</v>
      </c>
      <c r="I566" s="38">
        <v>696</v>
      </c>
      <c r="J566" s="38">
        <v>58</v>
      </c>
      <c r="K566" s="38">
        <v>22.7</v>
      </c>
      <c r="L566" s="38">
        <v>7.7</v>
      </c>
      <c r="M566" s="38">
        <v>8</v>
      </c>
      <c r="N566" s="38">
        <v>68</v>
      </c>
      <c r="O566" s="38">
        <v>2</v>
      </c>
      <c r="P566" s="38">
        <v>4</v>
      </c>
      <c r="Q566" s="38">
        <v>38</v>
      </c>
      <c r="R566" s="38">
        <v>2</v>
      </c>
      <c r="S566" s="38">
        <v>1.42</v>
      </c>
      <c r="T566" s="38">
        <v>10</v>
      </c>
      <c r="U566" s="38">
        <v>9</v>
      </c>
      <c r="V566" s="38">
        <v>1</v>
      </c>
      <c r="W566" s="38">
        <v>0.13</v>
      </c>
      <c r="X566" s="38">
        <v>0.97</v>
      </c>
      <c r="Y566" s="38">
        <v>8.4</v>
      </c>
      <c r="Z566" s="38">
        <v>12</v>
      </c>
      <c r="AA566" s="38">
        <v>-3.6</v>
      </c>
      <c r="AB566" s="38">
        <v>-0.47</v>
      </c>
      <c r="AC566" s="38">
        <v>0.03</v>
      </c>
      <c r="AD566" s="38" t="s">
        <v>25</v>
      </c>
      <c r="AE566" s="38" t="s">
        <v>951</v>
      </c>
    </row>
    <row r="567" spans="1:31">
      <c r="A567" s="1">
        <v>565</v>
      </c>
      <c r="B567" s="38" t="s">
        <v>1324</v>
      </c>
      <c r="C567" s="38" t="s">
        <v>1325</v>
      </c>
      <c r="D567" s="38" t="s">
        <v>150</v>
      </c>
      <c r="E567" s="38" t="s">
        <v>97</v>
      </c>
      <c r="F567" s="38" t="s">
        <v>5110</v>
      </c>
      <c r="G567" s="38">
        <v>1997</v>
      </c>
      <c r="H567" s="38">
        <v>0</v>
      </c>
      <c r="M567" s="38">
        <v>0</v>
      </c>
      <c r="O567" s="38">
        <v>0</v>
      </c>
      <c r="P567" s="38">
        <v>0</v>
      </c>
      <c r="R567" s="38">
        <v>20</v>
      </c>
      <c r="AD567" s="38" t="s">
        <v>25</v>
      </c>
      <c r="AE567" s="38" t="s">
        <v>1326</v>
      </c>
    </row>
    <row r="568" spans="1:31">
      <c r="A568" s="1">
        <v>566</v>
      </c>
      <c r="B568" s="38" t="s">
        <v>952</v>
      </c>
      <c r="C568" s="38" t="s">
        <v>268</v>
      </c>
      <c r="D568" s="38" t="s">
        <v>117</v>
      </c>
      <c r="E568" s="38" t="s">
        <v>74</v>
      </c>
      <c r="F568" s="38" t="s">
        <v>4932</v>
      </c>
      <c r="G568" s="38">
        <v>2002</v>
      </c>
      <c r="H568" s="38">
        <v>9</v>
      </c>
      <c r="I568" s="38">
        <v>176</v>
      </c>
      <c r="J568" s="38">
        <v>20</v>
      </c>
      <c r="K568" s="38">
        <v>6.1</v>
      </c>
      <c r="L568" s="38">
        <v>2</v>
      </c>
      <c r="M568" s="38">
        <v>1</v>
      </c>
      <c r="N568" s="38">
        <v>61</v>
      </c>
      <c r="O568" s="38">
        <v>0</v>
      </c>
      <c r="P568" s="38">
        <v>8</v>
      </c>
      <c r="Q568" s="38">
        <v>14</v>
      </c>
      <c r="R568" s="38">
        <v>11</v>
      </c>
      <c r="S568" s="38">
        <v>2.33</v>
      </c>
      <c r="T568" s="38">
        <v>9</v>
      </c>
      <c r="U568" s="38">
        <v>2</v>
      </c>
      <c r="V568" s="38">
        <v>7</v>
      </c>
      <c r="W568" s="38">
        <v>3.58</v>
      </c>
      <c r="X568" s="38">
        <v>3.08</v>
      </c>
      <c r="Y568" s="38">
        <v>3.9</v>
      </c>
      <c r="Z568" s="38">
        <v>2.5</v>
      </c>
      <c r="AA568" s="38">
        <v>1.4</v>
      </c>
      <c r="AB568" s="38">
        <v>0.74</v>
      </c>
      <c r="AC568" s="38">
        <v>0</v>
      </c>
      <c r="AD568" s="38" t="s">
        <v>25</v>
      </c>
      <c r="AE568" s="38" t="s">
        <v>953</v>
      </c>
    </row>
    <row r="569" spans="1:31">
      <c r="A569" s="1">
        <v>567</v>
      </c>
      <c r="B569" s="38" t="s">
        <v>1327</v>
      </c>
      <c r="C569" s="38" t="s">
        <v>1328</v>
      </c>
      <c r="D569" s="38" t="s">
        <v>114</v>
      </c>
      <c r="E569" s="38" t="s">
        <v>99</v>
      </c>
      <c r="F569" s="38" t="s">
        <v>5111</v>
      </c>
      <c r="G569" s="38">
        <v>2002</v>
      </c>
      <c r="H569" s="38">
        <v>0</v>
      </c>
      <c r="M569" s="38">
        <v>0</v>
      </c>
      <c r="O569" s="38">
        <v>0</v>
      </c>
      <c r="P569" s="38">
        <v>0</v>
      </c>
      <c r="R569" s="38">
        <v>1</v>
      </c>
      <c r="AD569" s="38" t="s">
        <v>25</v>
      </c>
      <c r="AE569" s="38" t="s">
        <v>1329</v>
      </c>
    </row>
    <row r="570" spans="1:31">
      <c r="A570" s="1">
        <v>568</v>
      </c>
      <c r="B570" s="38" t="s">
        <v>954</v>
      </c>
      <c r="C570" s="38" t="s">
        <v>498</v>
      </c>
      <c r="D570" s="38" t="s">
        <v>114</v>
      </c>
      <c r="E570" s="38" t="s">
        <v>95</v>
      </c>
      <c r="F570" s="38" t="s">
        <v>4933</v>
      </c>
      <c r="G570" s="38">
        <v>1999</v>
      </c>
      <c r="H570" s="38">
        <v>16</v>
      </c>
      <c r="I570" s="38">
        <v>926</v>
      </c>
      <c r="J570" s="38">
        <v>58</v>
      </c>
      <c r="K570" s="38">
        <v>30.3</v>
      </c>
      <c r="L570" s="38">
        <v>10.3</v>
      </c>
      <c r="M570" s="38">
        <v>11</v>
      </c>
      <c r="N570" s="38">
        <v>73</v>
      </c>
      <c r="O570" s="38">
        <v>3</v>
      </c>
      <c r="P570" s="38">
        <v>5</v>
      </c>
      <c r="Q570" s="38">
        <v>24</v>
      </c>
      <c r="R570" s="38">
        <v>4</v>
      </c>
      <c r="S570" s="38">
        <v>0.88</v>
      </c>
      <c r="T570" s="38">
        <v>9</v>
      </c>
      <c r="U570" s="38">
        <v>12</v>
      </c>
      <c r="V570" s="38">
        <v>-3</v>
      </c>
      <c r="W570" s="38">
        <v>-0.28999999999999998</v>
      </c>
      <c r="X570" s="38">
        <v>0.13</v>
      </c>
      <c r="Y570" s="38">
        <v>13.4</v>
      </c>
      <c r="Z570" s="38">
        <v>11.4</v>
      </c>
      <c r="AA570" s="38">
        <v>2</v>
      </c>
      <c r="AB570" s="38">
        <v>0.19</v>
      </c>
      <c r="AC570" s="38">
        <v>0.36</v>
      </c>
      <c r="AD570" s="38" t="s">
        <v>25</v>
      </c>
      <c r="AE570" s="38" t="s">
        <v>955</v>
      </c>
    </row>
    <row r="571" spans="1:31">
      <c r="A571" s="1">
        <v>569</v>
      </c>
      <c r="B571" s="38" t="s">
        <v>956</v>
      </c>
      <c r="C571" s="38" t="s">
        <v>149</v>
      </c>
      <c r="D571" s="38" t="s">
        <v>110</v>
      </c>
      <c r="E571" s="38" t="s">
        <v>89</v>
      </c>
      <c r="F571" s="38" t="s">
        <v>4934</v>
      </c>
      <c r="G571" s="38">
        <v>1994</v>
      </c>
      <c r="H571" s="38">
        <v>6</v>
      </c>
      <c r="I571" s="38">
        <v>181</v>
      </c>
      <c r="J571" s="38">
        <v>30</v>
      </c>
      <c r="K571" s="38">
        <v>5.9</v>
      </c>
      <c r="L571" s="38">
        <v>2</v>
      </c>
      <c r="M571" s="38">
        <v>2</v>
      </c>
      <c r="N571" s="38">
        <v>55</v>
      </c>
      <c r="O571" s="38">
        <v>0</v>
      </c>
      <c r="P571" s="38">
        <v>4</v>
      </c>
      <c r="Q571" s="38">
        <v>18</v>
      </c>
      <c r="R571" s="38">
        <v>3</v>
      </c>
      <c r="S571" s="38">
        <v>1.17</v>
      </c>
      <c r="T571" s="38">
        <v>1</v>
      </c>
      <c r="U571" s="38">
        <v>1</v>
      </c>
      <c r="V571" s="38">
        <v>0</v>
      </c>
      <c r="W571" s="38">
        <v>0</v>
      </c>
      <c r="X571" s="38">
        <v>1</v>
      </c>
      <c r="Y571" s="38">
        <v>2.4</v>
      </c>
      <c r="Z571" s="38">
        <v>2.8</v>
      </c>
      <c r="AA571" s="38">
        <v>-0.4</v>
      </c>
      <c r="AB571" s="38">
        <v>-0.2</v>
      </c>
      <c r="AC571" s="38">
        <v>0.49</v>
      </c>
      <c r="AD571" s="38" t="s">
        <v>25</v>
      </c>
      <c r="AE571" s="38" t="s">
        <v>957</v>
      </c>
    </row>
    <row r="572" spans="1:31">
      <c r="A572" s="1">
        <v>570</v>
      </c>
      <c r="B572" s="38" t="s">
        <v>958</v>
      </c>
      <c r="C572" s="38" t="s">
        <v>229</v>
      </c>
      <c r="D572" s="38" t="s">
        <v>114</v>
      </c>
      <c r="E572" s="38" t="s">
        <v>79</v>
      </c>
      <c r="F572" s="38" t="s">
        <v>4935</v>
      </c>
      <c r="G572" s="38">
        <v>2001</v>
      </c>
      <c r="H572" s="38">
        <v>14</v>
      </c>
      <c r="I572" s="38">
        <v>530</v>
      </c>
      <c r="J572" s="38">
        <v>38</v>
      </c>
      <c r="K572" s="38">
        <v>17.3</v>
      </c>
      <c r="L572" s="38">
        <v>5.9</v>
      </c>
      <c r="M572" s="38">
        <v>5</v>
      </c>
      <c r="N572" s="38">
        <v>73</v>
      </c>
      <c r="O572" s="38">
        <v>1</v>
      </c>
      <c r="P572" s="38">
        <v>9</v>
      </c>
      <c r="Q572" s="38">
        <v>18</v>
      </c>
      <c r="R572" s="38">
        <v>2</v>
      </c>
      <c r="S572" s="38">
        <v>1.57</v>
      </c>
      <c r="T572" s="38">
        <v>6</v>
      </c>
      <c r="U572" s="38">
        <v>6</v>
      </c>
      <c r="V572" s="38">
        <v>0</v>
      </c>
      <c r="W572" s="38">
        <v>0</v>
      </c>
      <c r="X572" s="38">
        <v>-0.28000000000000003</v>
      </c>
      <c r="Y572" s="38">
        <v>11.9</v>
      </c>
      <c r="Z572" s="38">
        <v>5.5</v>
      </c>
      <c r="AA572" s="38">
        <v>6.4</v>
      </c>
      <c r="AB572" s="38">
        <v>1.08</v>
      </c>
      <c r="AC572" s="38">
        <v>1.08</v>
      </c>
      <c r="AD572" s="38" t="s">
        <v>25</v>
      </c>
      <c r="AE572" s="38" t="s">
        <v>959</v>
      </c>
    </row>
    <row r="573" spans="1:31">
      <c r="A573" s="1">
        <v>571</v>
      </c>
      <c r="B573" s="38" t="s">
        <v>960</v>
      </c>
      <c r="C573" s="38" t="s">
        <v>133</v>
      </c>
      <c r="D573" s="38" t="s">
        <v>121</v>
      </c>
      <c r="E573" s="38" t="s">
        <v>68</v>
      </c>
      <c r="F573" s="38" t="s">
        <v>4767</v>
      </c>
      <c r="G573" s="38">
        <v>1991</v>
      </c>
      <c r="H573" s="38">
        <v>31</v>
      </c>
      <c r="I573" s="38">
        <v>2756</v>
      </c>
      <c r="J573" s="38">
        <v>89</v>
      </c>
      <c r="K573" s="38">
        <v>92.8</v>
      </c>
      <c r="L573" s="38">
        <v>30.6</v>
      </c>
      <c r="M573" s="38">
        <v>31</v>
      </c>
      <c r="N573" s="38">
        <v>89</v>
      </c>
      <c r="O573" s="38">
        <v>27</v>
      </c>
      <c r="P573" s="38">
        <v>0</v>
      </c>
      <c r="R573" s="38">
        <v>1</v>
      </c>
      <c r="S573" s="38">
        <v>2.1</v>
      </c>
      <c r="T573" s="38">
        <v>60</v>
      </c>
      <c r="U573" s="38">
        <v>22</v>
      </c>
      <c r="V573" s="38">
        <v>38</v>
      </c>
      <c r="W573" s="38">
        <v>1.24</v>
      </c>
      <c r="X573" s="38">
        <v>2.92</v>
      </c>
      <c r="Y573" s="38">
        <v>58.8</v>
      </c>
      <c r="Z573" s="38">
        <v>29.5</v>
      </c>
      <c r="AA573" s="38">
        <v>29.2</v>
      </c>
      <c r="AB573" s="38">
        <v>0.95</v>
      </c>
      <c r="AC573" s="38">
        <v>1.69</v>
      </c>
      <c r="AD573" s="38" t="s">
        <v>25</v>
      </c>
      <c r="AE573" s="38" t="s">
        <v>961</v>
      </c>
    </row>
    <row r="574" spans="1:31">
      <c r="A574" s="1">
        <v>572</v>
      </c>
      <c r="B574" s="38" t="s">
        <v>962</v>
      </c>
      <c r="C574" s="38" t="s">
        <v>160</v>
      </c>
      <c r="D574" s="38" t="s">
        <v>110</v>
      </c>
      <c r="E574" s="38" t="s">
        <v>87</v>
      </c>
      <c r="F574" s="38" t="s">
        <v>4936</v>
      </c>
      <c r="G574" s="38">
        <v>1992</v>
      </c>
      <c r="H574" s="38">
        <v>33</v>
      </c>
      <c r="I574" s="38">
        <v>2458</v>
      </c>
      <c r="J574" s="38">
        <v>74</v>
      </c>
      <c r="K574" s="38">
        <v>80.3</v>
      </c>
      <c r="L574" s="38">
        <v>27.3</v>
      </c>
      <c r="M574" s="38">
        <v>29</v>
      </c>
      <c r="N574" s="38">
        <v>82</v>
      </c>
      <c r="O574" s="38">
        <v>11</v>
      </c>
      <c r="P574" s="38">
        <v>4</v>
      </c>
      <c r="Q574" s="38">
        <v>23</v>
      </c>
      <c r="R574" s="38">
        <v>0</v>
      </c>
      <c r="S574" s="38">
        <v>1.21</v>
      </c>
      <c r="T574" s="38">
        <v>33</v>
      </c>
      <c r="U574" s="38">
        <v>37</v>
      </c>
      <c r="V574" s="38">
        <v>-4</v>
      </c>
      <c r="W574" s="38">
        <v>-0.15</v>
      </c>
      <c r="X574" s="38">
        <v>0.75</v>
      </c>
      <c r="Y574" s="38">
        <v>29.1</v>
      </c>
      <c r="Z574" s="38">
        <v>35.799999999999997</v>
      </c>
      <c r="AA574" s="38">
        <v>-6.7</v>
      </c>
      <c r="AB574" s="38">
        <v>-0.25</v>
      </c>
      <c r="AC574" s="38">
        <v>0.3</v>
      </c>
      <c r="AD574" s="38" t="s">
        <v>25</v>
      </c>
      <c r="AE574" s="38" t="s">
        <v>963</v>
      </c>
    </row>
    <row r="575" spans="1:31">
      <c r="A575" s="1">
        <v>573</v>
      </c>
      <c r="B575" s="38" t="s">
        <v>1330</v>
      </c>
      <c r="C575" s="38" t="s">
        <v>120</v>
      </c>
      <c r="D575" s="38" t="s">
        <v>117</v>
      </c>
      <c r="E575" s="38" t="s">
        <v>76</v>
      </c>
      <c r="F575" s="38" t="s">
        <v>5112</v>
      </c>
      <c r="G575" s="38">
        <v>2003</v>
      </c>
      <c r="H575" s="38">
        <v>0</v>
      </c>
      <c r="M575" s="38">
        <v>0</v>
      </c>
      <c r="O575" s="38">
        <v>0</v>
      </c>
      <c r="P575" s="38">
        <v>0</v>
      </c>
      <c r="R575" s="38">
        <v>1</v>
      </c>
      <c r="AD575" s="38" t="s">
        <v>25</v>
      </c>
      <c r="AE575" s="38" t="s">
        <v>1331</v>
      </c>
    </row>
    <row r="576" spans="1:31">
      <c r="A576" s="1">
        <v>574</v>
      </c>
      <c r="B576" s="38" t="s">
        <v>964</v>
      </c>
      <c r="C576" s="38" t="s">
        <v>266</v>
      </c>
      <c r="D576" s="38" t="s">
        <v>121</v>
      </c>
      <c r="E576" s="38" t="s">
        <v>97</v>
      </c>
      <c r="F576" s="38" t="s">
        <v>4937</v>
      </c>
      <c r="G576" s="38">
        <v>1993</v>
      </c>
      <c r="H576" s="38">
        <v>32</v>
      </c>
      <c r="I576" s="38">
        <v>2272</v>
      </c>
      <c r="J576" s="38">
        <v>71</v>
      </c>
      <c r="K576" s="38">
        <v>74.2</v>
      </c>
      <c r="L576" s="38">
        <v>25.2</v>
      </c>
      <c r="M576" s="38">
        <v>27</v>
      </c>
      <c r="N576" s="38">
        <v>81</v>
      </c>
      <c r="O576" s="38">
        <v>19</v>
      </c>
      <c r="P576" s="38">
        <v>5</v>
      </c>
      <c r="Q576" s="38">
        <v>15</v>
      </c>
      <c r="R576" s="38">
        <v>1</v>
      </c>
      <c r="S576" s="38">
        <v>1.06</v>
      </c>
      <c r="T576" s="38">
        <v>23</v>
      </c>
      <c r="U576" s="38">
        <v>34</v>
      </c>
      <c r="V576" s="38">
        <v>-11</v>
      </c>
      <c r="W576" s="38">
        <v>-0.44</v>
      </c>
      <c r="X576" s="38">
        <v>0.71</v>
      </c>
      <c r="Y576" s="38">
        <v>21.9</v>
      </c>
      <c r="Z576" s="38">
        <v>39.6</v>
      </c>
      <c r="AA576" s="38">
        <v>-17.7</v>
      </c>
      <c r="AB576" s="38">
        <v>-0.7</v>
      </c>
      <c r="AC576" s="38">
        <v>-0.81</v>
      </c>
      <c r="AD576" s="38" t="s">
        <v>25</v>
      </c>
      <c r="AE576" s="38" t="s">
        <v>965</v>
      </c>
    </row>
    <row r="577" spans="1:31">
      <c r="A577" s="1">
        <v>575</v>
      </c>
      <c r="B577" s="38" t="s">
        <v>4008</v>
      </c>
      <c r="C577" s="38" t="s">
        <v>160</v>
      </c>
      <c r="D577" s="38" t="s">
        <v>139</v>
      </c>
      <c r="E577" s="38" t="s">
        <v>99</v>
      </c>
      <c r="F577" s="38" t="s">
        <v>4938</v>
      </c>
      <c r="G577" s="38">
        <v>2000</v>
      </c>
      <c r="H577" s="38">
        <v>10</v>
      </c>
      <c r="I577" s="38">
        <v>251</v>
      </c>
      <c r="J577" s="38">
        <v>25</v>
      </c>
      <c r="K577" s="38">
        <v>8.1999999999999993</v>
      </c>
      <c r="L577" s="38">
        <v>2.8</v>
      </c>
      <c r="M577" s="38">
        <v>2</v>
      </c>
      <c r="N577" s="38">
        <v>77</v>
      </c>
      <c r="O577" s="38">
        <v>1</v>
      </c>
      <c r="P577" s="38">
        <v>8</v>
      </c>
      <c r="Q577" s="38">
        <v>12</v>
      </c>
      <c r="R577" s="38">
        <v>4</v>
      </c>
      <c r="S577" s="38">
        <v>1.6</v>
      </c>
      <c r="T577" s="38">
        <v>3</v>
      </c>
      <c r="U577" s="38">
        <v>5</v>
      </c>
      <c r="V577" s="38">
        <v>-2</v>
      </c>
      <c r="W577" s="38">
        <v>-0.72</v>
      </c>
      <c r="X577" s="38">
        <v>0.12</v>
      </c>
      <c r="Y577" s="38">
        <v>3.5</v>
      </c>
      <c r="Z577" s="38">
        <v>6.7</v>
      </c>
      <c r="AA577" s="38">
        <v>-3.1</v>
      </c>
      <c r="AB577" s="38">
        <v>-1.1299999999999999</v>
      </c>
      <c r="AC577" s="38">
        <v>-0.49</v>
      </c>
      <c r="AD577" s="38" t="s">
        <v>25</v>
      </c>
      <c r="AE577" s="38" t="s">
        <v>4009</v>
      </c>
    </row>
    <row r="578" spans="1:31">
      <c r="A578" s="1">
        <v>576</v>
      </c>
      <c r="B578" s="38" t="s">
        <v>966</v>
      </c>
      <c r="C578" s="38" t="s">
        <v>145</v>
      </c>
      <c r="D578" s="38" t="s">
        <v>121</v>
      </c>
      <c r="E578" s="38" t="s">
        <v>99</v>
      </c>
      <c r="F578" s="38" t="s">
        <v>4909</v>
      </c>
      <c r="G578" s="38">
        <v>1997</v>
      </c>
      <c r="H578" s="38">
        <v>28</v>
      </c>
      <c r="I578" s="38">
        <v>2221</v>
      </c>
      <c r="J578" s="38">
        <v>79</v>
      </c>
      <c r="K578" s="38">
        <v>72.599999999999994</v>
      </c>
      <c r="L578" s="38">
        <v>24.7</v>
      </c>
      <c r="M578" s="38">
        <v>26</v>
      </c>
      <c r="N578" s="38">
        <v>85</v>
      </c>
      <c r="O578" s="38">
        <v>19</v>
      </c>
      <c r="P578" s="38">
        <v>2</v>
      </c>
      <c r="Q578" s="38">
        <v>12</v>
      </c>
      <c r="R578" s="38">
        <v>4</v>
      </c>
      <c r="S578" s="38">
        <v>1</v>
      </c>
      <c r="T578" s="38">
        <v>27</v>
      </c>
      <c r="U578" s="38">
        <v>50</v>
      </c>
      <c r="V578" s="38">
        <v>-23</v>
      </c>
      <c r="W578" s="38">
        <v>-0.93</v>
      </c>
      <c r="X578" s="38">
        <v>-0.4</v>
      </c>
      <c r="Y578" s="38">
        <v>26.9</v>
      </c>
      <c r="Z578" s="38">
        <v>43.1</v>
      </c>
      <c r="AA578" s="38">
        <v>-16.2</v>
      </c>
      <c r="AB578" s="38">
        <v>-0.66</v>
      </c>
      <c r="AC578" s="38">
        <v>7.0000000000000007E-2</v>
      </c>
      <c r="AD578" s="38" t="s">
        <v>25</v>
      </c>
      <c r="AE578" s="38" t="s">
        <v>967</v>
      </c>
    </row>
    <row r="579" spans="1:31">
      <c r="A579" s="1">
        <v>577</v>
      </c>
      <c r="B579" s="38" t="s">
        <v>968</v>
      </c>
      <c r="C579" s="38" t="s">
        <v>120</v>
      </c>
      <c r="D579" s="38" t="s">
        <v>121</v>
      </c>
      <c r="E579" s="38" t="s">
        <v>72</v>
      </c>
      <c r="F579" s="38" t="s">
        <v>4939</v>
      </c>
      <c r="G579" s="38">
        <v>2000</v>
      </c>
      <c r="H579" s="38">
        <v>17</v>
      </c>
      <c r="I579" s="38">
        <v>813</v>
      </c>
      <c r="J579" s="38">
        <v>48</v>
      </c>
      <c r="K579" s="38">
        <v>26.6</v>
      </c>
      <c r="L579" s="38">
        <v>9</v>
      </c>
      <c r="M579" s="38">
        <v>9</v>
      </c>
      <c r="N579" s="38">
        <v>75</v>
      </c>
      <c r="O579" s="38">
        <v>3</v>
      </c>
      <c r="P579" s="38">
        <v>8</v>
      </c>
      <c r="Q579" s="38">
        <v>17</v>
      </c>
      <c r="R579" s="38">
        <v>4</v>
      </c>
      <c r="S579" s="38">
        <v>1.65</v>
      </c>
      <c r="T579" s="38">
        <v>17</v>
      </c>
      <c r="U579" s="38">
        <v>15</v>
      </c>
      <c r="V579" s="38">
        <v>2</v>
      </c>
      <c r="W579" s="38">
        <v>0.22</v>
      </c>
      <c r="X579" s="38">
        <v>0.06</v>
      </c>
      <c r="Y579" s="38">
        <v>13.5</v>
      </c>
      <c r="Z579" s="38">
        <v>10.8</v>
      </c>
      <c r="AA579" s="38">
        <v>2.7</v>
      </c>
      <c r="AB579" s="38">
        <v>0.3</v>
      </c>
      <c r="AC579" s="38">
        <v>0.18</v>
      </c>
      <c r="AD579" s="38" t="s">
        <v>25</v>
      </c>
      <c r="AE579" s="38" t="s">
        <v>969</v>
      </c>
    </row>
    <row r="580" spans="1:31">
      <c r="A580" s="1">
        <v>578</v>
      </c>
      <c r="B580" s="38" t="s">
        <v>970</v>
      </c>
      <c r="C580" s="38" t="s">
        <v>120</v>
      </c>
      <c r="D580" s="38" t="s">
        <v>121</v>
      </c>
      <c r="E580" s="38" t="s">
        <v>70</v>
      </c>
      <c r="F580" s="38" t="s">
        <v>4940</v>
      </c>
      <c r="G580" s="38">
        <v>1995</v>
      </c>
      <c r="H580" s="38">
        <v>27</v>
      </c>
      <c r="I580" s="38">
        <v>2237</v>
      </c>
      <c r="J580" s="38">
        <v>83</v>
      </c>
      <c r="K580" s="38">
        <v>75.3</v>
      </c>
      <c r="L580" s="38">
        <v>24.9</v>
      </c>
      <c r="M580" s="38">
        <v>26</v>
      </c>
      <c r="N580" s="38">
        <v>84</v>
      </c>
      <c r="O580" s="38">
        <v>21</v>
      </c>
      <c r="P580" s="38">
        <v>1</v>
      </c>
      <c r="Q580" s="38">
        <v>45</v>
      </c>
      <c r="R580" s="38">
        <v>3</v>
      </c>
      <c r="S580" s="38">
        <v>1.67</v>
      </c>
      <c r="T580" s="38">
        <v>38</v>
      </c>
      <c r="U580" s="38">
        <v>34</v>
      </c>
      <c r="V580" s="38">
        <v>4</v>
      </c>
      <c r="W580" s="38">
        <v>0.16</v>
      </c>
      <c r="X580" s="38">
        <v>-0.45</v>
      </c>
      <c r="Y580" s="38">
        <v>38.4</v>
      </c>
      <c r="Z580" s="38">
        <v>33.9</v>
      </c>
      <c r="AA580" s="38">
        <v>4.5</v>
      </c>
      <c r="AB580" s="38">
        <v>0.18</v>
      </c>
      <c r="AC580" s="38">
        <v>-0.47</v>
      </c>
      <c r="AD580" s="38" t="s">
        <v>25</v>
      </c>
      <c r="AE580" s="38" t="s">
        <v>971</v>
      </c>
    </row>
    <row r="581" spans="1:31">
      <c r="A581" s="1">
        <v>579</v>
      </c>
      <c r="B581" s="38" t="s">
        <v>4215</v>
      </c>
      <c r="C581" s="38" t="s">
        <v>120</v>
      </c>
      <c r="D581" s="38" t="s">
        <v>150</v>
      </c>
      <c r="E581" s="38" t="s">
        <v>89</v>
      </c>
      <c r="F581" s="38" t="s">
        <v>5113</v>
      </c>
      <c r="G581" s="38">
        <v>2001</v>
      </c>
      <c r="H581" s="38">
        <v>0</v>
      </c>
      <c r="M581" s="38">
        <v>0</v>
      </c>
      <c r="O581" s="38">
        <v>0</v>
      </c>
      <c r="P581" s="38">
        <v>0</v>
      </c>
      <c r="R581" s="38">
        <v>1</v>
      </c>
      <c r="AD581" s="38" t="s">
        <v>25</v>
      </c>
      <c r="AE581" s="38" t="s">
        <v>4216</v>
      </c>
    </row>
    <row r="582" spans="1:31">
      <c r="A582" s="1">
        <v>580</v>
      </c>
      <c r="B582" s="38" t="s">
        <v>972</v>
      </c>
      <c r="C582" s="38" t="s">
        <v>120</v>
      </c>
      <c r="D582" s="38" t="s">
        <v>117</v>
      </c>
      <c r="E582" s="38" t="s">
        <v>68</v>
      </c>
      <c r="F582" s="38" t="s">
        <v>4941</v>
      </c>
      <c r="G582" s="38">
        <v>1992</v>
      </c>
      <c r="H582" s="38">
        <v>3</v>
      </c>
      <c r="I582" s="38">
        <v>37</v>
      </c>
      <c r="J582" s="38">
        <v>12</v>
      </c>
      <c r="K582" s="38">
        <v>1.2</v>
      </c>
      <c r="L582" s="38">
        <v>0.4</v>
      </c>
      <c r="M582" s="38">
        <v>0</v>
      </c>
      <c r="O582" s="38">
        <v>0</v>
      </c>
      <c r="P582" s="38">
        <v>3</v>
      </c>
      <c r="Q582" s="38">
        <v>12</v>
      </c>
      <c r="R582" s="38">
        <v>3</v>
      </c>
      <c r="S582" s="38">
        <v>3</v>
      </c>
      <c r="T582" s="38">
        <v>1</v>
      </c>
      <c r="U582" s="38">
        <v>1</v>
      </c>
      <c r="V582" s="38">
        <v>0</v>
      </c>
      <c r="W582" s="38">
        <v>0</v>
      </c>
      <c r="X582" s="38">
        <v>-1.04</v>
      </c>
      <c r="Y582" s="38">
        <v>0.5</v>
      </c>
      <c r="Z582" s="38">
        <v>0.6</v>
      </c>
      <c r="AA582" s="38">
        <v>-0.1</v>
      </c>
      <c r="AB582" s="38">
        <v>-0.28000000000000003</v>
      </c>
      <c r="AC582" s="38">
        <v>-1.1299999999999999</v>
      </c>
      <c r="AD582" s="38" t="s">
        <v>25</v>
      </c>
      <c r="AE582" s="38" t="s">
        <v>973</v>
      </c>
    </row>
    <row r="583" spans="1:31">
      <c r="A583" s="1">
        <v>581</v>
      </c>
      <c r="B583" s="38" t="s">
        <v>972</v>
      </c>
      <c r="C583" s="38" t="s">
        <v>120</v>
      </c>
      <c r="D583" s="38" t="s">
        <v>117</v>
      </c>
      <c r="E583" s="38" t="s">
        <v>89</v>
      </c>
      <c r="F583" s="38" t="s">
        <v>4941</v>
      </c>
      <c r="G583" s="38">
        <v>1992</v>
      </c>
      <c r="H583" s="38">
        <v>8</v>
      </c>
      <c r="I583" s="38">
        <v>540</v>
      </c>
      <c r="J583" s="38">
        <v>68</v>
      </c>
      <c r="K583" s="38">
        <v>17.600000000000001</v>
      </c>
      <c r="L583" s="38">
        <v>6</v>
      </c>
      <c r="M583" s="38">
        <v>6</v>
      </c>
      <c r="N583" s="38">
        <v>78</v>
      </c>
      <c r="O583" s="38">
        <v>2</v>
      </c>
      <c r="P583" s="38">
        <v>2</v>
      </c>
      <c r="Q583" s="38">
        <v>35</v>
      </c>
      <c r="R583" s="38">
        <v>2</v>
      </c>
      <c r="S583" s="38">
        <v>0.25</v>
      </c>
      <c r="T583" s="38">
        <v>4</v>
      </c>
      <c r="U583" s="38">
        <v>10</v>
      </c>
      <c r="V583" s="38">
        <v>-6</v>
      </c>
      <c r="W583" s="38">
        <v>-1</v>
      </c>
      <c r="X583" s="38">
        <v>-7.0000000000000007E-2</v>
      </c>
      <c r="Y583" s="38">
        <v>4</v>
      </c>
      <c r="Z583" s="38">
        <v>10.7</v>
      </c>
      <c r="AA583" s="38">
        <v>-6.7</v>
      </c>
      <c r="AB583" s="38">
        <v>-1.1200000000000001</v>
      </c>
      <c r="AC583" s="38">
        <v>-0.55000000000000004</v>
      </c>
      <c r="AD583" s="38" t="s">
        <v>25</v>
      </c>
      <c r="AE583" s="2" t="s">
        <v>973</v>
      </c>
    </row>
    <row r="584" spans="1:31">
      <c r="A584" s="1">
        <v>582</v>
      </c>
      <c r="B584" s="38" t="s">
        <v>1332</v>
      </c>
      <c r="C584" s="38" t="s">
        <v>120</v>
      </c>
      <c r="D584" s="38" t="s">
        <v>117</v>
      </c>
      <c r="E584" s="38" t="s">
        <v>70</v>
      </c>
      <c r="F584" s="38" t="s">
        <v>5114</v>
      </c>
      <c r="G584" s="38">
        <v>2004</v>
      </c>
      <c r="H584" s="38">
        <v>0</v>
      </c>
      <c r="M584" s="38">
        <v>0</v>
      </c>
      <c r="O584" s="38">
        <v>0</v>
      </c>
      <c r="P584" s="38">
        <v>0</v>
      </c>
      <c r="R584" s="38">
        <v>1</v>
      </c>
      <c r="AD584" s="38" t="s">
        <v>25</v>
      </c>
      <c r="AE584" s="38" t="s">
        <v>1333</v>
      </c>
    </row>
    <row r="585" spans="1:31">
      <c r="A585" s="1">
        <v>583</v>
      </c>
      <c r="B585" s="38" t="s">
        <v>974</v>
      </c>
      <c r="C585" s="38" t="s">
        <v>266</v>
      </c>
      <c r="D585" s="38" t="s">
        <v>110</v>
      </c>
      <c r="E585" s="38" t="s">
        <v>66</v>
      </c>
      <c r="F585" s="38" t="s">
        <v>4461</v>
      </c>
      <c r="G585" s="38">
        <v>1994</v>
      </c>
      <c r="H585" s="38">
        <v>31</v>
      </c>
      <c r="I585" s="38">
        <v>2105</v>
      </c>
      <c r="J585" s="38">
        <v>68</v>
      </c>
      <c r="K585" s="38">
        <v>70.900000000000006</v>
      </c>
      <c r="L585" s="38">
        <v>23.4</v>
      </c>
      <c r="M585" s="38">
        <v>23</v>
      </c>
      <c r="N585" s="38">
        <v>85</v>
      </c>
      <c r="O585" s="38">
        <v>16</v>
      </c>
      <c r="P585" s="38">
        <v>8</v>
      </c>
      <c r="Q585" s="38">
        <v>18</v>
      </c>
      <c r="R585" s="38">
        <v>2</v>
      </c>
      <c r="S585" s="38">
        <v>2.35</v>
      </c>
      <c r="T585" s="38">
        <v>60</v>
      </c>
      <c r="U585" s="38">
        <v>23</v>
      </c>
      <c r="V585" s="38">
        <v>37</v>
      </c>
      <c r="W585" s="38">
        <v>1.58</v>
      </c>
      <c r="X585" s="38">
        <v>-0.5</v>
      </c>
      <c r="Y585" s="38">
        <v>46.3</v>
      </c>
      <c r="Z585" s="38">
        <v>20.7</v>
      </c>
      <c r="AA585" s="38">
        <v>25.6</v>
      </c>
      <c r="AB585" s="38">
        <v>1.0900000000000001</v>
      </c>
      <c r="AC585" s="38">
        <v>-0.94</v>
      </c>
      <c r="AD585" s="38" t="s">
        <v>25</v>
      </c>
      <c r="AE585" s="38" t="s">
        <v>975</v>
      </c>
    </row>
    <row r="586" spans="1:31">
      <c r="A586" s="1">
        <v>584</v>
      </c>
      <c r="B586" s="38" t="s">
        <v>976</v>
      </c>
      <c r="C586" s="38" t="s">
        <v>149</v>
      </c>
      <c r="D586" s="38" t="s">
        <v>121</v>
      </c>
      <c r="E586" s="38" t="s">
        <v>83</v>
      </c>
      <c r="F586" s="38" t="s">
        <v>4942</v>
      </c>
      <c r="G586" s="38">
        <v>1984</v>
      </c>
      <c r="H586" s="38">
        <v>23</v>
      </c>
      <c r="I586" s="38">
        <v>1992</v>
      </c>
      <c r="J586" s="38">
        <v>87</v>
      </c>
      <c r="K586" s="38">
        <v>67.099999999999994</v>
      </c>
      <c r="L586" s="38">
        <v>22.1</v>
      </c>
      <c r="M586" s="38">
        <v>22</v>
      </c>
      <c r="N586" s="38">
        <v>87</v>
      </c>
      <c r="O586" s="38">
        <v>21</v>
      </c>
      <c r="P586" s="38">
        <v>1</v>
      </c>
      <c r="Q586" s="38">
        <v>84</v>
      </c>
      <c r="R586" s="38">
        <v>1</v>
      </c>
      <c r="S586" s="38">
        <v>1.17</v>
      </c>
      <c r="T586" s="38">
        <v>21</v>
      </c>
      <c r="U586" s="38">
        <v>27</v>
      </c>
      <c r="V586" s="38">
        <v>-6</v>
      </c>
      <c r="W586" s="38">
        <v>-0.27</v>
      </c>
      <c r="X586" s="38">
        <v>-0.18</v>
      </c>
      <c r="Y586" s="38">
        <v>25.6</v>
      </c>
      <c r="Z586" s="38">
        <v>28.8</v>
      </c>
      <c r="AA586" s="38">
        <v>-3.1</v>
      </c>
      <c r="AB586" s="38">
        <v>-0.14000000000000001</v>
      </c>
      <c r="AC586" s="38">
        <v>-0.39</v>
      </c>
      <c r="AD586" s="38" t="s">
        <v>25</v>
      </c>
      <c r="AE586" s="38" t="s">
        <v>977</v>
      </c>
    </row>
    <row r="587" spans="1:31">
      <c r="A587" s="1">
        <v>585</v>
      </c>
      <c r="B587" s="38" t="s">
        <v>978</v>
      </c>
      <c r="C587" s="38" t="s">
        <v>120</v>
      </c>
      <c r="D587" s="38" t="s">
        <v>114</v>
      </c>
      <c r="E587" s="38" t="s">
        <v>101</v>
      </c>
      <c r="F587" s="38" t="s">
        <v>4854</v>
      </c>
      <c r="G587" s="38">
        <v>2001</v>
      </c>
      <c r="H587" s="38">
        <v>10</v>
      </c>
      <c r="I587" s="38">
        <v>224</v>
      </c>
      <c r="J587" s="38">
        <v>22</v>
      </c>
      <c r="K587" s="38">
        <v>7.3</v>
      </c>
      <c r="L587" s="38">
        <v>2.5</v>
      </c>
      <c r="M587" s="38">
        <v>2</v>
      </c>
      <c r="N587" s="38">
        <v>65</v>
      </c>
      <c r="O587" s="38">
        <v>0</v>
      </c>
      <c r="P587" s="38">
        <v>8</v>
      </c>
      <c r="Q587" s="38">
        <v>12</v>
      </c>
      <c r="R587" s="38">
        <v>7</v>
      </c>
      <c r="S587" s="38">
        <v>0.5</v>
      </c>
      <c r="T587" s="38">
        <v>3</v>
      </c>
      <c r="U587" s="38">
        <v>4</v>
      </c>
      <c r="V587" s="38">
        <v>-1</v>
      </c>
      <c r="W587" s="38">
        <v>-0.4</v>
      </c>
      <c r="X587" s="38">
        <v>0.36</v>
      </c>
      <c r="Y587" s="38">
        <v>3</v>
      </c>
      <c r="Z587" s="38">
        <v>6.4</v>
      </c>
      <c r="AA587" s="38">
        <v>-3.4</v>
      </c>
      <c r="AB587" s="38">
        <v>-1.36</v>
      </c>
      <c r="AC587" s="38">
        <v>-0.79</v>
      </c>
      <c r="AD587" s="38" t="s">
        <v>25</v>
      </c>
      <c r="AE587" s="38" t="s">
        <v>979</v>
      </c>
    </row>
    <row r="588" spans="1:31">
      <c r="A588" s="1">
        <v>586</v>
      </c>
      <c r="B588" s="38" t="s">
        <v>1334</v>
      </c>
      <c r="C588" s="38" t="s">
        <v>1138</v>
      </c>
      <c r="D588" s="38" t="s">
        <v>150</v>
      </c>
      <c r="E588" s="38" t="s">
        <v>85</v>
      </c>
      <c r="F588" s="38" t="s">
        <v>5115</v>
      </c>
      <c r="G588" s="38">
        <v>2001</v>
      </c>
      <c r="H588" s="38">
        <v>0</v>
      </c>
      <c r="M588" s="38">
        <v>0</v>
      </c>
      <c r="O588" s="38">
        <v>0</v>
      </c>
      <c r="P588" s="38">
        <v>0</v>
      </c>
      <c r="R588" s="38">
        <v>14</v>
      </c>
      <c r="AD588" s="38" t="s">
        <v>25</v>
      </c>
      <c r="AE588" s="38" t="s">
        <v>1335</v>
      </c>
    </row>
    <row r="589" spans="1:31">
      <c r="A589" s="1">
        <v>587</v>
      </c>
      <c r="B589" s="38" t="s">
        <v>980</v>
      </c>
      <c r="C589" s="38" t="s">
        <v>383</v>
      </c>
      <c r="D589" s="38" t="s">
        <v>114</v>
      </c>
      <c r="E589" s="38" t="s">
        <v>93</v>
      </c>
      <c r="F589" s="38" t="s">
        <v>4943</v>
      </c>
      <c r="G589" s="38">
        <v>1999</v>
      </c>
      <c r="H589" s="38">
        <v>19</v>
      </c>
      <c r="I589" s="38">
        <v>867</v>
      </c>
      <c r="J589" s="38">
        <v>46</v>
      </c>
      <c r="K589" s="38">
        <v>28.3</v>
      </c>
      <c r="L589" s="38">
        <v>9.6</v>
      </c>
      <c r="M589" s="38">
        <v>13</v>
      </c>
      <c r="N589" s="38">
        <v>58</v>
      </c>
      <c r="O589" s="38">
        <v>0</v>
      </c>
      <c r="P589" s="38">
        <v>6</v>
      </c>
      <c r="Q589" s="38">
        <v>18</v>
      </c>
      <c r="R589" s="38">
        <v>1</v>
      </c>
      <c r="S589" s="38">
        <v>0.68</v>
      </c>
      <c r="T589" s="38">
        <v>10</v>
      </c>
      <c r="U589" s="38">
        <v>23</v>
      </c>
      <c r="V589" s="38">
        <v>-13</v>
      </c>
      <c r="W589" s="38">
        <v>-1.35</v>
      </c>
      <c r="X589" s="38">
        <v>-0.9</v>
      </c>
      <c r="Y589" s="38">
        <v>13.4</v>
      </c>
      <c r="Z589" s="38">
        <v>15.7</v>
      </c>
      <c r="AA589" s="38">
        <v>-2.4</v>
      </c>
      <c r="AB589" s="38">
        <v>-0.25</v>
      </c>
      <c r="AC589" s="38">
        <v>0.28000000000000003</v>
      </c>
      <c r="AD589" s="38" t="s">
        <v>25</v>
      </c>
      <c r="AE589" s="38" t="s">
        <v>981</v>
      </c>
    </row>
    <row r="590" spans="1:31">
      <c r="A590" s="1">
        <v>588</v>
      </c>
      <c r="B590" s="38" t="s">
        <v>982</v>
      </c>
      <c r="C590" s="38" t="s">
        <v>120</v>
      </c>
      <c r="D590" s="38" t="s">
        <v>117</v>
      </c>
      <c r="E590" s="38" t="s">
        <v>72</v>
      </c>
      <c r="F590" s="38" t="s">
        <v>4944</v>
      </c>
      <c r="G590" s="38">
        <v>2000</v>
      </c>
      <c r="H590" s="38">
        <v>19</v>
      </c>
      <c r="I590" s="38">
        <v>1162</v>
      </c>
      <c r="J590" s="38">
        <v>61</v>
      </c>
      <c r="K590" s="38">
        <v>38</v>
      </c>
      <c r="L590" s="38">
        <v>12.9</v>
      </c>
      <c r="M590" s="38">
        <v>14</v>
      </c>
      <c r="N590" s="38">
        <v>81</v>
      </c>
      <c r="O590" s="38">
        <v>6</v>
      </c>
      <c r="P590" s="38">
        <v>5</v>
      </c>
      <c r="Q590" s="38">
        <v>5</v>
      </c>
      <c r="R590" s="38">
        <v>10</v>
      </c>
      <c r="S590" s="38">
        <v>1.42</v>
      </c>
      <c r="T590" s="38">
        <v>22</v>
      </c>
      <c r="U590" s="38">
        <v>23</v>
      </c>
      <c r="V590" s="38">
        <v>-1</v>
      </c>
      <c r="W590" s="38">
        <v>-0.08</v>
      </c>
      <c r="X590" s="38">
        <v>-0.41</v>
      </c>
      <c r="Y590" s="38">
        <v>19.600000000000001</v>
      </c>
      <c r="Z590" s="38">
        <v>18.399999999999999</v>
      </c>
      <c r="AA590" s="38">
        <v>1.3</v>
      </c>
      <c r="AB590" s="38">
        <v>0.1</v>
      </c>
      <c r="AC590" s="38">
        <v>-0.11</v>
      </c>
      <c r="AD590" s="38" t="s">
        <v>25</v>
      </c>
      <c r="AE590" s="38" t="s">
        <v>983</v>
      </c>
    </row>
    <row r="591" spans="1:31">
      <c r="A591" s="1">
        <v>589</v>
      </c>
      <c r="B591" s="38" t="s">
        <v>984</v>
      </c>
      <c r="C591" s="38" t="s">
        <v>120</v>
      </c>
      <c r="D591" s="38" t="s">
        <v>121</v>
      </c>
      <c r="E591" s="38" t="s">
        <v>99</v>
      </c>
      <c r="F591" s="38" t="s">
        <v>4945</v>
      </c>
      <c r="G591" s="38">
        <v>1991</v>
      </c>
      <c r="H591" s="38">
        <v>33</v>
      </c>
      <c r="I591" s="38">
        <v>2675</v>
      </c>
      <c r="J591" s="38">
        <v>81</v>
      </c>
      <c r="K591" s="38">
        <v>87.4</v>
      </c>
      <c r="L591" s="38">
        <v>29.7</v>
      </c>
      <c r="M591" s="38">
        <v>31</v>
      </c>
      <c r="N591" s="38">
        <v>85</v>
      </c>
      <c r="O591" s="38">
        <v>24</v>
      </c>
      <c r="P591" s="38">
        <v>2</v>
      </c>
      <c r="Q591" s="38">
        <v>28</v>
      </c>
      <c r="R591" s="38">
        <v>0</v>
      </c>
      <c r="S591" s="38">
        <v>1.18</v>
      </c>
      <c r="T591" s="38">
        <v>33</v>
      </c>
      <c r="U591" s="38">
        <v>53</v>
      </c>
      <c r="V591" s="38">
        <v>-20</v>
      </c>
      <c r="W591" s="38">
        <v>-0.67</v>
      </c>
      <c r="X591" s="38">
        <v>1.2</v>
      </c>
      <c r="Y591" s="38">
        <v>31.1</v>
      </c>
      <c r="Z591" s="38">
        <v>49.7</v>
      </c>
      <c r="AA591" s="38">
        <v>-18.600000000000001</v>
      </c>
      <c r="AB591" s="38">
        <v>-0.63</v>
      </c>
      <c r="AC591" s="38">
        <v>0.4</v>
      </c>
      <c r="AD591" s="38" t="s">
        <v>25</v>
      </c>
      <c r="AE591" s="38" t="s">
        <v>985</v>
      </c>
    </row>
    <row r="592" spans="1:31">
      <c r="A592" s="1">
        <v>590</v>
      </c>
      <c r="B592" s="38" t="s">
        <v>1336</v>
      </c>
      <c r="C592" s="38" t="s">
        <v>120</v>
      </c>
      <c r="D592" s="38" t="s">
        <v>150</v>
      </c>
      <c r="E592" s="38" t="s">
        <v>89</v>
      </c>
      <c r="F592" s="38" t="s">
        <v>4958</v>
      </c>
      <c r="G592" s="38">
        <v>1994</v>
      </c>
      <c r="H592" s="38">
        <v>0</v>
      </c>
      <c r="M592" s="38">
        <v>0</v>
      </c>
      <c r="O592" s="38">
        <v>0</v>
      </c>
      <c r="P592" s="38">
        <v>0</v>
      </c>
      <c r="R592" s="38">
        <v>2</v>
      </c>
      <c r="AD592" s="38" t="s">
        <v>25</v>
      </c>
      <c r="AE592" s="38" t="s">
        <v>1337</v>
      </c>
    </row>
    <row r="593" spans="1:31">
      <c r="A593" s="1">
        <v>591</v>
      </c>
      <c r="B593" s="38" t="s">
        <v>1338</v>
      </c>
      <c r="C593" s="38" t="s">
        <v>120</v>
      </c>
      <c r="D593" s="38" t="s">
        <v>117</v>
      </c>
      <c r="E593" s="38" t="s">
        <v>64</v>
      </c>
      <c r="F593" s="38" t="s">
        <v>5116</v>
      </c>
      <c r="G593" s="38">
        <v>2000</v>
      </c>
      <c r="H593" s="38">
        <v>0</v>
      </c>
      <c r="M593" s="38">
        <v>0</v>
      </c>
      <c r="O593" s="38">
        <v>0</v>
      </c>
      <c r="P593" s="38">
        <v>0</v>
      </c>
      <c r="R593" s="38">
        <v>3</v>
      </c>
      <c r="AD593" s="38" t="s">
        <v>25</v>
      </c>
      <c r="AE593" s="38" t="s">
        <v>1339</v>
      </c>
    </row>
    <row r="594" spans="1:31">
      <c r="A594" s="1">
        <v>592</v>
      </c>
      <c r="B594" s="38" t="s">
        <v>986</v>
      </c>
      <c r="C594" s="38" t="s">
        <v>120</v>
      </c>
      <c r="D594" s="38" t="s">
        <v>110</v>
      </c>
      <c r="E594" s="38" t="s">
        <v>64</v>
      </c>
      <c r="F594" s="38" t="s">
        <v>4452</v>
      </c>
      <c r="G594" s="38">
        <v>2000</v>
      </c>
      <c r="H594" s="38">
        <v>10</v>
      </c>
      <c r="I594" s="38">
        <v>142</v>
      </c>
      <c r="J594" s="38">
        <v>14</v>
      </c>
      <c r="K594" s="38">
        <v>4.5999999999999996</v>
      </c>
      <c r="L594" s="38">
        <v>1.6</v>
      </c>
      <c r="M594" s="38">
        <v>0</v>
      </c>
      <c r="O594" s="38">
        <v>0</v>
      </c>
      <c r="P594" s="38">
        <v>10</v>
      </c>
      <c r="Q594" s="38">
        <v>14</v>
      </c>
      <c r="R594" s="38">
        <v>9</v>
      </c>
      <c r="S594" s="38">
        <v>2.4</v>
      </c>
      <c r="T594" s="38">
        <v>2</v>
      </c>
      <c r="U594" s="38">
        <v>3</v>
      </c>
      <c r="V594" s="38">
        <v>-1</v>
      </c>
      <c r="W594" s="38">
        <v>-0.63</v>
      </c>
      <c r="X594" s="38">
        <v>-1.96</v>
      </c>
      <c r="Y594" s="38">
        <v>2</v>
      </c>
      <c r="Z594" s="38">
        <v>1.8</v>
      </c>
      <c r="AA594" s="38">
        <v>0.1</v>
      </c>
      <c r="AB594" s="38">
        <v>0.09</v>
      </c>
      <c r="AC594" s="38">
        <v>-0.78</v>
      </c>
      <c r="AD594" s="38" t="s">
        <v>25</v>
      </c>
      <c r="AE594" s="2">
        <v>17695062</v>
      </c>
    </row>
    <row r="595" spans="1:31">
      <c r="A595" s="1">
        <v>593</v>
      </c>
      <c r="B595" s="38" t="s">
        <v>987</v>
      </c>
      <c r="C595" s="38" t="s">
        <v>266</v>
      </c>
      <c r="D595" s="38" t="s">
        <v>121</v>
      </c>
      <c r="E595" s="38" t="s">
        <v>64</v>
      </c>
      <c r="F595" s="38" t="s">
        <v>4946</v>
      </c>
      <c r="G595" s="38">
        <v>1991</v>
      </c>
      <c r="H595" s="38">
        <v>2</v>
      </c>
      <c r="I595" s="38">
        <v>29</v>
      </c>
      <c r="J595" s="38">
        <v>15</v>
      </c>
      <c r="K595" s="38">
        <v>0.9</v>
      </c>
      <c r="L595" s="38">
        <v>0.3</v>
      </c>
      <c r="M595" s="38">
        <v>0</v>
      </c>
      <c r="O595" s="38">
        <v>0</v>
      </c>
      <c r="P595" s="38">
        <v>2</v>
      </c>
      <c r="Q595" s="38">
        <v>15</v>
      </c>
      <c r="R595" s="38">
        <v>10</v>
      </c>
      <c r="S595" s="38">
        <v>3</v>
      </c>
      <c r="T595" s="38">
        <v>1</v>
      </c>
      <c r="U595" s="38">
        <v>0</v>
      </c>
      <c r="V595" s="38">
        <v>1</v>
      </c>
      <c r="W595" s="38">
        <v>3.1</v>
      </c>
      <c r="X595" s="38">
        <v>1.89</v>
      </c>
      <c r="Y595" s="38">
        <v>0.5</v>
      </c>
      <c r="Z595" s="38">
        <v>0</v>
      </c>
      <c r="AA595" s="38">
        <v>0.4</v>
      </c>
      <c r="AB595" s="38">
        <v>1.27</v>
      </c>
      <c r="AC595" s="38">
        <v>0.44</v>
      </c>
      <c r="AD595" s="38" t="s">
        <v>25</v>
      </c>
      <c r="AE595" s="2" t="s">
        <v>988</v>
      </c>
    </row>
    <row r="596" spans="1:31">
      <c r="A596" s="1">
        <v>594</v>
      </c>
      <c r="B596" s="38" t="s">
        <v>987</v>
      </c>
      <c r="C596" s="38" t="s">
        <v>266</v>
      </c>
      <c r="D596" s="38" t="s">
        <v>121</v>
      </c>
      <c r="E596" s="38" t="s">
        <v>76</v>
      </c>
      <c r="F596" s="38" t="s">
        <v>4946</v>
      </c>
      <c r="G596" s="38">
        <v>1991</v>
      </c>
      <c r="H596" s="38">
        <v>6</v>
      </c>
      <c r="I596" s="38">
        <v>198</v>
      </c>
      <c r="J596" s="38">
        <v>33</v>
      </c>
      <c r="K596" s="38">
        <v>6.5</v>
      </c>
      <c r="L596" s="38">
        <v>2.2000000000000002</v>
      </c>
      <c r="M596" s="38">
        <v>2</v>
      </c>
      <c r="N596" s="38">
        <v>79</v>
      </c>
      <c r="O596" s="38">
        <v>1</v>
      </c>
      <c r="P596" s="38">
        <v>4</v>
      </c>
      <c r="Q596" s="38">
        <v>10</v>
      </c>
      <c r="R596" s="38">
        <v>5</v>
      </c>
      <c r="S596" s="38">
        <v>0.5</v>
      </c>
      <c r="T596" s="38">
        <v>1</v>
      </c>
      <c r="U596" s="38">
        <v>3</v>
      </c>
      <c r="V596" s="38">
        <v>-2</v>
      </c>
      <c r="W596" s="38">
        <v>-0.91</v>
      </c>
      <c r="X596" s="38">
        <v>-0.94</v>
      </c>
      <c r="Y596" s="38">
        <v>1.8</v>
      </c>
      <c r="Z596" s="38">
        <v>2.8</v>
      </c>
      <c r="AA596" s="38">
        <v>-1</v>
      </c>
      <c r="AB596" s="38">
        <v>-0.46</v>
      </c>
      <c r="AC596" s="38">
        <v>0.02</v>
      </c>
      <c r="AD596" s="38" t="s">
        <v>25</v>
      </c>
      <c r="AE596" s="2" t="s">
        <v>988</v>
      </c>
    </row>
    <row r="597" spans="1:31">
      <c r="A597" s="1">
        <v>595</v>
      </c>
      <c r="B597" s="38" t="s">
        <v>989</v>
      </c>
      <c r="C597" s="38" t="s">
        <v>120</v>
      </c>
      <c r="D597" s="38" t="s">
        <v>139</v>
      </c>
      <c r="E597" s="38" t="s">
        <v>99</v>
      </c>
      <c r="F597" s="38" t="s">
        <v>4947</v>
      </c>
      <c r="G597" s="38">
        <v>1997</v>
      </c>
      <c r="H597" s="38">
        <v>29</v>
      </c>
      <c r="I597" s="38">
        <v>2501</v>
      </c>
      <c r="J597" s="38">
        <v>86</v>
      </c>
      <c r="K597" s="38">
        <v>81.7</v>
      </c>
      <c r="L597" s="38">
        <v>27.8</v>
      </c>
      <c r="M597" s="38">
        <v>28</v>
      </c>
      <c r="N597" s="38">
        <v>88</v>
      </c>
      <c r="O597" s="38">
        <v>16</v>
      </c>
      <c r="P597" s="38">
        <v>1</v>
      </c>
      <c r="Q597" s="38">
        <v>45</v>
      </c>
      <c r="R597" s="38">
        <v>0</v>
      </c>
      <c r="S597" s="38">
        <v>1.31</v>
      </c>
      <c r="T597" s="38">
        <v>34</v>
      </c>
      <c r="U597" s="38">
        <v>45</v>
      </c>
      <c r="V597" s="38">
        <v>-11</v>
      </c>
      <c r="W597" s="38">
        <v>-0.4</v>
      </c>
      <c r="X597" s="38">
        <v>2.34</v>
      </c>
      <c r="Y597" s="38">
        <v>31.5</v>
      </c>
      <c r="Z597" s="38">
        <v>46.1</v>
      </c>
      <c r="AA597" s="38">
        <v>-14.6</v>
      </c>
      <c r="AB597" s="38">
        <v>-0.53</v>
      </c>
      <c r="AC597" s="38">
        <v>0.82</v>
      </c>
      <c r="AD597" s="38" t="s">
        <v>25</v>
      </c>
      <c r="AE597" s="38" t="s">
        <v>990</v>
      </c>
    </row>
    <row r="598" spans="1:31">
      <c r="A598" s="1">
        <v>596</v>
      </c>
      <c r="B598" s="38" t="s">
        <v>991</v>
      </c>
      <c r="C598" s="38" t="s">
        <v>992</v>
      </c>
      <c r="D598" s="38" t="s">
        <v>114</v>
      </c>
      <c r="E598" s="38" t="s">
        <v>76</v>
      </c>
      <c r="F598" s="38" t="s">
        <v>4948</v>
      </c>
      <c r="G598" s="38">
        <v>1999</v>
      </c>
      <c r="H598" s="38">
        <v>15</v>
      </c>
      <c r="I598" s="38">
        <v>514</v>
      </c>
      <c r="J598" s="38">
        <v>34</v>
      </c>
      <c r="K598" s="38">
        <v>16.8</v>
      </c>
      <c r="L598" s="38">
        <v>5.7</v>
      </c>
      <c r="M598" s="38">
        <v>4</v>
      </c>
      <c r="N598" s="38">
        <v>76</v>
      </c>
      <c r="O598" s="38">
        <v>1</v>
      </c>
      <c r="P598" s="38">
        <v>11</v>
      </c>
      <c r="Q598" s="38">
        <v>19</v>
      </c>
      <c r="R598" s="38">
        <v>3</v>
      </c>
      <c r="S598" s="38">
        <v>1</v>
      </c>
      <c r="T598" s="38">
        <v>6</v>
      </c>
      <c r="U598" s="38">
        <v>9</v>
      </c>
      <c r="V598" s="38">
        <v>-3</v>
      </c>
      <c r="W598" s="38">
        <v>-0.53</v>
      </c>
      <c r="X598" s="38">
        <v>-0.6</v>
      </c>
      <c r="Y598" s="38">
        <v>5</v>
      </c>
      <c r="Z598" s="38">
        <v>10.1</v>
      </c>
      <c r="AA598" s="38">
        <v>-5.2</v>
      </c>
      <c r="AB598" s="38">
        <v>-0.9</v>
      </c>
      <c r="AC598" s="38">
        <v>-0.5</v>
      </c>
      <c r="AD598" s="38" t="s">
        <v>25</v>
      </c>
      <c r="AE598" s="2" t="s">
        <v>993</v>
      </c>
    </row>
    <row r="599" spans="1:31">
      <c r="A599" s="1">
        <v>597</v>
      </c>
      <c r="B599" s="38" t="s">
        <v>994</v>
      </c>
      <c r="C599" s="38" t="s">
        <v>337</v>
      </c>
      <c r="D599" s="38" t="s">
        <v>117</v>
      </c>
      <c r="E599" s="38" t="s">
        <v>95</v>
      </c>
      <c r="F599" s="38" t="s">
        <v>4949</v>
      </c>
      <c r="G599" s="38">
        <v>1995</v>
      </c>
      <c r="H599" s="38">
        <v>33</v>
      </c>
      <c r="I599" s="38">
        <v>2578</v>
      </c>
      <c r="J599" s="38">
        <v>78</v>
      </c>
      <c r="K599" s="38">
        <v>84.2</v>
      </c>
      <c r="L599" s="38">
        <v>28.6</v>
      </c>
      <c r="M599" s="38">
        <v>29</v>
      </c>
      <c r="N599" s="38">
        <v>85</v>
      </c>
      <c r="O599" s="38">
        <v>22</v>
      </c>
      <c r="P599" s="38">
        <v>4</v>
      </c>
      <c r="Q599" s="38">
        <v>31</v>
      </c>
      <c r="R599" s="38">
        <v>0</v>
      </c>
      <c r="S599" s="38">
        <v>1.03</v>
      </c>
      <c r="T599" s="38">
        <v>34</v>
      </c>
      <c r="U599" s="38">
        <v>39</v>
      </c>
      <c r="V599" s="38">
        <v>-5</v>
      </c>
      <c r="W599" s="38">
        <v>-0.17</v>
      </c>
      <c r="X599" s="38">
        <v>1.32</v>
      </c>
      <c r="Y599" s="38">
        <v>37.9</v>
      </c>
      <c r="Z599" s="38">
        <v>38.5</v>
      </c>
      <c r="AA599" s="38">
        <v>-0.6</v>
      </c>
      <c r="AB599" s="38">
        <v>-0.02</v>
      </c>
      <c r="AC599" s="38">
        <v>0.24</v>
      </c>
      <c r="AD599" s="38" t="s">
        <v>25</v>
      </c>
      <c r="AE599" s="38" t="s">
        <v>995</v>
      </c>
    </row>
    <row r="600" spans="1:31">
      <c r="A600" s="1">
        <v>598</v>
      </c>
      <c r="B600" s="38" t="s">
        <v>996</v>
      </c>
      <c r="C600" s="38" t="s">
        <v>127</v>
      </c>
      <c r="D600" s="38" t="s">
        <v>117</v>
      </c>
      <c r="E600" s="38" t="s">
        <v>91</v>
      </c>
      <c r="F600" s="38" t="s">
        <v>4950</v>
      </c>
      <c r="G600" s="38">
        <v>1999</v>
      </c>
      <c r="H600" s="38">
        <v>22</v>
      </c>
      <c r="I600" s="38">
        <v>1284</v>
      </c>
      <c r="J600" s="38">
        <v>58</v>
      </c>
      <c r="K600" s="38">
        <v>42</v>
      </c>
      <c r="L600" s="38">
        <v>14.3</v>
      </c>
      <c r="M600" s="38">
        <v>16</v>
      </c>
      <c r="N600" s="38">
        <v>72</v>
      </c>
      <c r="O600" s="38">
        <v>6</v>
      </c>
      <c r="P600" s="38">
        <v>6</v>
      </c>
      <c r="Q600" s="38">
        <v>23</v>
      </c>
      <c r="R600" s="38">
        <v>3</v>
      </c>
      <c r="S600" s="38">
        <v>1</v>
      </c>
      <c r="T600" s="38">
        <v>16</v>
      </c>
      <c r="U600" s="38">
        <v>21</v>
      </c>
      <c r="V600" s="38">
        <v>-5</v>
      </c>
      <c r="W600" s="38">
        <v>-0.35</v>
      </c>
      <c r="X600" s="38">
        <v>0.05</v>
      </c>
      <c r="Y600" s="38">
        <v>19.5</v>
      </c>
      <c r="Z600" s="38">
        <v>26.9</v>
      </c>
      <c r="AA600" s="38">
        <v>-7.4</v>
      </c>
      <c r="AB600" s="38">
        <v>-0.52</v>
      </c>
      <c r="AC600" s="38">
        <v>-0.37</v>
      </c>
      <c r="AD600" s="38" t="s">
        <v>25</v>
      </c>
      <c r="AE600" s="2" t="s">
        <v>997</v>
      </c>
    </row>
    <row r="601" spans="1:31">
      <c r="A601" s="1">
        <v>599</v>
      </c>
      <c r="B601" s="38" t="s">
        <v>1340</v>
      </c>
      <c r="C601" s="38" t="s">
        <v>120</v>
      </c>
      <c r="D601" s="38" t="s">
        <v>121</v>
      </c>
      <c r="E601" s="38" t="s">
        <v>64</v>
      </c>
      <c r="F601" s="38" t="s">
        <v>5117</v>
      </c>
      <c r="G601" s="38">
        <v>2005</v>
      </c>
      <c r="H601" s="38">
        <v>0</v>
      </c>
      <c r="M601" s="38">
        <v>0</v>
      </c>
      <c r="O601" s="38">
        <v>0</v>
      </c>
      <c r="P601" s="38">
        <v>0</v>
      </c>
      <c r="R601" s="38">
        <v>1</v>
      </c>
      <c r="AD601" s="38" t="s">
        <v>25</v>
      </c>
      <c r="AE601" s="38" t="s">
        <v>1341</v>
      </c>
    </row>
    <row r="602" spans="1:31">
      <c r="A602" s="1">
        <v>600</v>
      </c>
      <c r="B602" s="38" t="s">
        <v>4010</v>
      </c>
      <c r="C602" s="38" t="s">
        <v>466</v>
      </c>
      <c r="D602" s="38" t="s">
        <v>121</v>
      </c>
      <c r="E602" s="38" t="s">
        <v>91</v>
      </c>
      <c r="F602" s="38" t="s">
        <v>4951</v>
      </c>
      <c r="G602" s="38">
        <v>1998</v>
      </c>
      <c r="H602" s="38">
        <v>10</v>
      </c>
      <c r="I602" s="38">
        <v>900</v>
      </c>
      <c r="J602" s="38">
        <v>90</v>
      </c>
      <c r="K602" s="38">
        <v>29.4</v>
      </c>
      <c r="L602" s="38">
        <v>10</v>
      </c>
      <c r="M602" s="38">
        <v>10</v>
      </c>
      <c r="N602" s="38">
        <v>90</v>
      </c>
      <c r="O602" s="38">
        <v>10</v>
      </c>
      <c r="P602" s="38">
        <v>0</v>
      </c>
      <c r="R602" s="38">
        <v>4</v>
      </c>
      <c r="S602" s="38">
        <v>0.7</v>
      </c>
      <c r="T602" s="38">
        <v>13</v>
      </c>
      <c r="U602" s="38">
        <v>19</v>
      </c>
      <c r="V602" s="38">
        <v>-6</v>
      </c>
      <c r="W602" s="38">
        <v>-0.6</v>
      </c>
      <c r="X602" s="38">
        <v>-0.31</v>
      </c>
      <c r="Y602" s="38">
        <v>14.5</v>
      </c>
      <c r="Z602" s="38">
        <v>16.600000000000001</v>
      </c>
      <c r="AA602" s="38">
        <v>-2.1</v>
      </c>
      <c r="AB602" s="38">
        <v>-0.21</v>
      </c>
      <c r="AC602" s="38">
        <v>0.14000000000000001</v>
      </c>
      <c r="AD602" s="38" t="s">
        <v>25</v>
      </c>
      <c r="AE602" s="2" t="s">
        <v>4011</v>
      </c>
    </row>
    <row r="603" spans="1:31">
      <c r="A603" s="1">
        <v>601</v>
      </c>
      <c r="B603" s="38" t="s">
        <v>998</v>
      </c>
      <c r="C603" s="38" t="s">
        <v>374</v>
      </c>
      <c r="D603" s="38" t="s">
        <v>121</v>
      </c>
      <c r="E603" s="38" t="s">
        <v>91</v>
      </c>
      <c r="F603" s="38" t="s">
        <v>4952</v>
      </c>
      <c r="G603" s="38">
        <v>1996</v>
      </c>
      <c r="H603" s="38">
        <v>6</v>
      </c>
      <c r="I603" s="38">
        <v>439</v>
      </c>
      <c r="J603" s="38">
        <v>73</v>
      </c>
      <c r="K603" s="38">
        <v>14.3</v>
      </c>
      <c r="L603" s="38">
        <v>4.9000000000000004</v>
      </c>
      <c r="M603" s="38">
        <v>5</v>
      </c>
      <c r="N603" s="38">
        <v>86</v>
      </c>
      <c r="O603" s="38">
        <v>4</v>
      </c>
      <c r="P603" s="38">
        <v>1</v>
      </c>
      <c r="Q603" s="38">
        <v>8</v>
      </c>
      <c r="R603" s="38">
        <v>15</v>
      </c>
      <c r="S603" s="38">
        <v>1.33</v>
      </c>
      <c r="T603" s="38">
        <v>6</v>
      </c>
      <c r="U603" s="38">
        <v>8</v>
      </c>
      <c r="V603" s="38">
        <v>-2</v>
      </c>
      <c r="W603" s="38">
        <v>-0.41</v>
      </c>
      <c r="X603" s="38">
        <v>-0.03</v>
      </c>
      <c r="Y603" s="38">
        <v>10.4</v>
      </c>
      <c r="Z603" s="38">
        <v>8.3000000000000007</v>
      </c>
      <c r="AA603" s="38">
        <v>2.1</v>
      </c>
      <c r="AB603" s="38">
        <v>0.43</v>
      </c>
      <c r="AC603" s="38">
        <v>0.85</v>
      </c>
      <c r="AD603" s="38" t="s">
        <v>25</v>
      </c>
      <c r="AE603" s="38" t="s">
        <v>999</v>
      </c>
    </row>
    <row r="604" spans="1:31">
      <c r="A604" s="1">
        <v>602</v>
      </c>
      <c r="B604" s="38" t="s">
        <v>1000</v>
      </c>
      <c r="C604" s="38" t="s">
        <v>120</v>
      </c>
      <c r="D604" s="38" t="s">
        <v>284</v>
      </c>
      <c r="E604" s="38" t="s">
        <v>72</v>
      </c>
      <c r="F604" s="38" t="s">
        <v>4953</v>
      </c>
      <c r="G604" s="38">
        <v>2000</v>
      </c>
      <c r="H604" s="38">
        <v>4</v>
      </c>
      <c r="I604" s="38">
        <v>7</v>
      </c>
      <c r="J604" s="38">
        <v>2</v>
      </c>
      <c r="K604" s="38">
        <v>0.2</v>
      </c>
      <c r="L604" s="38">
        <v>0.1</v>
      </c>
      <c r="M604" s="38">
        <v>0</v>
      </c>
      <c r="O604" s="38">
        <v>0</v>
      </c>
      <c r="P604" s="38">
        <v>4</v>
      </c>
      <c r="Q604" s="38">
        <v>2</v>
      </c>
      <c r="R604" s="38">
        <v>8</v>
      </c>
      <c r="S604" s="38">
        <v>1.5</v>
      </c>
      <c r="T604" s="38">
        <v>0</v>
      </c>
      <c r="U604" s="38">
        <v>0</v>
      </c>
      <c r="V604" s="38">
        <v>0</v>
      </c>
      <c r="W604" s="38">
        <v>0</v>
      </c>
      <c r="X604" s="38">
        <v>-0.18</v>
      </c>
      <c r="Y604" s="38">
        <v>0.3</v>
      </c>
      <c r="Z604" s="38">
        <v>0.5</v>
      </c>
      <c r="AA604" s="38">
        <v>-0.2</v>
      </c>
      <c r="AB604" s="38">
        <v>-2.4</v>
      </c>
      <c r="AC604" s="38">
        <v>-2.57</v>
      </c>
      <c r="AD604" s="38" t="s">
        <v>25</v>
      </c>
      <c r="AE604" s="2" t="s">
        <v>1001</v>
      </c>
    </row>
    <row r="605" spans="1:31">
      <c r="A605" s="1">
        <v>603</v>
      </c>
      <c r="B605" s="38" t="s">
        <v>1002</v>
      </c>
      <c r="C605" s="38" t="s">
        <v>120</v>
      </c>
      <c r="D605" s="38" t="s">
        <v>121</v>
      </c>
      <c r="E605" s="38" t="s">
        <v>99</v>
      </c>
      <c r="F605" s="38" t="s">
        <v>4435</v>
      </c>
      <c r="G605" s="38">
        <v>1996</v>
      </c>
      <c r="H605" s="38">
        <v>10</v>
      </c>
      <c r="I605" s="38">
        <v>299</v>
      </c>
      <c r="J605" s="38">
        <v>30</v>
      </c>
      <c r="K605" s="38">
        <v>9.8000000000000007</v>
      </c>
      <c r="L605" s="38">
        <v>3.3</v>
      </c>
      <c r="M605" s="38">
        <v>3</v>
      </c>
      <c r="N605" s="38">
        <v>75</v>
      </c>
      <c r="O605" s="38">
        <v>2</v>
      </c>
      <c r="P605" s="38">
        <v>7</v>
      </c>
      <c r="Q605" s="38">
        <v>11</v>
      </c>
      <c r="R605" s="38">
        <v>13</v>
      </c>
      <c r="S605" s="38">
        <v>1.1000000000000001</v>
      </c>
      <c r="T605" s="38">
        <v>1</v>
      </c>
      <c r="U605" s="38">
        <v>10</v>
      </c>
      <c r="V605" s="38">
        <v>-9</v>
      </c>
      <c r="W605" s="38">
        <v>-2.71</v>
      </c>
      <c r="X605" s="38">
        <v>-2.09</v>
      </c>
      <c r="Y605" s="38">
        <v>1.1000000000000001</v>
      </c>
      <c r="Z605" s="38">
        <v>6.1</v>
      </c>
      <c r="AA605" s="38">
        <v>-5</v>
      </c>
      <c r="AB605" s="38">
        <v>-1.51</v>
      </c>
      <c r="AC605" s="38">
        <v>-0.92</v>
      </c>
      <c r="AD605" s="38" t="s">
        <v>25</v>
      </c>
      <c r="AE605" s="38" t="s">
        <v>1003</v>
      </c>
    </row>
    <row r="606" spans="1:31">
      <c r="A606" s="1">
        <v>604</v>
      </c>
      <c r="B606" s="38" t="s">
        <v>1004</v>
      </c>
      <c r="C606" s="38" t="s">
        <v>120</v>
      </c>
      <c r="D606" s="38" t="s">
        <v>117</v>
      </c>
      <c r="E606" s="38" t="s">
        <v>99</v>
      </c>
      <c r="F606" s="38" t="s">
        <v>4954</v>
      </c>
      <c r="G606" s="38">
        <v>1989</v>
      </c>
      <c r="H606" s="38">
        <v>4</v>
      </c>
      <c r="I606" s="38">
        <v>61</v>
      </c>
      <c r="J606" s="38">
        <v>15</v>
      </c>
      <c r="K606" s="38">
        <v>2</v>
      </c>
      <c r="L606" s="38">
        <v>0.7</v>
      </c>
      <c r="M606" s="38">
        <v>0</v>
      </c>
      <c r="O606" s="38">
        <v>0</v>
      </c>
      <c r="P606" s="38">
        <v>4</v>
      </c>
      <c r="Q606" s="38">
        <v>15</v>
      </c>
      <c r="R606" s="38">
        <v>5</v>
      </c>
      <c r="S606" s="38">
        <v>0.75</v>
      </c>
      <c r="T606" s="38">
        <v>0</v>
      </c>
      <c r="U606" s="38">
        <v>1</v>
      </c>
      <c r="V606" s="38">
        <v>-1</v>
      </c>
      <c r="W606" s="38">
        <v>-1.48</v>
      </c>
      <c r="X606" s="38">
        <v>-0.67</v>
      </c>
      <c r="Y606" s="38">
        <v>0.4</v>
      </c>
      <c r="Z606" s="38">
        <v>0.7</v>
      </c>
      <c r="AA606" s="38">
        <v>-0.3</v>
      </c>
      <c r="AB606" s="38">
        <v>-0.48</v>
      </c>
      <c r="AC606" s="38">
        <v>0.2</v>
      </c>
      <c r="AD606" s="38" t="s">
        <v>25</v>
      </c>
      <c r="AE606" s="38" t="s">
        <v>1005</v>
      </c>
    </row>
    <row r="607" spans="1:31">
      <c r="A607" s="1">
        <v>605</v>
      </c>
      <c r="B607" s="38" t="s">
        <v>1006</v>
      </c>
      <c r="C607" s="38" t="s">
        <v>120</v>
      </c>
      <c r="D607" s="38" t="s">
        <v>114</v>
      </c>
      <c r="E607" s="38" t="s">
        <v>76</v>
      </c>
      <c r="F607" s="38" t="s">
        <v>4955</v>
      </c>
      <c r="G607" s="38">
        <v>2002</v>
      </c>
      <c r="H607" s="38">
        <v>3</v>
      </c>
      <c r="I607" s="38">
        <v>87</v>
      </c>
      <c r="J607" s="38">
        <v>29</v>
      </c>
      <c r="K607" s="38">
        <v>2.8</v>
      </c>
      <c r="L607" s="38">
        <v>1</v>
      </c>
      <c r="M607" s="38">
        <v>1</v>
      </c>
      <c r="N607" s="38">
        <v>76</v>
      </c>
      <c r="O607" s="38">
        <v>0</v>
      </c>
      <c r="P607" s="38">
        <v>2</v>
      </c>
      <c r="Q607" s="38">
        <v>6</v>
      </c>
      <c r="R607" s="38">
        <v>2</v>
      </c>
      <c r="S607" s="38">
        <v>1.33</v>
      </c>
      <c r="T607" s="38">
        <v>2</v>
      </c>
      <c r="U607" s="38">
        <v>2</v>
      </c>
      <c r="V607" s="38">
        <v>0</v>
      </c>
      <c r="W607" s="38">
        <v>0</v>
      </c>
      <c r="X607" s="38">
        <v>0.03</v>
      </c>
      <c r="Y607" s="38">
        <v>2.2000000000000002</v>
      </c>
      <c r="Z607" s="38">
        <v>1.8</v>
      </c>
      <c r="AA607" s="38">
        <v>0.4</v>
      </c>
      <c r="AB607" s="38">
        <v>0.44</v>
      </c>
      <c r="AC607" s="38">
        <v>0.95</v>
      </c>
      <c r="AD607" s="38" t="s">
        <v>25</v>
      </c>
      <c r="AE607" s="38" t="s">
        <v>1007</v>
      </c>
    </row>
    <row r="608" spans="1:31">
      <c r="A608" s="1">
        <v>606</v>
      </c>
      <c r="B608" s="38" t="s">
        <v>1342</v>
      </c>
      <c r="C608" s="38" t="s">
        <v>120</v>
      </c>
      <c r="D608" s="38" t="s">
        <v>150</v>
      </c>
      <c r="E608" s="38" t="s">
        <v>74</v>
      </c>
      <c r="F608" s="38" t="s">
        <v>4956</v>
      </c>
      <c r="G608" s="38">
        <v>1990</v>
      </c>
      <c r="H608" s="38">
        <v>9</v>
      </c>
      <c r="I608" s="38">
        <v>810</v>
      </c>
      <c r="J608" s="38">
        <v>90</v>
      </c>
      <c r="K608" s="38">
        <v>28.1</v>
      </c>
      <c r="L608" s="38">
        <v>9</v>
      </c>
      <c r="M608" s="38">
        <v>9</v>
      </c>
      <c r="N608" s="38">
        <v>90</v>
      </c>
      <c r="O608" s="38">
        <v>9</v>
      </c>
      <c r="P608" s="38">
        <v>0</v>
      </c>
      <c r="R608" s="38">
        <v>22</v>
      </c>
      <c r="S608" s="38">
        <v>1.89</v>
      </c>
      <c r="T608" s="38">
        <v>21</v>
      </c>
      <c r="U608" s="38">
        <v>10</v>
      </c>
      <c r="V608" s="38">
        <v>11</v>
      </c>
      <c r="W608" s="38">
        <v>1.22</v>
      </c>
      <c r="X608" s="38">
        <v>0.74</v>
      </c>
      <c r="Y608" s="38">
        <v>22.9</v>
      </c>
      <c r="Z608" s="38">
        <v>11.1</v>
      </c>
      <c r="AA608" s="38">
        <v>11.9</v>
      </c>
      <c r="AB608" s="38">
        <v>1.32</v>
      </c>
      <c r="AC608" s="38">
        <v>0.8</v>
      </c>
      <c r="AD608" s="38" t="s">
        <v>25</v>
      </c>
      <c r="AE608" s="38" t="s">
        <v>1343</v>
      </c>
    </row>
    <row r="609" spans="1:31">
      <c r="A609" s="1">
        <v>607</v>
      </c>
      <c r="B609" s="38" t="s">
        <v>1008</v>
      </c>
      <c r="C609" s="38" t="s">
        <v>120</v>
      </c>
      <c r="D609" s="38" t="s">
        <v>121</v>
      </c>
      <c r="E609" s="38" t="s">
        <v>103</v>
      </c>
      <c r="F609" s="38" t="s">
        <v>4957</v>
      </c>
      <c r="G609" s="38">
        <v>1994</v>
      </c>
      <c r="H609" s="38">
        <v>2</v>
      </c>
      <c r="I609" s="38">
        <v>46</v>
      </c>
      <c r="J609" s="38">
        <v>23</v>
      </c>
      <c r="K609" s="38">
        <v>1.5</v>
      </c>
      <c r="L609" s="38">
        <v>0.5</v>
      </c>
      <c r="M609" s="38">
        <v>0</v>
      </c>
      <c r="O609" s="38">
        <v>0</v>
      </c>
      <c r="P609" s="38">
        <v>2</v>
      </c>
      <c r="Q609" s="38">
        <v>23</v>
      </c>
      <c r="R609" s="38">
        <v>0</v>
      </c>
      <c r="S609" s="38">
        <v>0.5</v>
      </c>
      <c r="T609" s="38">
        <v>0</v>
      </c>
      <c r="U609" s="38">
        <v>2</v>
      </c>
      <c r="V609" s="38">
        <v>-2</v>
      </c>
      <c r="W609" s="38">
        <v>-3.91</v>
      </c>
      <c r="X609" s="38">
        <v>-3.02</v>
      </c>
      <c r="Y609" s="38">
        <v>0.3</v>
      </c>
      <c r="Z609" s="38">
        <v>0.6</v>
      </c>
      <c r="AA609" s="38">
        <v>-0.4</v>
      </c>
      <c r="AB609" s="38">
        <v>-0.7</v>
      </c>
      <c r="AC609" s="38">
        <v>-0.13</v>
      </c>
      <c r="AD609" s="38" t="s">
        <v>25</v>
      </c>
      <c r="AE609" s="2" t="s">
        <v>1009</v>
      </c>
    </row>
    <row r="610" spans="1:31">
      <c r="A610" s="1">
        <v>608</v>
      </c>
      <c r="B610" s="38" t="s">
        <v>1008</v>
      </c>
      <c r="C610" s="38" t="s">
        <v>120</v>
      </c>
      <c r="D610" s="38" t="s">
        <v>121</v>
      </c>
      <c r="E610" s="38" t="s">
        <v>99</v>
      </c>
      <c r="F610" s="38" t="s">
        <v>4957</v>
      </c>
      <c r="G610" s="38">
        <v>1994</v>
      </c>
      <c r="H610" s="38">
        <v>15</v>
      </c>
      <c r="I610" s="38">
        <v>1173</v>
      </c>
      <c r="J610" s="38">
        <v>78</v>
      </c>
      <c r="K610" s="38">
        <v>38.299999999999997</v>
      </c>
      <c r="L610" s="38">
        <v>13</v>
      </c>
      <c r="M610" s="38">
        <v>13</v>
      </c>
      <c r="N610" s="38">
        <v>90</v>
      </c>
      <c r="O610" s="38">
        <v>13</v>
      </c>
      <c r="P610" s="38">
        <v>2</v>
      </c>
      <c r="Q610" s="38">
        <v>2</v>
      </c>
      <c r="R610" s="38">
        <v>11</v>
      </c>
      <c r="S610" s="38">
        <v>1.4</v>
      </c>
      <c r="T610" s="38">
        <v>16</v>
      </c>
      <c r="U610" s="38">
        <v>22</v>
      </c>
      <c r="V610" s="38">
        <v>-6</v>
      </c>
      <c r="W610" s="38">
        <v>-0.46</v>
      </c>
      <c r="X610" s="38">
        <v>0.59</v>
      </c>
      <c r="Y610" s="38">
        <v>20.100000000000001</v>
      </c>
      <c r="Z610" s="38">
        <v>24.1</v>
      </c>
      <c r="AA610" s="38">
        <v>-4</v>
      </c>
      <c r="AB610" s="38">
        <v>-0.31</v>
      </c>
      <c r="AC610" s="38">
        <v>0.59</v>
      </c>
      <c r="AD610" s="38" t="s">
        <v>25</v>
      </c>
      <c r="AE610" s="2" t="s">
        <v>1009</v>
      </c>
    </row>
    <row r="611" spans="1:31">
      <c r="A611" s="1">
        <v>609</v>
      </c>
      <c r="B611" s="38" t="s">
        <v>1010</v>
      </c>
      <c r="C611" s="38" t="s">
        <v>120</v>
      </c>
      <c r="D611" s="38" t="s">
        <v>139</v>
      </c>
      <c r="E611" s="38" t="s">
        <v>83</v>
      </c>
      <c r="F611" s="38" t="s">
        <v>4958</v>
      </c>
      <c r="G611" s="38">
        <v>1994</v>
      </c>
      <c r="H611" s="38">
        <v>24</v>
      </c>
      <c r="I611" s="38">
        <v>1615</v>
      </c>
      <c r="J611" s="38">
        <v>67</v>
      </c>
      <c r="K611" s="38">
        <v>54.4</v>
      </c>
      <c r="L611" s="38">
        <v>17.899999999999999</v>
      </c>
      <c r="M611" s="38">
        <v>20</v>
      </c>
      <c r="N611" s="38">
        <v>75</v>
      </c>
      <c r="O611" s="38">
        <v>5</v>
      </c>
      <c r="P611" s="38">
        <v>4</v>
      </c>
      <c r="Q611" s="38">
        <v>28</v>
      </c>
      <c r="R611" s="38">
        <v>1</v>
      </c>
      <c r="S611" s="38">
        <v>1.1299999999999999</v>
      </c>
      <c r="T611" s="38">
        <v>19</v>
      </c>
      <c r="U611" s="38">
        <v>23</v>
      </c>
      <c r="V611" s="38">
        <v>-4</v>
      </c>
      <c r="W611" s="38">
        <v>-0.22</v>
      </c>
      <c r="X611" s="38">
        <v>-0.02</v>
      </c>
      <c r="Y611" s="38">
        <v>20.5</v>
      </c>
      <c r="Z611" s="38">
        <v>22.2</v>
      </c>
      <c r="AA611" s="38">
        <v>-1.7</v>
      </c>
      <c r="AB611" s="38">
        <v>-0.1</v>
      </c>
      <c r="AC611" s="38">
        <v>-0.19</v>
      </c>
      <c r="AD611" s="38" t="s">
        <v>25</v>
      </c>
      <c r="AE611" s="2" t="s">
        <v>1011</v>
      </c>
    </row>
    <row r="612" spans="1:31">
      <c r="A612" s="1">
        <v>610</v>
      </c>
      <c r="B612" s="38" t="s">
        <v>1344</v>
      </c>
      <c r="C612" s="38" t="s">
        <v>238</v>
      </c>
      <c r="D612" s="38" t="s">
        <v>121</v>
      </c>
      <c r="E612" s="38" t="s">
        <v>79</v>
      </c>
      <c r="F612" s="38" t="s">
        <v>5118</v>
      </c>
      <c r="G612" s="38">
        <v>2003</v>
      </c>
      <c r="H612" s="38">
        <v>0</v>
      </c>
      <c r="M612" s="38">
        <v>0</v>
      </c>
      <c r="O612" s="38">
        <v>0</v>
      </c>
      <c r="P612" s="38">
        <v>0</v>
      </c>
      <c r="R612" s="38">
        <v>7</v>
      </c>
      <c r="AD612" s="38" t="s">
        <v>25</v>
      </c>
      <c r="AE612" s="2" t="s">
        <v>1345</v>
      </c>
    </row>
    <row r="613" spans="1:31">
      <c r="A613" s="1">
        <v>611</v>
      </c>
      <c r="B613" s="38" t="s">
        <v>1012</v>
      </c>
      <c r="C613" s="38" t="s">
        <v>120</v>
      </c>
      <c r="D613" s="38" t="s">
        <v>218</v>
      </c>
      <c r="E613" s="38" t="s">
        <v>66</v>
      </c>
      <c r="F613" s="38" t="s">
        <v>4873</v>
      </c>
      <c r="G613" s="38">
        <v>1994</v>
      </c>
      <c r="H613" s="38">
        <v>21</v>
      </c>
      <c r="I613" s="38">
        <v>1729</v>
      </c>
      <c r="J613" s="38">
        <v>82</v>
      </c>
      <c r="K613" s="38">
        <v>58.2</v>
      </c>
      <c r="L613" s="38">
        <v>19.2</v>
      </c>
      <c r="M613" s="38">
        <v>20</v>
      </c>
      <c r="N613" s="38">
        <v>85</v>
      </c>
      <c r="O613" s="38">
        <v>16</v>
      </c>
      <c r="P613" s="38">
        <v>1</v>
      </c>
      <c r="Q613" s="38">
        <v>27</v>
      </c>
      <c r="R613" s="38">
        <v>3</v>
      </c>
      <c r="S613" s="38">
        <v>2.57</v>
      </c>
      <c r="T613" s="38">
        <v>51</v>
      </c>
      <c r="U613" s="38">
        <v>16</v>
      </c>
      <c r="V613" s="38">
        <v>35</v>
      </c>
      <c r="W613" s="38">
        <v>1.82</v>
      </c>
      <c r="X613" s="38">
        <v>0.23</v>
      </c>
      <c r="Y613" s="38">
        <v>43</v>
      </c>
      <c r="Z613" s="38">
        <v>10.8</v>
      </c>
      <c r="AA613" s="38">
        <v>32.1</v>
      </c>
      <c r="AB613" s="38">
        <v>1.67</v>
      </c>
      <c r="AC613" s="38">
        <v>0.73</v>
      </c>
      <c r="AD613" s="38" t="s">
        <v>25</v>
      </c>
      <c r="AE613" s="38" t="s">
        <v>1013</v>
      </c>
    </row>
    <row r="614" spans="1:31">
      <c r="A614" s="1">
        <v>612</v>
      </c>
      <c r="B614" s="38" t="s">
        <v>1346</v>
      </c>
      <c r="C614" s="38" t="s">
        <v>253</v>
      </c>
      <c r="D614" s="38" t="s">
        <v>150</v>
      </c>
      <c r="E614" s="38" t="s">
        <v>79</v>
      </c>
      <c r="F614" s="38" t="s">
        <v>5119</v>
      </c>
      <c r="G614" s="38">
        <v>1995</v>
      </c>
      <c r="H614" s="38">
        <v>0</v>
      </c>
      <c r="M614" s="38">
        <v>0</v>
      </c>
      <c r="O614" s="38">
        <v>0</v>
      </c>
      <c r="P614" s="38">
        <v>0</v>
      </c>
      <c r="R614" s="38">
        <v>15</v>
      </c>
      <c r="AD614" s="38" t="s">
        <v>25</v>
      </c>
      <c r="AE614" s="38" t="s">
        <v>1347</v>
      </c>
    </row>
    <row r="615" spans="1:31">
      <c r="A615" s="1">
        <v>613</v>
      </c>
      <c r="B615" s="38" t="s">
        <v>1014</v>
      </c>
      <c r="C615" s="38" t="s">
        <v>136</v>
      </c>
      <c r="D615" s="38" t="s">
        <v>121</v>
      </c>
      <c r="E615" s="38" t="s">
        <v>93</v>
      </c>
      <c r="F615" s="38" t="s">
        <v>4959</v>
      </c>
      <c r="G615" s="38">
        <v>1999</v>
      </c>
      <c r="H615" s="38">
        <v>25</v>
      </c>
      <c r="I615" s="38">
        <v>2047</v>
      </c>
      <c r="J615" s="38">
        <v>82</v>
      </c>
      <c r="K615" s="38">
        <v>66.900000000000006</v>
      </c>
      <c r="L615" s="38">
        <v>22.7</v>
      </c>
      <c r="M615" s="38">
        <v>24</v>
      </c>
      <c r="N615" s="38">
        <v>85</v>
      </c>
      <c r="O615" s="38">
        <v>20</v>
      </c>
      <c r="P615" s="38">
        <v>1</v>
      </c>
      <c r="Q615" s="38">
        <v>10</v>
      </c>
      <c r="R615" s="38">
        <v>5</v>
      </c>
      <c r="S615" s="38">
        <v>1</v>
      </c>
      <c r="T615" s="38">
        <v>31</v>
      </c>
      <c r="U615" s="38">
        <v>48</v>
      </c>
      <c r="V615" s="38">
        <v>-17</v>
      </c>
      <c r="W615" s="38">
        <v>-0.75</v>
      </c>
      <c r="X615" s="38">
        <v>-0.13</v>
      </c>
      <c r="Y615" s="38">
        <v>30</v>
      </c>
      <c r="Z615" s="38">
        <v>39.4</v>
      </c>
      <c r="AA615" s="38">
        <v>-9.4</v>
      </c>
      <c r="AB615" s="38">
        <v>-0.41</v>
      </c>
      <c r="AC615" s="38">
        <v>0.1</v>
      </c>
      <c r="AD615" s="38" t="s">
        <v>25</v>
      </c>
      <c r="AE615" s="38" t="s">
        <v>1015</v>
      </c>
    </row>
    <row r="616" spans="1:31">
      <c r="A616" s="1">
        <v>614</v>
      </c>
      <c r="B616" s="38" t="s">
        <v>4012</v>
      </c>
      <c r="C616" s="38" t="s">
        <v>160</v>
      </c>
      <c r="D616" s="38" t="s">
        <v>139</v>
      </c>
      <c r="E616" s="38" t="s">
        <v>103</v>
      </c>
      <c r="F616" s="38" t="s">
        <v>4960</v>
      </c>
      <c r="G616" s="38">
        <v>2002</v>
      </c>
      <c r="H616" s="38">
        <v>14</v>
      </c>
      <c r="I616" s="38">
        <v>802</v>
      </c>
      <c r="J616" s="38">
        <v>57</v>
      </c>
      <c r="K616" s="38">
        <v>26.2</v>
      </c>
      <c r="L616" s="38">
        <v>8.9</v>
      </c>
      <c r="M616" s="38">
        <v>9</v>
      </c>
      <c r="N616" s="38">
        <v>74</v>
      </c>
      <c r="O616" s="38">
        <v>2</v>
      </c>
      <c r="P616" s="38">
        <v>5</v>
      </c>
      <c r="Q616" s="38">
        <v>26</v>
      </c>
      <c r="R616" s="38">
        <v>0</v>
      </c>
      <c r="S616" s="38">
        <v>0.64</v>
      </c>
      <c r="T616" s="38">
        <v>6</v>
      </c>
      <c r="U616" s="38">
        <v>14</v>
      </c>
      <c r="V616" s="38">
        <v>-8</v>
      </c>
      <c r="W616" s="38">
        <v>-0.9</v>
      </c>
      <c r="X616" s="38">
        <v>0.06</v>
      </c>
      <c r="Y616" s="38">
        <v>8.5</v>
      </c>
      <c r="Z616" s="38">
        <v>13.7</v>
      </c>
      <c r="AA616" s="38">
        <v>-5.2</v>
      </c>
      <c r="AB616" s="38">
        <v>-0.59</v>
      </c>
      <c r="AC616" s="38">
        <v>-0.02</v>
      </c>
      <c r="AD616" s="38" t="s">
        <v>25</v>
      </c>
      <c r="AE616" s="38" t="s">
        <v>4013</v>
      </c>
    </row>
    <row r="617" spans="1:31">
      <c r="A617" s="1">
        <v>615</v>
      </c>
      <c r="B617" s="38" t="s">
        <v>1016</v>
      </c>
      <c r="C617" s="38" t="s">
        <v>136</v>
      </c>
      <c r="D617" s="38" t="s">
        <v>114</v>
      </c>
      <c r="E617" s="38" t="s">
        <v>93</v>
      </c>
      <c r="F617" s="38" t="s">
        <v>4961</v>
      </c>
      <c r="G617" s="38">
        <v>2001</v>
      </c>
      <c r="H617" s="38">
        <v>26</v>
      </c>
      <c r="I617" s="38">
        <v>1372</v>
      </c>
      <c r="J617" s="38">
        <v>53</v>
      </c>
      <c r="K617" s="38">
        <v>44.8</v>
      </c>
      <c r="L617" s="38">
        <v>15.2</v>
      </c>
      <c r="M617" s="38">
        <v>12</v>
      </c>
      <c r="N617" s="38">
        <v>82</v>
      </c>
      <c r="O617" s="38">
        <v>7</v>
      </c>
      <c r="P617" s="38">
        <v>14</v>
      </c>
      <c r="Q617" s="38">
        <v>28</v>
      </c>
      <c r="R617" s="38">
        <v>6</v>
      </c>
      <c r="S617" s="38">
        <v>0.92</v>
      </c>
      <c r="T617" s="38">
        <v>18</v>
      </c>
      <c r="U617" s="38">
        <v>36</v>
      </c>
      <c r="V617" s="38">
        <v>-18</v>
      </c>
      <c r="W617" s="38">
        <v>-1.18</v>
      </c>
      <c r="X617" s="38">
        <v>-0.86</v>
      </c>
      <c r="Y617" s="38">
        <v>19.2</v>
      </c>
      <c r="Z617" s="38">
        <v>27.6</v>
      </c>
      <c r="AA617" s="38">
        <v>-8.4</v>
      </c>
      <c r="AB617" s="38">
        <v>-0.55000000000000004</v>
      </c>
      <c r="AC617" s="38">
        <v>-0.19</v>
      </c>
      <c r="AD617" s="38" t="s">
        <v>25</v>
      </c>
      <c r="AE617" s="38" t="s">
        <v>1017</v>
      </c>
    </row>
    <row r="618" spans="1:31">
      <c r="A618" s="1">
        <v>616</v>
      </c>
      <c r="B618" s="38" t="s">
        <v>1018</v>
      </c>
      <c r="C618" s="38" t="s">
        <v>120</v>
      </c>
      <c r="D618" s="38" t="s">
        <v>114</v>
      </c>
      <c r="E618" s="38" t="s">
        <v>89</v>
      </c>
      <c r="F618" s="38" t="s">
        <v>4962</v>
      </c>
      <c r="G618" s="38">
        <v>1998</v>
      </c>
      <c r="H618" s="38">
        <v>18</v>
      </c>
      <c r="I618" s="38">
        <v>311</v>
      </c>
      <c r="J618" s="38">
        <v>17</v>
      </c>
      <c r="K618" s="38">
        <v>10.199999999999999</v>
      </c>
      <c r="L618" s="38">
        <v>3.5</v>
      </c>
      <c r="M618" s="38">
        <v>1</v>
      </c>
      <c r="N618" s="38">
        <v>62</v>
      </c>
      <c r="O618" s="38">
        <v>0</v>
      </c>
      <c r="P618" s="38">
        <v>17</v>
      </c>
      <c r="Q618" s="38">
        <v>15</v>
      </c>
      <c r="R618" s="38">
        <v>14</v>
      </c>
      <c r="S618" s="38">
        <v>1.06</v>
      </c>
      <c r="T618" s="38">
        <v>5</v>
      </c>
      <c r="U618" s="38">
        <v>4</v>
      </c>
      <c r="V618" s="38">
        <v>1</v>
      </c>
      <c r="W618" s="38">
        <v>0.28999999999999998</v>
      </c>
      <c r="X618" s="38">
        <v>1.37</v>
      </c>
      <c r="Y618" s="38">
        <v>5.8</v>
      </c>
      <c r="Z618" s="38">
        <v>6.7</v>
      </c>
      <c r="AA618" s="38">
        <v>-0.9</v>
      </c>
      <c r="AB618" s="38">
        <v>-0.26</v>
      </c>
      <c r="AC618" s="38">
        <v>0.45</v>
      </c>
      <c r="AD618" s="38" t="s">
        <v>25</v>
      </c>
      <c r="AE618" s="38" t="s">
        <v>1019</v>
      </c>
    </row>
    <row r="619" spans="1:31">
      <c r="A619" s="1">
        <v>617</v>
      </c>
      <c r="B619" s="38" t="s">
        <v>4113</v>
      </c>
      <c r="C619" s="38" t="s">
        <v>136</v>
      </c>
      <c r="D619" s="38" t="s">
        <v>121</v>
      </c>
      <c r="E619" s="38" t="s">
        <v>85</v>
      </c>
      <c r="F619" s="38" t="s">
        <v>4493</v>
      </c>
      <c r="G619" s="38">
        <v>2004</v>
      </c>
      <c r="H619" s="38">
        <v>0</v>
      </c>
      <c r="M619" s="38">
        <v>0</v>
      </c>
      <c r="O619" s="38">
        <v>0</v>
      </c>
      <c r="P619" s="38">
        <v>0</v>
      </c>
      <c r="R619" s="38">
        <v>1</v>
      </c>
      <c r="AD619" s="38" t="s">
        <v>25</v>
      </c>
      <c r="AE619" s="38" t="s">
        <v>4114</v>
      </c>
    </row>
    <row r="620" spans="1:31">
      <c r="A620" s="1">
        <v>618</v>
      </c>
      <c r="B620" s="38" t="s">
        <v>1020</v>
      </c>
      <c r="C620" s="38" t="s">
        <v>120</v>
      </c>
      <c r="D620" s="38" t="s">
        <v>121</v>
      </c>
      <c r="E620" s="38" t="s">
        <v>72</v>
      </c>
      <c r="F620" s="38" t="s">
        <v>4963</v>
      </c>
      <c r="G620" s="38">
        <v>1999</v>
      </c>
      <c r="H620" s="38">
        <v>4</v>
      </c>
      <c r="I620" s="38">
        <v>146</v>
      </c>
      <c r="J620" s="38">
        <v>37</v>
      </c>
      <c r="K620" s="38">
        <v>4.8</v>
      </c>
      <c r="L620" s="38">
        <v>1.6</v>
      </c>
      <c r="M620" s="38">
        <v>2</v>
      </c>
      <c r="N620" s="38">
        <v>71</v>
      </c>
      <c r="O620" s="38">
        <v>0</v>
      </c>
      <c r="P620" s="38">
        <v>2</v>
      </c>
      <c r="Q620" s="38">
        <v>3</v>
      </c>
      <c r="R620" s="38">
        <v>24</v>
      </c>
      <c r="S620" s="38">
        <v>1.25</v>
      </c>
      <c r="T620" s="38">
        <v>2</v>
      </c>
      <c r="U620" s="38">
        <v>5</v>
      </c>
      <c r="V620" s="38">
        <v>-3</v>
      </c>
      <c r="W620" s="38">
        <v>-1.85</v>
      </c>
      <c r="X620" s="38">
        <v>-2.13</v>
      </c>
      <c r="Y620" s="38">
        <v>1.4</v>
      </c>
      <c r="Z620" s="38">
        <v>3.6</v>
      </c>
      <c r="AA620" s="38">
        <v>-2.2000000000000002</v>
      </c>
      <c r="AB620" s="38">
        <v>-1.38</v>
      </c>
      <c r="AC620" s="38">
        <v>-1.62</v>
      </c>
      <c r="AD620" s="38" t="s">
        <v>25</v>
      </c>
      <c r="AE620" s="38" t="s">
        <v>1021</v>
      </c>
    </row>
    <row r="621" spans="1:31">
      <c r="A621" s="1">
        <v>619</v>
      </c>
      <c r="B621" s="38" t="s">
        <v>1022</v>
      </c>
      <c r="C621" s="38" t="s">
        <v>120</v>
      </c>
      <c r="D621" s="38" t="s">
        <v>121</v>
      </c>
      <c r="E621" s="38" t="s">
        <v>68</v>
      </c>
      <c r="F621" s="38" t="s">
        <v>4964</v>
      </c>
      <c r="G621" s="38">
        <v>1995</v>
      </c>
      <c r="H621" s="38">
        <v>14</v>
      </c>
      <c r="I621" s="38">
        <v>526</v>
      </c>
      <c r="J621" s="38">
        <v>38</v>
      </c>
      <c r="K621" s="38">
        <v>17.7</v>
      </c>
      <c r="L621" s="38">
        <v>5.8</v>
      </c>
      <c r="M621" s="38">
        <v>5</v>
      </c>
      <c r="N621" s="38">
        <v>83</v>
      </c>
      <c r="O621" s="38">
        <v>3</v>
      </c>
      <c r="P621" s="38">
        <v>9</v>
      </c>
      <c r="Q621" s="38">
        <v>12</v>
      </c>
      <c r="R621" s="38">
        <v>10</v>
      </c>
      <c r="S621" s="38">
        <v>1.79</v>
      </c>
      <c r="T621" s="38">
        <v>8</v>
      </c>
      <c r="U621" s="38">
        <v>5</v>
      </c>
      <c r="V621" s="38">
        <v>3</v>
      </c>
      <c r="W621" s="38">
        <v>0.51</v>
      </c>
      <c r="X621" s="38">
        <v>-0.63</v>
      </c>
      <c r="Y621" s="38">
        <v>9.3000000000000007</v>
      </c>
      <c r="Z621" s="38">
        <v>5.5</v>
      </c>
      <c r="AA621" s="38">
        <v>3.8</v>
      </c>
      <c r="AB621" s="38">
        <v>0.65</v>
      </c>
      <c r="AC621" s="38">
        <v>-0.22</v>
      </c>
      <c r="AD621" s="38" t="s">
        <v>25</v>
      </c>
      <c r="AE621" s="38" t="s">
        <v>1023</v>
      </c>
    </row>
    <row r="622" spans="1:31">
      <c r="A622" s="1">
        <v>620</v>
      </c>
      <c r="B622" s="38" t="s">
        <v>1024</v>
      </c>
      <c r="C622" s="38" t="s">
        <v>120</v>
      </c>
      <c r="D622" s="38" t="s">
        <v>121</v>
      </c>
      <c r="E622" s="38" t="s">
        <v>101</v>
      </c>
      <c r="F622" s="38" t="s">
        <v>4965</v>
      </c>
      <c r="G622" s="38">
        <v>1992</v>
      </c>
      <c r="H622" s="38">
        <v>34</v>
      </c>
      <c r="I622" s="38">
        <v>3060</v>
      </c>
      <c r="J622" s="38">
        <v>90</v>
      </c>
      <c r="K622" s="38">
        <v>100</v>
      </c>
      <c r="L622" s="38">
        <v>34</v>
      </c>
      <c r="M622" s="38">
        <v>34</v>
      </c>
      <c r="N622" s="38">
        <v>90</v>
      </c>
      <c r="O622" s="38">
        <v>34</v>
      </c>
      <c r="P622" s="38">
        <v>0</v>
      </c>
      <c r="R622" s="38">
        <v>0</v>
      </c>
      <c r="S622" s="38">
        <v>0.85</v>
      </c>
      <c r="T622" s="38">
        <v>27</v>
      </c>
      <c r="U622" s="38">
        <v>52</v>
      </c>
      <c r="V622" s="38">
        <v>-25</v>
      </c>
      <c r="W622" s="38">
        <v>-0.74</v>
      </c>
      <c r="Y622" s="38">
        <v>38.299999999999997</v>
      </c>
      <c r="Z622" s="38">
        <v>59.7</v>
      </c>
      <c r="AA622" s="38">
        <v>-21.5</v>
      </c>
      <c r="AB622" s="38">
        <v>-0.63</v>
      </c>
      <c r="AD622" s="38" t="s">
        <v>25</v>
      </c>
      <c r="AE622" s="38" t="s">
        <v>1025</v>
      </c>
    </row>
    <row r="623" spans="1:31">
      <c r="A623" s="1">
        <v>621</v>
      </c>
      <c r="B623" s="38" t="s">
        <v>1026</v>
      </c>
      <c r="C623" s="38" t="s">
        <v>120</v>
      </c>
      <c r="D623" s="38" t="s">
        <v>110</v>
      </c>
      <c r="E623" s="38" t="s">
        <v>99</v>
      </c>
      <c r="F623" s="38" t="s">
        <v>4966</v>
      </c>
      <c r="G623" s="38">
        <v>1999</v>
      </c>
      <c r="H623" s="38">
        <v>23</v>
      </c>
      <c r="I623" s="38">
        <v>1743</v>
      </c>
      <c r="J623" s="38">
        <v>76</v>
      </c>
      <c r="K623" s="38">
        <v>57</v>
      </c>
      <c r="L623" s="38">
        <v>19.399999999999999</v>
      </c>
      <c r="M623" s="38">
        <v>19</v>
      </c>
      <c r="N623" s="38">
        <v>83</v>
      </c>
      <c r="O623" s="38">
        <v>10</v>
      </c>
      <c r="P623" s="38">
        <v>4</v>
      </c>
      <c r="Q623" s="38">
        <v>40</v>
      </c>
      <c r="R623" s="38">
        <v>0</v>
      </c>
      <c r="S623" s="38">
        <v>1.39</v>
      </c>
      <c r="T623" s="38">
        <v>25</v>
      </c>
      <c r="U623" s="38">
        <v>37</v>
      </c>
      <c r="V623" s="38">
        <v>-12</v>
      </c>
      <c r="W623" s="38">
        <v>-0.62</v>
      </c>
      <c r="X623" s="38">
        <v>0.47</v>
      </c>
      <c r="Y623" s="38">
        <v>19.7</v>
      </c>
      <c r="Z623" s="38">
        <v>31.8</v>
      </c>
      <c r="AA623" s="38">
        <v>-12.1</v>
      </c>
      <c r="AB623" s="38">
        <v>-0.63</v>
      </c>
      <c r="AC623" s="38">
        <v>0.12</v>
      </c>
      <c r="AD623" s="38" t="s">
        <v>25</v>
      </c>
      <c r="AE623" s="38" t="s">
        <v>1027</v>
      </c>
    </row>
    <row r="624" spans="1:31">
      <c r="A624" s="1">
        <v>622</v>
      </c>
      <c r="B624" s="38" t="s">
        <v>1348</v>
      </c>
      <c r="C624" s="38" t="s">
        <v>435</v>
      </c>
      <c r="D624" s="38" t="s">
        <v>114</v>
      </c>
      <c r="E624" s="38" t="s">
        <v>89</v>
      </c>
      <c r="F624" s="38" t="s">
        <v>5120</v>
      </c>
      <c r="G624" s="38">
        <v>2003</v>
      </c>
      <c r="H624" s="38">
        <v>0</v>
      </c>
      <c r="M624" s="38">
        <v>0</v>
      </c>
      <c r="O624" s="38">
        <v>0</v>
      </c>
      <c r="P624" s="38">
        <v>0</v>
      </c>
      <c r="R624" s="38">
        <v>1</v>
      </c>
      <c r="AD624" s="38" t="s">
        <v>25</v>
      </c>
      <c r="AE624" s="38" t="s">
        <v>1349</v>
      </c>
    </row>
    <row r="625" spans="1:31">
      <c r="A625" s="1">
        <v>623</v>
      </c>
      <c r="B625" s="38" t="s">
        <v>1350</v>
      </c>
      <c r="C625" s="38" t="s">
        <v>1351</v>
      </c>
      <c r="D625" s="38" t="s">
        <v>114</v>
      </c>
      <c r="E625" s="38" t="s">
        <v>89</v>
      </c>
      <c r="F625" s="38" t="s">
        <v>5121</v>
      </c>
      <c r="G625" s="38">
        <v>1990</v>
      </c>
      <c r="H625" s="38">
        <v>0</v>
      </c>
      <c r="M625" s="38">
        <v>0</v>
      </c>
      <c r="O625" s="38">
        <v>0</v>
      </c>
      <c r="P625" s="38">
        <v>0</v>
      </c>
      <c r="R625" s="38">
        <v>2</v>
      </c>
      <c r="AD625" s="38" t="s">
        <v>25</v>
      </c>
      <c r="AE625" s="38" t="s">
        <v>1352</v>
      </c>
    </row>
    <row r="626" spans="1:31">
      <c r="A626" s="1">
        <v>624</v>
      </c>
      <c r="B626" s="38" t="s">
        <v>3882</v>
      </c>
      <c r="C626" s="38" t="s">
        <v>149</v>
      </c>
      <c r="D626" s="38" t="s">
        <v>114</v>
      </c>
      <c r="E626" s="38" t="s">
        <v>91</v>
      </c>
      <c r="F626" s="38" t="s">
        <v>4782</v>
      </c>
      <c r="G626" s="38">
        <v>2000</v>
      </c>
      <c r="H626" s="38">
        <v>11</v>
      </c>
      <c r="I626" s="38">
        <v>659</v>
      </c>
      <c r="J626" s="38">
        <v>60</v>
      </c>
      <c r="K626" s="38">
        <v>21.5</v>
      </c>
      <c r="L626" s="38">
        <v>7.3</v>
      </c>
      <c r="M626" s="38">
        <v>9</v>
      </c>
      <c r="N626" s="38">
        <v>68</v>
      </c>
      <c r="O626" s="38">
        <v>0</v>
      </c>
      <c r="P626" s="38">
        <v>2</v>
      </c>
      <c r="Q626" s="38">
        <v>22</v>
      </c>
      <c r="R626" s="38">
        <v>3</v>
      </c>
      <c r="S626" s="38">
        <v>1</v>
      </c>
      <c r="T626" s="38">
        <v>10</v>
      </c>
      <c r="U626" s="38">
        <v>12</v>
      </c>
      <c r="V626" s="38">
        <v>-2</v>
      </c>
      <c r="W626" s="38">
        <v>-0.27</v>
      </c>
      <c r="X626" s="38">
        <v>0.14000000000000001</v>
      </c>
      <c r="Y626" s="38">
        <v>11.8</v>
      </c>
      <c r="Z626" s="38">
        <v>12.1</v>
      </c>
      <c r="AA626" s="38">
        <v>-0.3</v>
      </c>
      <c r="AB626" s="38">
        <v>-0.03</v>
      </c>
      <c r="AC626" s="38">
        <v>0.34</v>
      </c>
      <c r="AD626" s="38" t="s">
        <v>25</v>
      </c>
      <c r="AE626" s="38" t="s">
        <v>4014</v>
      </c>
    </row>
    <row r="627" spans="1:31">
      <c r="A627" s="1">
        <v>625</v>
      </c>
      <c r="B627" s="38" t="s">
        <v>1028</v>
      </c>
      <c r="C627" s="38" t="s">
        <v>136</v>
      </c>
      <c r="D627" s="38" t="s">
        <v>121</v>
      </c>
      <c r="E627" s="38" t="s">
        <v>76</v>
      </c>
      <c r="F627" s="38" t="s">
        <v>4967</v>
      </c>
      <c r="G627" s="38">
        <v>1995</v>
      </c>
      <c r="H627" s="38">
        <v>27</v>
      </c>
      <c r="I627" s="38">
        <v>2209</v>
      </c>
      <c r="J627" s="38">
        <v>82</v>
      </c>
      <c r="K627" s="38">
        <v>72.2</v>
      </c>
      <c r="L627" s="38">
        <v>24.5</v>
      </c>
      <c r="M627" s="38">
        <v>25</v>
      </c>
      <c r="N627" s="38">
        <v>87</v>
      </c>
      <c r="O627" s="38">
        <v>17</v>
      </c>
      <c r="P627" s="38">
        <v>2</v>
      </c>
      <c r="Q627" s="38">
        <v>19</v>
      </c>
      <c r="R627" s="38">
        <v>1</v>
      </c>
      <c r="S627" s="38">
        <v>1.41</v>
      </c>
      <c r="T627" s="38">
        <v>32</v>
      </c>
      <c r="U627" s="38">
        <v>29</v>
      </c>
      <c r="V627" s="38">
        <v>3</v>
      </c>
      <c r="W627" s="38">
        <v>0.12</v>
      </c>
      <c r="X627" s="38">
        <v>0.55000000000000004</v>
      </c>
      <c r="Y627" s="38">
        <v>26.9</v>
      </c>
      <c r="Z627" s="38">
        <v>39.200000000000003</v>
      </c>
      <c r="AA627" s="38">
        <v>-12.2</v>
      </c>
      <c r="AB627" s="38">
        <v>-0.5</v>
      </c>
      <c r="AC627" s="38">
        <v>-0.05</v>
      </c>
      <c r="AD627" s="38" t="s">
        <v>25</v>
      </c>
      <c r="AE627" s="38" t="s">
        <v>1029</v>
      </c>
    </row>
    <row r="628" spans="1:31">
      <c r="A628" s="1">
        <v>626</v>
      </c>
      <c r="B628" s="38" t="s">
        <v>1030</v>
      </c>
      <c r="C628" s="38" t="s">
        <v>120</v>
      </c>
      <c r="D628" s="38" t="s">
        <v>121</v>
      </c>
      <c r="E628" s="38" t="s">
        <v>91</v>
      </c>
      <c r="F628" s="38" t="s">
        <v>4968</v>
      </c>
      <c r="G628" s="38">
        <v>2001</v>
      </c>
      <c r="H628" s="38">
        <v>13</v>
      </c>
      <c r="I628" s="38">
        <v>854</v>
      </c>
      <c r="J628" s="38">
        <v>66</v>
      </c>
      <c r="K628" s="38">
        <v>27.9</v>
      </c>
      <c r="L628" s="38">
        <v>9.5</v>
      </c>
      <c r="M628" s="38">
        <v>9</v>
      </c>
      <c r="N628" s="38">
        <v>85</v>
      </c>
      <c r="O628" s="38">
        <v>6</v>
      </c>
      <c r="P628" s="38">
        <v>4</v>
      </c>
      <c r="Q628" s="38">
        <v>22</v>
      </c>
      <c r="R628" s="38">
        <v>19</v>
      </c>
      <c r="S628" s="38">
        <v>0.85</v>
      </c>
      <c r="T628" s="38">
        <v>10</v>
      </c>
      <c r="U628" s="38">
        <v>18</v>
      </c>
      <c r="V628" s="38">
        <v>-8</v>
      </c>
      <c r="W628" s="38">
        <v>-0.84</v>
      </c>
      <c r="X628" s="38">
        <v>-0.64</v>
      </c>
      <c r="Y628" s="38">
        <v>14.2</v>
      </c>
      <c r="Z628" s="38">
        <v>18.600000000000001</v>
      </c>
      <c r="AA628" s="38">
        <v>-4.4000000000000004</v>
      </c>
      <c r="AB628" s="38">
        <v>-0.46</v>
      </c>
      <c r="AC628" s="38">
        <v>-0.22</v>
      </c>
      <c r="AD628" s="38" t="s">
        <v>25</v>
      </c>
      <c r="AE628" s="38" t="s">
        <v>1031</v>
      </c>
    </row>
    <row r="629" spans="1:31">
      <c r="A629" s="1">
        <v>627</v>
      </c>
      <c r="B629" s="38" t="s">
        <v>1032</v>
      </c>
      <c r="C629" s="38" t="s">
        <v>295</v>
      </c>
      <c r="D629" s="38" t="s">
        <v>117</v>
      </c>
      <c r="E629" s="38" t="s">
        <v>91</v>
      </c>
      <c r="F629" s="38" t="s">
        <v>4969</v>
      </c>
      <c r="G629" s="38">
        <v>1997</v>
      </c>
      <c r="H629" s="38">
        <v>27</v>
      </c>
      <c r="I629" s="38">
        <v>2015</v>
      </c>
      <c r="J629" s="38">
        <v>75</v>
      </c>
      <c r="K629" s="38">
        <v>65.8</v>
      </c>
      <c r="L629" s="38">
        <v>22.4</v>
      </c>
      <c r="M629" s="38">
        <v>23</v>
      </c>
      <c r="N629" s="38">
        <v>82</v>
      </c>
      <c r="O629" s="38">
        <v>13</v>
      </c>
      <c r="P629" s="38">
        <v>4</v>
      </c>
      <c r="Q629" s="38">
        <v>30</v>
      </c>
      <c r="R629" s="38">
        <v>0</v>
      </c>
      <c r="S629" s="38">
        <v>0.96</v>
      </c>
      <c r="T629" s="38">
        <v>32</v>
      </c>
      <c r="U629" s="38">
        <v>41</v>
      </c>
      <c r="V629" s="38">
        <v>-9</v>
      </c>
      <c r="W629" s="38">
        <v>-0.4</v>
      </c>
      <c r="X629" s="38">
        <v>-0.06</v>
      </c>
      <c r="Y629" s="38">
        <v>30.3</v>
      </c>
      <c r="Z629" s="38">
        <v>38.1</v>
      </c>
      <c r="AA629" s="38">
        <v>-7.8</v>
      </c>
      <c r="AB629" s="38">
        <v>-0.35</v>
      </c>
      <c r="AC629" s="38">
        <v>-0.13</v>
      </c>
      <c r="AD629" s="38" t="s">
        <v>25</v>
      </c>
      <c r="AE629" s="38" t="s">
        <v>1033</v>
      </c>
    </row>
    <row r="630" spans="1:31">
      <c r="A630" s="1">
        <v>628</v>
      </c>
      <c r="B630" s="38" t="s">
        <v>1034</v>
      </c>
      <c r="C630" s="38" t="s">
        <v>113</v>
      </c>
      <c r="D630" s="38" t="s">
        <v>121</v>
      </c>
      <c r="E630" s="38" t="s">
        <v>64</v>
      </c>
      <c r="F630" s="38" t="s">
        <v>4970</v>
      </c>
      <c r="G630" s="38">
        <v>1997</v>
      </c>
      <c r="H630" s="38">
        <v>23</v>
      </c>
      <c r="I630" s="38">
        <v>636</v>
      </c>
      <c r="J630" s="38">
        <v>28</v>
      </c>
      <c r="K630" s="38">
        <v>20.8</v>
      </c>
      <c r="L630" s="38">
        <v>7.1</v>
      </c>
      <c r="M630" s="38">
        <v>5</v>
      </c>
      <c r="N630" s="38">
        <v>79</v>
      </c>
      <c r="O630" s="38">
        <v>2</v>
      </c>
      <c r="P630" s="38">
        <v>18</v>
      </c>
      <c r="Q630" s="38">
        <v>13</v>
      </c>
      <c r="R630" s="38">
        <v>11</v>
      </c>
      <c r="S630" s="38">
        <v>2.74</v>
      </c>
      <c r="T630" s="38">
        <v>15</v>
      </c>
      <c r="U630" s="38">
        <v>7</v>
      </c>
      <c r="V630" s="38">
        <v>8</v>
      </c>
      <c r="W630" s="38">
        <v>1.1299999999999999</v>
      </c>
      <c r="X630" s="38">
        <v>-0.13</v>
      </c>
      <c r="Y630" s="38">
        <v>13.4</v>
      </c>
      <c r="Z630" s="38">
        <v>8.5</v>
      </c>
      <c r="AA630" s="38">
        <v>4.9000000000000004</v>
      </c>
      <c r="AB630" s="38">
        <v>0.69</v>
      </c>
      <c r="AC630" s="38">
        <v>-0.18</v>
      </c>
      <c r="AD630" s="38" t="s">
        <v>25</v>
      </c>
      <c r="AE630" s="38" t="s">
        <v>1035</v>
      </c>
    </row>
    <row r="631" spans="1:31">
      <c r="A631" s="1">
        <v>629</v>
      </c>
      <c r="B631" s="38" t="s">
        <v>1036</v>
      </c>
      <c r="C631" s="38" t="s">
        <v>120</v>
      </c>
      <c r="D631" s="38" t="s">
        <v>121</v>
      </c>
      <c r="E631" s="38" t="s">
        <v>89</v>
      </c>
      <c r="F631" s="38" t="s">
        <v>4971</v>
      </c>
      <c r="G631" s="38">
        <v>1995</v>
      </c>
      <c r="H631" s="38">
        <v>16</v>
      </c>
      <c r="I631" s="38">
        <v>884</v>
      </c>
      <c r="J631" s="38">
        <v>55</v>
      </c>
      <c r="K631" s="38">
        <v>28.9</v>
      </c>
      <c r="L631" s="38">
        <v>9.8000000000000007</v>
      </c>
      <c r="M631" s="38">
        <v>9</v>
      </c>
      <c r="N631" s="38">
        <v>86</v>
      </c>
      <c r="O631" s="38">
        <v>7</v>
      </c>
      <c r="P631" s="38">
        <v>7</v>
      </c>
      <c r="Q631" s="38">
        <v>15</v>
      </c>
      <c r="R631" s="38">
        <v>9</v>
      </c>
      <c r="S631" s="38">
        <v>0.88</v>
      </c>
      <c r="T631" s="38">
        <v>7</v>
      </c>
      <c r="U631" s="38">
        <v>15</v>
      </c>
      <c r="V631" s="38">
        <v>-8</v>
      </c>
      <c r="W631" s="38">
        <v>-0.81</v>
      </c>
      <c r="X631" s="38">
        <v>0.18</v>
      </c>
      <c r="Y631" s="38">
        <v>9.3000000000000007</v>
      </c>
      <c r="Z631" s="38">
        <v>16.5</v>
      </c>
      <c r="AA631" s="38">
        <v>-7.3</v>
      </c>
      <c r="AB631" s="38">
        <v>-0.74</v>
      </c>
      <c r="AC631" s="38">
        <v>-0.1</v>
      </c>
      <c r="AD631" s="38" t="s">
        <v>25</v>
      </c>
      <c r="AE631" s="2" t="s">
        <v>1037</v>
      </c>
    </row>
    <row r="632" spans="1:31">
      <c r="A632" s="1">
        <v>630</v>
      </c>
      <c r="B632" s="38" t="s">
        <v>1038</v>
      </c>
      <c r="C632" s="38" t="s">
        <v>770</v>
      </c>
      <c r="D632" s="38" t="s">
        <v>121</v>
      </c>
      <c r="E632" s="38" t="s">
        <v>64</v>
      </c>
      <c r="F632" s="38" t="s">
        <v>4972</v>
      </c>
      <c r="G632" s="38">
        <v>1998</v>
      </c>
      <c r="H632" s="38">
        <v>21</v>
      </c>
      <c r="I632" s="38">
        <v>663</v>
      </c>
      <c r="J632" s="38">
        <v>32</v>
      </c>
      <c r="K632" s="38">
        <v>21.7</v>
      </c>
      <c r="L632" s="38">
        <v>7.4</v>
      </c>
      <c r="M632" s="38">
        <v>6</v>
      </c>
      <c r="N632" s="38">
        <v>77</v>
      </c>
      <c r="O632" s="38">
        <v>3</v>
      </c>
      <c r="P632" s="38">
        <v>15</v>
      </c>
      <c r="Q632" s="38">
        <v>14</v>
      </c>
      <c r="R632" s="38">
        <v>2</v>
      </c>
      <c r="S632" s="38">
        <v>2.38</v>
      </c>
      <c r="T632" s="38">
        <v>17</v>
      </c>
      <c r="U632" s="38">
        <v>11</v>
      </c>
      <c r="V632" s="38">
        <v>6</v>
      </c>
      <c r="W632" s="38">
        <v>0.81</v>
      </c>
      <c r="X632" s="38">
        <v>-0.54</v>
      </c>
      <c r="Y632" s="38">
        <v>14.4</v>
      </c>
      <c r="Z632" s="38">
        <v>9</v>
      </c>
      <c r="AA632" s="38">
        <v>5.3</v>
      </c>
      <c r="AB632" s="38">
        <v>0.72</v>
      </c>
      <c r="AC632" s="38">
        <v>-0.14000000000000001</v>
      </c>
      <c r="AD632" s="38" t="s">
        <v>25</v>
      </c>
      <c r="AE632" s="38" t="s">
        <v>1039</v>
      </c>
    </row>
    <row r="633" spans="1:31">
      <c r="A633" s="1">
        <v>631</v>
      </c>
      <c r="B633" s="38" t="s">
        <v>1040</v>
      </c>
      <c r="C633" s="38" t="s">
        <v>120</v>
      </c>
      <c r="D633" s="38" t="s">
        <v>121</v>
      </c>
      <c r="E633" s="38" t="s">
        <v>87</v>
      </c>
      <c r="F633" s="38" t="s">
        <v>4973</v>
      </c>
      <c r="G633" s="38">
        <v>1989</v>
      </c>
      <c r="H633" s="38">
        <v>6</v>
      </c>
      <c r="I633" s="38">
        <v>338</v>
      </c>
      <c r="J633" s="38">
        <v>56</v>
      </c>
      <c r="K633" s="38">
        <v>11</v>
      </c>
      <c r="L633" s="38">
        <v>3.8</v>
      </c>
      <c r="M633" s="38">
        <v>3</v>
      </c>
      <c r="N633" s="38">
        <v>79</v>
      </c>
      <c r="O633" s="38">
        <v>2</v>
      </c>
      <c r="P633" s="38">
        <v>3</v>
      </c>
      <c r="Q633" s="38">
        <v>34</v>
      </c>
      <c r="R633" s="38">
        <v>16</v>
      </c>
      <c r="S633" s="38">
        <v>0.67</v>
      </c>
      <c r="T633" s="38">
        <v>2</v>
      </c>
      <c r="U633" s="38">
        <v>8</v>
      </c>
      <c r="V633" s="38">
        <v>-6</v>
      </c>
      <c r="W633" s="38">
        <v>-1.6</v>
      </c>
      <c r="X633" s="38">
        <v>-1.47</v>
      </c>
      <c r="Y633" s="38">
        <v>2.6</v>
      </c>
      <c r="Z633" s="38">
        <v>6.5</v>
      </c>
      <c r="AA633" s="38">
        <v>-3.9</v>
      </c>
      <c r="AB633" s="38">
        <v>-1.03</v>
      </c>
      <c r="AC633" s="38">
        <v>-0.82</v>
      </c>
      <c r="AD633" s="38" t="s">
        <v>25</v>
      </c>
      <c r="AE633" s="38" t="s">
        <v>1041</v>
      </c>
    </row>
    <row r="634" spans="1:31">
      <c r="A634" s="1">
        <v>632</v>
      </c>
      <c r="B634" s="38" t="s">
        <v>1042</v>
      </c>
      <c r="C634" s="38" t="s">
        <v>120</v>
      </c>
      <c r="D634" s="38" t="s">
        <v>114</v>
      </c>
      <c r="E634" s="38" t="s">
        <v>79</v>
      </c>
      <c r="F634" s="38" t="s">
        <v>4974</v>
      </c>
      <c r="G634" s="38">
        <v>1996</v>
      </c>
      <c r="H634" s="38">
        <v>32</v>
      </c>
      <c r="I634" s="38">
        <v>2861</v>
      </c>
      <c r="J634" s="38">
        <v>89</v>
      </c>
      <c r="K634" s="38">
        <v>93.5</v>
      </c>
      <c r="L634" s="38">
        <v>31.8</v>
      </c>
      <c r="M634" s="38">
        <v>32</v>
      </c>
      <c r="N634" s="38">
        <v>89</v>
      </c>
      <c r="O634" s="38">
        <v>28</v>
      </c>
      <c r="P634" s="38">
        <v>0</v>
      </c>
      <c r="R634" s="38">
        <v>0</v>
      </c>
      <c r="S634" s="38">
        <v>1.44</v>
      </c>
      <c r="T634" s="38">
        <v>47</v>
      </c>
      <c r="U634" s="38">
        <v>41</v>
      </c>
      <c r="V634" s="38">
        <v>6</v>
      </c>
      <c r="W634" s="38">
        <v>0.19</v>
      </c>
      <c r="X634" s="38">
        <v>-0.72</v>
      </c>
      <c r="Y634" s="38">
        <v>47</v>
      </c>
      <c r="Z634" s="38">
        <v>40.4</v>
      </c>
      <c r="AA634" s="38">
        <v>6.5</v>
      </c>
      <c r="AB634" s="38">
        <v>0.21</v>
      </c>
      <c r="AC634" s="38">
        <v>0.22</v>
      </c>
      <c r="AD634" s="38" t="s">
        <v>25</v>
      </c>
      <c r="AE634" s="38" t="s">
        <v>1043</v>
      </c>
    </row>
    <row r="635" spans="1:31">
      <c r="A635" s="1">
        <v>633</v>
      </c>
      <c r="B635" s="38" t="s">
        <v>1044</v>
      </c>
      <c r="C635" s="38" t="s">
        <v>142</v>
      </c>
      <c r="D635" s="38" t="s">
        <v>139</v>
      </c>
      <c r="E635" s="38" t="s">
        <v>97</v>
      </c>
      <c r="F635" s="38" t="s">
        <v>4975</v>
      </c>
      <c r="G635" s="38">
        <v>1996</v>
      </c>
      <c r="H635" s="38">
        <v>30</v>
      </c>
      <c r="I635" s="38">
        <v>1295</v>
      </c>
      <c r="J635" s="38">
        <v>43</v>
      </c>
      <c r="K635" s="38">
        <v>42.3</v>
      </c>
      <c r="L635" s="38">
        <v>14.4</v>
      </c>
      <c r="M635" s="38">
        <v>10</v>
      </c>
      <c r="N635" s="38">
        <v>70</v>
      </c>
      <c r="O635" s="38">
        <v>2</v>
      </c>
      <c r="P635" s="38">
        <v>20</v>
      </c>
      <c r="Q635" s="38">
        <v>30</v>
      </c>
      <c r="R635" s="38">
        <v>2</v>
      </c>
      <c r="S635" s="38">
        <v>1.2</v>
      </c>
      <c r="T635" s="38">
        <v>11</v>
      </c>
      <c r="U635" s="38">
        <v>24</v>
      </c>
      <c r="V635" s="38">
        <v>-13</v>
      </c>
      <c r="W635" s="38">
        <v>-0.9</v>
      </c>
      <c r="X635" s="38">
        <v>-0.5</v>
      </c>
      <c r="Y635" s="38">
        <v>15.7</v>
      </c>
      <c r="Z635" s="38">
        <v>24.8</v>
      </c>
      <c r="AA635" s="38">
        <v>-9.1999999999999993</v>
      </c>
      <c r="AB635" s="38">
        <v>-0.64</v>
      </c>
      <c r="AC635" s="38">
        <v>-0.25</v>
      </c>
      <c r="AD635" s="38" t="s">
        <v>25</v>
      </c>
      <c r="AE635" s="2" t="s">
        <v>1045</v>
      </c>
    </row>
    <row r="636" spans="1:31">
      <c r="A636" s="1">
        <v>634</v>
      </c>
      <c r="B636" s="38" t="s">
        <v>1803</v>
      </c>
      <c r="C636" s="38" t="s">
        <v>836</v>
      </c>
      <c r="D636" s="38" t="s">
        <v>114</v>
      </c>
      <c r="E636" s="38" t="s">
        <v>85</v>
      </c>
      <c r="F636" s="38" t="s">
        <v>4976</v>
      </c>
      <c r="G636" s="38">
        <v>1995</v>
      </c>
      <c r="H636" s="38">
        <v>7</v>
      </c>
      <c r="I636" s="38">
        <v>188</v>
      </c>
      <c r="J636" s="38">
        <v>27</v>
      </c>
      <c r="K636" s="38">
        <v>6.1</v>
      </c>
      <c r="L636" s="38">
        <v>2.1</v>
      </c>
      <c r="M636" s="38">
        <v>0</v>
      </c>
      <c r="O636" s="38">
        <v>0</v>
      </c>
      <c r="P636" s="38">
        <v>7</v>
      </c>
      <c r="Q636" s="38">
        <v>27</v>
      </c>
      <c r="R636" s="38">
        <v>5</v>
      </c>
      <c r="S636" s="38">
        <v>2</v>
      </c>
      <c r="T636" s="38">
        <v>6</v>
      </c>
      <c r="U636" s="38">
        <v>0</v>
      </c>
      <c r="V636" s="38">
        <v>6</v>
      </c>
      <c r="W636" s="38">
        <v>2.87</v>
      </c>
      <c r="X636" s="38">
        <v>2.94</v>
      </c>
      <c r="Y636" s="38">
        <v>5.0999999999999996</v>
      </c>
      <c r="Z636" s="38">
        <v>1.5</v>
      </c>
      <c r="AA636" s="38">
        <v>3.6</v>
      </c>
      <c r="AB636" s="38">
        <v>1.74</v>
      </c>
      <c r="AC636" s="38">
        <v>2</v>
      </c>
      <c r="AD636" s="38" t="s">
        <v>25</v>
      </c>
      <c r="AE636" s="38" t="s">
        <v>4131</v>
      </c>
    </row>
    <row r="637" spans="1:31">
      <c r="A637" s="1">
        <v>635</v>
      </c>
      <c r="B637" s="38" t="s">
        <v>1046</v>
      </c>
      <c r="C637" s="38" t="s">
        <v>244</v>
      </c>
      <c r="D637" s="38" t="s">
        <v>117</v>
      </c>
      <c r="E637" s="38" t="s">
        <v>97</v>
      </c>
      <c r="F637" s="38" t="s">
        <v>4977</v>
      </c>
      <c r="G637" s="38">
        <v>2001</v>
      </c>
      <c r="H637" s="38">
        <v>8</v>
      </c>
      <c r="I637" s="38">
        <v>384</v>
      </c>
      <c r="J637" s="38">
        <v>48</v>
      </c>
      <c r="K637" s="38">
        <v>12.5</v>
      </c>
      <c r="L637" s="38">
        <v>4.3</v>
      </c>
      <c r="M637" s="38">
        <v>4</v>
      </c>
      <c r="N637" s="38">
        <v>82</v>
      </c>
      <c r="O637" s="38">
        <v>2</v>
      </c>
      <c r="P637" s="38">
        <v>4</v>
      </c>
      <c r="Q637" s="38">
        <v>15</v>
      </c>
      <c r="R637" s="38">
        <v>1</v>
      </c>
      <c r="S637" s="38">
        <v>0.5</v>
      </c>
      <c r="T637" s="38">
        <v>4</v>
      </c>
      <c r="U637" s="38">
        <v>7</v>
      </c>
      <c r="V637" s="38">
        <v>-3</v>
      </c>
      <c r="W637" s="38">
        <v>-0.7</v>
      </c>
      <c r="X637" s="38">
        <v>-0.1</v>
      </c>
      <c r="Y637" s="38">
        <v>3</v>
      </c>
      <c r="Z637" s="38">
        <v>6.3</v>
      </c>
      <c r="AA637" s="38">
        <v>-3.3</v>
      </c>
      <c r="AB637" s="38">
        <v>-0.78</v>
      </c>
      <c r="AC637" s="38">
        <v>-0.32</v>
      </c>
      <c r="AD637" s="38" t="s">
        <v>25</v>
      </c>
      <c r="AE637" s="38" t="s">
        <v>1047</v>
      </c>
    </row>
    <row r="638" spans="1:31">
      <c r="A638" s="1">
        <v>636</v>
      </c>
      <c r="B638" s="38" t="s">
        <v>100</v>
      </c>
      <c r="C638" s="38" t="s">
        <v>215</v>
      </c>
      <c r="D638" s="38" t="s">
        <v>150</v>
      </c>
      <c r="E638" s="38" t="s">
        <v>99</v>
      </c>
      <c r="F638" s="38" t="s">
        <v>4978</v>
      </c>
      <c r="G638" s="38">
        <v>1999</v>
      </c>
      <c r="H638" s="38">
        <v>11</v>
      </c>
      <c r="I638" s="38">
        <v>945</v>
      </c>
      <c r="J638" s="38">
        <v>86</v>
      </c>
      <c r="K638" s="38">
        <v>30.9</v>
      </c>
      <c r="L638" s="38">
        <v>10.5</v>
      </c>
      <c r="M638" s="38">
        <v>10</v>
      </c>
      <c r="N638" s="38">
        <v>90</v>
      </c>
      <c r="O638" s="38">
        <v>10</v>
      </c>
      <c r="P638" s="38">
        <v>1</v>
      </c>
      <c r="Q638" s="38">
        <v>45</v>
      </c>
      <c r="R638" s="38">
        <v>23</v>
      </c>
      <c r="S638" s="38">
        <v>0.55000000000000004</v>
      </c>
      <c r="T638" s="38">
        <v>10</v>
      </c>
      <c r="U638" s="38">
        <v>31</v>
      </c>
      <c r="V638" s="38">
        <v>-21</v>
      </c>
      <c r="W638" s="38">
        <v>-2</v>
      </c>
      <c r="X638" s="38">
        <v>-1.7</v>
      </c>
      <c r="Y638" s="38">
        <v>7.5</v>
      </c>
      <c r="Z638" s="38">
        <v>18.8</v>
      </c>
      <c r="AA638" s="38">
        <v>-11.3</v>
      </c>
      <c r="AB638" s="38">
        <v>-1.08</v>
      </c>
      <c r="AC638" s="38">
        <v>-0.57999999999999996</v>
      </c>
      <c r="AD638" s="38" t="s">
        <v>25</v>
      </c>
      <c r="AE638" s="38" t="s">
        <v>1048</v>
      </c>
    </row>
    <row r="639" spans="1:31">
      <c r="A639" s="1">
        <v>637</v>
      </c>
      <c r="B639" s="38" t="s">
        <v>1353</v>
      </c>
      <c r="C639" s="38" t="s">
        <v>120</v>
      </c>
      <c r="D639" s="38" t="s">
        <v>117</v>
      </c>
      <c r="E639" s="38" t="s">
        <v>79</v>
      </c>
      <c r="F639" s="38" t="s">
        <v>5122</v>
      </c>
      <c r="G639" s="38">
        <v>2003</v>
      </c>
      <c r="H639" s="38">
        <v>0</v>
      </c>
      <c r="M639" s="38">
        <v>0</v>
      </c>
      <c r="O639" s="38">
        <v>0</v>
      </c>
      <c r="P639" s="38">
        <v>0</v>
      </c>
      <c r="R639" s="38">
        <v>4</v>
      </c>
      <c r="AD639" s="38" t="s">
        <v>25</v>
      </c>
      <c r="AE639" s="38" t="s">
        <v>1354</v>
      </c>
    </row>
    <row r="640" spans="1:31">
      <c r="A640" s="1">
        <v>638</v>
      </c>
      <c r="B640" s="38" t="s">
        <v>1049</v>
      </c>
      <c r="C640" s="38" t="s">
        <v>120</v>
      </c>
      <c r="D640" s="38" t="s">
        <v>121</v>
      </c>
      <c r="E640" s="38" t="s">
        <v>68</v>
      </c>
      <c r="F640" s="38" t="s">
        <v>4979</v>
      </c>
      <c r="G640" s="38">
        <v>1990</v>
      </c>
      <c r="H640" s="38">
        <v>33</v>
      </c>
      <c r="I640" s="38">
        <v>2892</v>
      </c>
      <c r="J640" s="38">
        <v>88</v>
      </c>
      <c r="K640" s="38">
        <v>97.4</v>
      </c>
      <c r="L640" s="38">
        <v>32.1</v>
      </c>
      <c r="M640" s="38">
        <v>33</v>
      </c>
      <c r="N640" s="38">
        <v>88</v>
      </c>
      <c r="O640" s="38">
        <v>27</v>
      </c>
      <c r="P640" s="38">
        <v>0</v>
      </c>
      <c r="R640" s="38">
        <v>0</v>
      </c>
      <c r="S640" s="38">
        <v>1.97</v>
      </c>
      <c r="T640" s="38">
        <v>58</v>
      </c>
      <c r="U640" s="38">
        <v>25</v>
      </c>
      <c r="V640" s="38">
        <v>33</v>
      </c>
      <c r="W640" s="38">
        <v>1.03</v>
      </c>
      <c r="X640" s="38">
        <v>-0.13</v>
      </c>
      <c r="Y640" s="38">
        <v>59.4</v>
      </c>
      <c r="Z640" s="38">
        <v>31.6</v>
      </c>
      <c r="AA640" s="38">
        <v>27.8</v>
      </c>
      <c r="AB640" s="38">
        <v>0.87</v>
      </c>
      <c r="AC640" s="38">
        <v>1.26</v>
      </c>
      <c r="AD640" s="38" t="s">
        <v>25</v>
      </c>
      <c r="AE640" s="38">
        <v>21512407</v>
      </c>
    </row>
    <row r="641" spans="1:31">
      <c r="A641" s="1">
        <v>639</v>
      </c>
      <c r="B641" s="38" t="s">
        <v>1050</v>
      </c>
      <c r="C641" s="38" t="s">
        <v>295</v>
      </c>
      <c r="D641" s="38" t="s">
        <v>114</v>
      </c>
      <c r="E641" s="38" t="s">
        <v>64</v>
      </c>
      <c r="F641" s="38" t="s">
        <v>4980</v>
      </c>
      <c r="G641" s="38">
        <v>1994</v>
      </c>
      <c r="H641" s="38">
        <v>16</v>
      </c>
      <c r="I641" s="38">
        <v>701</v>
      </c>
      <c r="J641" s="38">
        <v>44</v>
      </c>
      <c r="K641" s="38">
        <v>22.9</v>
      </c>
      <c r="L641" s="38">
        <v>7.8</v>
      </c>
      <c r="M641" s="38">
        <v>8</v>
      </c>
      <c r="N641" s="38">
        <v>65</v>
      </c>
      <c r="O641" s="38">
        <v>1</v>
      </c>
      <c r="P641" s="38">
        <v>8</v>
      </c>
      <c r="Q641" s="38">
        <v>23</v>
      </c>
      <c r="R641" s="38">
        <v>0</v>
      </c>
      <c r="S641" s="38">
        <v>1.94</v>
      </c>
      <c r="T641" s="38">
        <v>24</v>
      </c>
      <c r="U641" s="38">
        <v>11</v>
      </c>
      <c r="V641" s="38">
        <v>13</v>
      </c>
      <c r="W641" s="38">
        <v>1.67</v>
      </c>
      <c r="X641" s="38">
        <v>0.56000000000000005</v>
      </c>
      <c r="Y641" s="38">
        <v>16.600000000000001</v>
      </c>
      <c r="Z641" s="38">
        <v>8.8000000000000007</v>
      </c>
      <c r="AA641" s="38">
        <v>7.9</v>
      </c>
      <c r="AB641" s="38">
        <v>1.01</v>
      </c>
      <c r="AC641" s="38">
        <v>0.23</v>
      </c>
      <c r="AD641" s="38" t="s">
        <v>25</v>
      </c>
      <c r="AE641" s="38" t="s">
        <v>1051</v>
      </c>
    </row>
    <row r="642" spans="1:31">
      <c r="A642" s="1">
        <v>640</v>
      </c>
      <c r="B642" s="38" t="s">
        <v>1050</v>
      </c>
      <c r="C642" s="38" t="s">
        <v>295</v>
      </c>
      <c r="D642" s="38" t="s">
        <v>139</v>
      </c>
      <c r="E642" s="38" t="s">
        <v>74</v>
      </c>
      <c r="F642" s="38" t="s">
        <v>4980</v>
      </c>
      <c r="G642" s="38">
        <v>1994</v>
      </c>
      <c r="H642" s="38">
        <v>16</v>
      </c>
      <c r="I642" s="38">
        <v>1315</v>
      </c>
      <c r="J642" s="38">
        <v>82</v>
      </c>
      <c r="K642" s="38">
        <v>45.7</v>
      </c>
      <c r="L642" s="38">
        <v>14.6</v>
      </c>
      <c r="M642" s="38">
        <v>16</v>
      </c>
      <c r="N642" s="38">
        <v>82</v>
      </c>
      <c r="O642" s="38">
        <v>5</v>
      </c>
      <c r="P642" s="38">
        <v>0</v>
      </c>
      <c r="R642" s="38">
        <v>1</v>
      </c>
      <c r="S642" s="38">
        <v>1.5</v>
      </c>
      <c r="T642" s="38">
        <v>23</v>
      </c>
      <c r="U642" s="38">
        <v>23</v>
      </c>
      <c r="V642" s="38">
        <v>0</v>
      </c>
      <c r="W642" s="38">
        <v>0</v>
      </c>
      <c r="X642" s="38">
        <v>-1.27</v>
      </c>
      <c r="Y642" s="38">
        <v>20.5</v>
      </c>
      <c r="Z642" s="38">
        <v>19.399999999999999</v>
      </c>
      <c r="AA642" s="38">
        <v>1.1000000000000001</v>
      </c>
      <c r="AB642" s="38">
        <v>0.08</v>
      </c>
      <c r="AC642" s="38">
        <v>-1.22</v>
      </c>
      <c r="AD642" s="38" t="s">
        <v>25</v>
      </c>
      <c r="AE642" s="38" t="s">
        <v>1051</v>
      </c>
    </row>
    <row r="643" spans="1:31">
      <c r="A643" s="1">
        <v>641</v>
      </c>
      <c r="B643" s="38" t="s">
        <v>1052</v>
      </c>
      <c r="C643" s="38" t="s">
        <v>1053</v>
      </c>
      <c r="D643" s="38" t="s">
        <v>121</v>
      </c>
      <c r="E643" s="38" t="s">
        <v>81</v>
      </c>
      <c r="F643" s="38" t="s">
        <v>4981</v>
      </c>
      <c r="G643" s="38">
        <v>1996</v>
      </c>
      <c r="H643" s="38">
        <v>17</v>
      </c>
      <c r="I643" s="38">
        <v>687</v>
      </c>
      <c r="J643" s="38">
        <v>40</v>
      </c>
      <c r="K643" s="38">
        <v>22.5</v>
      </c>
      <c r="L643" s="38">
        <v>7.6</v>
      </c>
      <c r="M643" s="38">
        <v>8</v>
      </c>
      <c r="N643" s="38">
        <v>69</v>
      </c>
      <c r="O643" s="38">
        <v>2</v>
      </c>
      <c r="P643" s="38">
        <v>9</v>
      </c>
      <c r="Q643" s="38">
        <v>15</v>
      </c>
      <c r="R643" s="38">
        <v>16</v>
      </c>
      <c r="S643" s="38">
        <v>1.65</v>
      </c>
      <c r="T643" s="38">
        <v>11</v>
      </c>
      <c r="U643" s="38">
        <v>8</v>
      </c>
      <c r="V643" s="38">
        <v>3</v>
      </c>
      <c r="W643" s="38">
        <v>0.39</v>
      </c>
      <c r="X643" s="38">
        <v>-0.4</v>
      </c>
      <c r="Y643" s="38">
        <v>12.7</v>
      </c>
      <c r="Z643" s="38">
        <v>12.1</v>
      </c>
      <c r="AA643" s="38">
        <v>0.6</v>
      </c>
      <c r="AB643" s="38">
        <v>0.08</v>
      </c>
      <c r="AC643" s="38">
        <v>-0.51</v>
      </c>
      <c r="AD643" s="38" t="s">
        <v>25</v>
      </c>
      <c r="AE643" s="2" t="s">
        <v>1054</v>
      </c>
    </row>
    <row r="644" spans="1:31">
      <c r="A644" s="1">
        <v>642</v>
      </c>
      <c r="B644" s="38" t="s">
        <v>1355</v>
      </c>
      <c r="C644" s="38" t="s">
        <v>109</v>
      </c>
      <c r="D644" s="38" t="s">
        <v>150</v>
      </c>
      <c r="E644" s="38" t="s">
        <v>64</v>
      </c>
      <c r="F644" s="38" t="s">
        <v>5123</v>
      </c>
      <c r="G644" s="38">
        <v>1994</v>
      </c>
      <c r="H644" s="38">
        <v>0</v>
      </c>
      <c r="M644" s="38">
        <v>0</v>
      </c>
      <c r="O644" s="38">
        <v>0</v>
      </c>
      <c r="P644" s="38">
        <v>0</v>
      </c>
      <c r="R644" s="38">
        <v>33</v>
      </c>
      <c r="AD644" s="38" t="s">
        <v>25</v>
      </c>
      <c r="AE644" s="38" t="s">
        <v>1356</v>
      </c>
    </row>
    <row r="645" spans="1:31">
      <c r="A645" s="1">
        <v>643</v>
      </c>
      <c r="B645" s="38" t="s">
        <v>1357</v>
      </c>
      <c r="C645" s="38" t="s">
        <v>238</v>
      </c>
      <c r="D645" s="38" t="s">
        <v>121</v>
      </c>
      <c r="E645" s="38" t="s">
        <v>74</v>
      </c>
      <c r="F645" s="38" t="s">
        <v>5124</v>
      </c>
      <c r="G645" s="38">
        <v>2002</v>
      </c>
      <c r="H645" s="38">
        <v>0</v>
      </c>
      <c r="M645" s="38">
        <v>0</v>
      </c>
      <c r="O645" s="38">
        <v>0</v>
      </c>
      <c r="P645" s="38">
        <v>0</v>
      </c>
      <c r="R645" s="38">
        <v>6</v>
      </c>
      <c r="AD645" s="38" t="s">
        <v>25</v>
      </c>
      <c r="AE645" s="2" t="s">
        <v>1358</v>
      </c>
    </row>
    <row r="646" spans="1:31">
      <c r="A646" s="1">
        <v>644</v>
      </c>
      <c r="B646" s="38" t="s">
        <v>1055</v>
      </c>
      <c r="C646" s="38" t="s">
        <v>229</v>
      </c>
      <c r="D646" s="38" t="s">
        <v>139</v>
      </c>
      <c r="E646" s="38" t="s">
        <v>74</v>
      </c>
      <c r="F646" s="38" t="s">
        <v>4982</v>
      </c>
      <c r="G646" s="38">
        <v>1996</v>
      </c>
      <c r="H646" s="38">
        <v>16</v>
      </c>
      <c r="I646" s="38">
        <v>369</v>
      </c>
      <c r="J646" s="38">
        <v>23</v>
      </c>
      <c r="K646" s="38">
        <v>12.8</v>
      </c>
      <c r="L646" s="38">
        <v>4.0999999999999996</v>
      </c>
      <c r="M646" s="38">
        <v>3</v>
      </c>
      <c r="N646" s="38">
        <v>70</v>
      </c>
      <c r="O646" s="38">
        <v>0</v>
      </c>
      <c r="P646" s="38">
        <v>13</v>
      </c>
      <c r="Q646" s="38">
        <v>12</v>
      </c>
      <c r="R646" s="38">
        <v>14</v>
      </c>
      <c r="S646" s="38">
        <v>1.5</v>
      </c>
      <c r="T646" s="38">
        <v>10</v>
      </c>
      <c r="U646" s="38">
        <v>2</v>
      </c>
      <c r="V646" s="38">
        <v>8</v>
      </c>
      <c r="W646" s="38">
        <v>1.95</v>
      </c>
      <c r="X646" s="38">
        <v>1.45</v>
      </c>
      <c r="Y646" s="38">
        <v>11.8</v>
      </c>
      <c r="Z646" s="38">
        <v>2.8</v>
      </c>
      <c r="AA646" s="38">
        <v>9</v>
      </c>
      <c r="AB646" s="38">
        <v>2.2000000000000002</v>
      </c>
      <c r="AC646" s="38">
        <v>1.67</v>
      </c>
      <c r="AD646" s="38" t="s">
        <v>25</v>
      </c>
      <c r="AE646" s="2" t="s">
        <v>1056</v>
      </c>
    </row>
    <row r="647" spans="1:31">
      <c r="A647" s="1">
        <v>645</v>
      </c>
      <c r="B647" s="38" t="s">
        <v>1359</v>
      </c>
      <c r="C647" s="38" t="s">
        <v>120</v>
      </c>
      <c r="D647" s="38" t="s">
        <v>117</v>
      </c>
      <c r="E647" s="38" t="s">
        <v>83</v>
      </c>
      <c r="F647" s="38" t="s">
        <v>4447</v>
      </c>
      <c r="G647" s="38">
        <v>2003</v>
      </c>
      <c r="H647" s="38">
        <v>0</v>
      </c>
      <c r="M647" s="38">
        <v>0</v>
      </c>
      <c r="O647" s="38">
        <v>0</v>
      </c>
      <c r="P647" s="38">
        <v>0</v>
      </c>
      <c r="R647" s="38">
        <v>1</v>
      </c>
      <c r="AD647" s="38" t="s">
        <v>25</v>
      </c>
      <c r="AE647" s="2" t="s">
        <v>1360</v>
      </c>
    </row>
    <row r="648" spans="1:31">
      <c r="A648" s="1">
        <v>646</v>
      </c>
      <c r="B648" s="38" t="s">
        <v>1057</v>
      </c>
      <c r="C648" s="38" t="s">
        <v>1058</v>
      </c>
      <c r="D648" s="38" t="s">
        <v>121</v>
      </c>
      <c r="E648" s="38" t="s">
        <v>103</v>
      </c>
      <c r="F648" s="38" t="s">
        <v>4983</v>
      </c>
      <c r="G648" s="38">
        <v>1999</v>
      </c>
      <c r="H648" s="38">
        <v>1</v>
      </c>
      <c r="I648" s="38">
        <v>45</v>
      </c>
      <c r="J648" s="38">
        <v>45</v>
      </c>
      <c r="K648" s="38">
        <v>1.5</v>
      </c>
      <c r="L648" s="38">
        <v>0.5</v>
      </c>
      <c r="M648" s="38">
        <v>1</v>
      </c>
      <c r="N648" s="38">
        <v>45</v>
      </c>
      <c r="O648" s="38">
        <v>0</v>
      </c>
      <c r="P648" s="38">
        <v>0</v>
      </c>
      <c r="R648" s="38">
        <v>4</v>
      </c>
      <c r="S648" s="38">
        <v>0</v>
      </c>
      <c r="T648" s="38">
        <v>1</v>
      </c>
      <c r="U648" s="38">
        <v>2</v>
      </c>
      <c r="V648" s="38">
        <v>-1</v>
      </c>
      <c r="W648" s="38">
        <v>-2</v>
      </c>
      <c r="X648" s="38">
        <v>-1.07</v>
      </c>
      <c r="Y648" s="38">
        <v>0.2</v>
      </c>
      <c r="Z648" s="38">
        <v>1</v>
      </c>
      <c r="AA648" s="38">
        <v>-0.8</v>
      </c>
      <c r="AB648" s="38">
        <v>-1.52</v>
      </c>
      <c r="AC648" s="38">
        <v>-0.96</v>
      </c>
      <c r="AD648" s="38" t="s">
        <v>25</v>
      </c>
      <c r="AE648" s="38" t="s">
        <v>1059</v>
      </c>
    </row>
    <row r="649" spans="1:31">
      <c r="A649" s="1">
        <v>647</v>
      </c>
      <c r="B649" s="38" t="s">
        <v>1060</v>
      </c>
      <c r="C649" s="38" t="s">
        <v>136</v>
      </c>
      <c r="D649" s="38" t="s">
        <v>121</v>
      </c>
      <c r="E649" s="38" t="s">
        <v>81</v>
      </c>
      <c r="F649" s="38" t="s">
        <v>4984</v>
      </c>
      <c r="G649" s="38">
        <v>1991</v>
      </c>
      <c r="H649" s="38">
        <v>29</v>
      </c>
      <c r="I649" s="38">
        <v>2565</v>
      </c>
      <c r="J649" s="38">
        <v>88</v>
      </c>
      <c r="K649" s="38">
        <v>83.8</v>
      </c>
      <c r="L649" s="38">
        <v>28.5</v>
      </c>
      <c r="M649" s="38">
        <v>29</v>
      </c>
      <c r="N649" s="38">
        <v>88</v>
      </c>
      <c r="O649" s="38">
        <v>28</v>
      </c>
      <c r="P649" s="38">
        <v>0</v>
      </c>
      <c r="R649" s="38">
        <v>1</v>
      </c>
      <c r="S649" s="38">
        <v>1.86</v>
      </c>
      <c r="T649" s="38">
        <v>63</v>
      </c>
      <c r="U649" s="38">
        <v>35</v>
      </c>
      <c r="V649" s="38">
        <v>28</v>
      </c>
      <c r="W649" s="38">
        <v>0.98</v>
      </c>
      <c r="X649" s="38">
        <v>1.71</v>
      </c>
      <c r="Y649" s="38">
        <v>55.8</v>
      </c>
      <c r="Z649" s="38">
        <v>38.6</v>
      </c>
      <c r="AA649" s="38">
        <v>17.3</v>
      </c>
      <c r="AB649" s="38">
        <v>0.61</v>
      </c>
      <c r="AC649" s="38">
        <v>0.77</v>
      </c>
      <c r="AD649" s="38" t="s">
        <v>25</v>
      </c>
      <c r="AE649" s="2" t="s">
        <v>1061</v>
      </c>
    </row>
    <row r="650" spans="1:31">
      <c r="A650" s="1">
        <v>648</v>
      </c>
      <c r="B650" s="38" t="s">
        <v>1062</v>
      </c>
      <c r="C650" s="38" t="s">
        <v>127</v>
      </c>
      <c r="D650" s="38" t="s">
        <v>121</v>
      </c>
      <c r="E650" s="38" t="s">
        <v>70</v>
      </c>
      <c r="F650" s="38" t="s">
        <v>4985</v>
      </c>
      <c r="G650" s="38">
        <v>1993</v>
      </c>
      <c r="H650" s="38">
        <v>21</v>
      </c>
      <c r="I650" s="38">
        <v>1651</v>
      </c>
      <c r="J650" s="38">
        <v>79</v>
      </c>
      <c r="K650" s="38">
        <v>55.6</v>
      </c>
      <c r="L650" s="38">
        <v>18.3</v>
      </c>
      <c r="M650" s="38">
        <v>19</v>
      </c>
      <c r="N650" s="38">
        <v>84</v>
      </c>
      <c r="O650" s="38">
        <v>14</v>
      </c>
      <c r="P650" s="38">
        <v>2</v>
      </c>
      <c r="Q650" s="38">
        <v>23</v>
      </c>
      <c r="R650" s="38">
        <v>5</v>
      </c>
      <c r="S650" s="38">
        <v>1.81</v>
      </c>
      <c r="T650" s="38">
        <v>22</v>
      </c>
      <c r="U650" s="38">
        <v>21</v>
      </c>
      <c r="V650" s="38">
        <v>1</v>
      </c>
      <c r="W650" s="38">
        <v>0.05</v>
      </c>
      <c r="X650" s="38">
        <v>-0.49</v>
      </c>
      <c r="Y650" s="38">
        <v>24.7</v>
      </c>
      <c r="Z650" s="38">
        <v>23.6</v>
      </c>
      <c r="AA650" s="38">
        <v>1.2</v>
      </c>
      <c r="AB650" s="38">
        <v>0.06</v>
      </c>
      <c r="AC650" s="38">
        <v>-0.53</v>
      </c>
      <c r="AD650" s="38" t="s">
        <v>25</v>
      </c>
      <c r="AE650" s="2" t="s">
        <v>1063</v>
      </c>
    </row>
    <row r="651" spans="1:31">
      <c r="A651" s="1">
        <v>649</v>
      </c>
      <c r="B651" s="38" t="s">
        <v>1064</v>
      </c>
      <c r="C651" s="38" t="s">
        <v>120</v>
      </c>
      <c r="D651" s="38" t="s">
        <v>114</v>
      </c>
      <c r="E651" s="38" t="s">
        <v>91</v>
      </c>
      <c r="F651" s="38" t="s">
        <v>4986</v>
      </c>
      <c r="G651" s="38">
        <v>1987</v>
      </c>
      <c r="H651" s="38">
        <v>33</v>
      </c>
      <c r="I651" s="38">
        <v>1616</v>
      </c>
      <c r="J651" s="38">
        <v>49</v>
      </c>
      <c r="K651" s="38">
        <v>52.8</v>
      </c>
      <c r="L651" s="38">
        <v>18</v>
      </c>
      <c r="M651" s="38">
        <v>16</v>
      </c>
      <c r="N651" s="38">
        <v>73</v>
      </c>
      <c r="O651" s="38">
        <v>5</v>
      </c>
      <c r="P651" s="38">
        <v>17</v>
      </c>
      <c r="Q651" s="38">
        <v>26</v>
      </c>
      <c r="R651" s="38">
        <v>1</v>
      </c>
      <c r="S651" s="38">
        <v>0.91</v>
      </c>
      <c r="T651" s="38">
        <v>23</v>
      </c>
      <c r="U651" s="38">
        <v>29</v>
      </c>
      <c r="V651" s="38">
        <v>-6</v>
      </c>
      <c r="W651" s="38">
        <v>-0.33</v>
      </c>
      <c r="X651" s="38">
        <v>0.1</v>
      </c>
      <c r="Y651" s="38">
        <v>21.6</v>
      </c>
      <c r="Z651" s="38">
        <v>29.1</v>
      </c>
      <c r="AA651" s="38">
        <v>-7.5</v>
      </c>
      <c r="AB651" s="38">
        <v>-0.42</v>
      </c>
      <c r="AC651" s="38">
        <v>-0.24</v>
      </c>
      <c r="AD651" s="38" t="s">
        <v>25</v>
      </c>
      <c r="AE651" s="2">
        <v>45963054</v>
      </c>
    </row>
    <row r="652" spans="1:31">
      <c r="A652" s="1">
        <v>650</v>
      </c>
      <c r="B652" s="38" t="s">
        <v>1065</v>
      </c>
      <c r="C652" s="38" t="s">
        <v>136</v>
      </c>
      <c r="D652" s="38" t="s">
        <v>121</v>
      </c>
      <c r="E652" s="38" t="s">
        <v>74</v>
      </c>
      <c r="F652" s="38" t="s">
        <v>4987</v>
      </c>
      <c r="G652" s="38">
        <v>1992</v>
      </c>
      <c r="H652" s="38">
        <v>28</v>
      </c>
      <c r="I652" s="38">
        <v>2054</v>
      </c>
      <c r="J652" s="38">
        <v>73</v>
      </c>
      <c r="K652" s="38">
        <v>71.3</v>
      </c>
      <c r="L652" s="38">
        <v>22.8</v>
      </c>
      <c r="M652" s="38">
        <v>23</v>
      </c>
      <c r="N652" s="38">
        <v>81</v>
      </c>
      <c r="O652" s="38">
        <v>14</v>
      </c>
      <c r="P652" s="38">
        <v>5</v>
      </c>
      <c r="Q652" s="38">
        <v>39</v>
      </c>
      <c r="R652" s="38">
        <v>2</v>
      </c>
      <c r="S652" s="38">
        <v>1.75</v>
      </c>
      <c r="T652" s="38">
        <v>43</v>
      </c>
      <c r="U652" s="38">
        <v>26</v>
      </c>
      <c r="V652" s="38">
        <v>17</v>
      </c>
      <c r="W652" s="38">
        <v>0.74</v>
      </c>
      <c r="X652" s="38">
        <v>0.2</v>
      </c>
      <c r="Y652" s="38">
        <v>44.1</v>
      </c>
      <c r="Z652" s="38">
        <v>24.1</v>
      </c>
      <c r="AA652" s="38">
        <v>19.899999999999999</v>
      </c>
      <c r="AB652" s="38">
        <v>0.87</v>
      </c>
      <c r="AC652" s="38">
        <v>0.46</v>
      </c>
      <c r="AD652" s="38" t="s">
        <v>25</v>
      </c>
      <c r="AE652" s="38" t="s">
        <v>1066</v>
      </c>
    </row>
    <row r="653" spans="1:31">
      <c r="A653" s="1">
        <v>651</v>
      </c>
      <c r="B653" s="38" t="s">
        <v>1361</v>
      </c>
      <c r="C653" s="38" t="s">
        <v>163</v>
      </c>
      <c r="D653" s="38" t="s">
        <v>121</v>
      </c>
      <c r="E653" s="38" t="s">
        <v>91</v>
      </c>
      <c r="F653" s="38" t="s">
        <v>5125</v>
      </c>
      <c r="G653" s="38">
        <v>1992</v>
      </c>
      <c r="H653" s="38">
        <v>0</v>
      </c>
      <c r="M653" s="38">
        <v>0</v>
      </c>
      <c r="O653" s="38">
        <v>0</v>
      </c>
      <c r="P653" s="38">
        <v>0</v>
      </c>
      <c r="R653" s="38">
        <v>7</v>
      </c>
      <c r="AD653" s="38" t="s">
        <v>25</v>
      </c>
      <c r="AE653" s="38" t="s">
        <v>1362</v>
      </c>
    </row>
    <row r="654" spans="1:31">
      <c r="A654" s="1">
        <v>652</v>
      </c>
      <c r="B654" s="38" t="s">
        <v>1067</v>
      </c>
      <c r="C654" s="38" t="s">
        <v>266</v>
      </c>
      <c r="D654" s="38" t="s">
        <v>117</v>
      </c>
      <c r="E654" s="38" t="s">
        <v>64</v>
      </c>
      <c r="F654" s="38" t="s">
        <v>4988</v>
      </c>
      <c r="G654" s="38">
        <v>2000</v>
      </c>
      <c r="H654" s="38">
        <v>20</v>
      </c>
      <c r="I654" s="38">
        <v>477</v>
      </c>
      <c r="J654" s="38">
        <v>24</v>
      </c>
      <c r="K654" s="38">
        <v>15.6</v>
      </c>
      <c r="L654" s="38">
        <v>5.3</v>
      </c>
      <c r="M654" s="38">
        <v>3</v>
      </c>
      <c r="N654" s="38">
        <v>76</v>
      </c>
      <c r="O654" s="38">
        <v>0</v>
      </c>
      <c r="P654" s="38">
        <v>17</v>
      </c>
      <c r="Q654" s="38">
        <v>15</v>
      </c>
      <c r="R654" s="38">
        <v>12</v>
      </c>
      <c r="S654" s="38">
        <v>2.15</v>
      </c>
      <c r="T654" s="38">
        <v>12</v>
      </c>
      <c r="U654" s="38">
        <v>5</v>
      </c>
      <c r="V654" s="38">
        <v>7</v>
      </c>
      <c r="W654" s="38">
        <v>1.32</v>
      </c>
      <c r="X654" s="38">
        <v>0.1</v>
      </c>
      <c r="Y654" s="38">
        <v>11.2</v>
      </c>
      <c r="Z654" s="38">
        <v>4.7</v>
      </c>
      <c r="AA654" s="38">
        <v>6.5</v>
      </c>
      <c r="AB654" s="38">
        <v>1.23</v>
      </c>
      <c r="AC654" s="38">
        <v>0.47</v>
      </c>
      <c r="AD654" s="38" t="s">
        <v>25</v>
      </c>
      <c r="AE654" s="2" t="s">
        <v>1068</v>
      </c>
    </row>
    <row r="655" spans="1:31">
      <c r="A655" s="1">
        <v>653</v>
      </c>
      <c r="B655" s="38" t="s">
        <v>4015</v>
      </c>
      <c r="C655" s="38" t="s">
        <v>235</v>
      </c>
      <c r="D655" s="38" t="s">
        <v>121</v>
      </c>
      <c r="E655" s="38" t="s">
        <v>99</v>
      </c>
      <c r="F655" s="38" t="s">
        <v>4989</v>
      </c>
      <c r="G655" s="38">
        <v>1997</v>
      </c>
      <c r="H655" s="38">
        <v>8</v>
      </c>
      <c r="I655" s="38">
        <v>249</v>
      </c>
      <c r="J655" s="38">
        <v>31</v>
      </c>
      <c r="K655" s="38">
        <v>8.1</v>
      </c>
      <c r="L655" s="38">
        <v>2.8</v>
      </c>
      <c r="M655" s="38">
        <v>3</v>
      </c>
      <c r="N655" s="38">
        <v>66</v>
      </c>
      <c r="O655" s="38">
        <v>1</v>
      </c>
      <c r="P655" s="38">
        <v>5</v>
      </c>
      <c r="Q655" s="38">
        <v>10</v>
      </c>
      <c r="R655" s="38">
        <v>4</v>
      </c>
      <c r="S655" s="38">
        <v>1.88</v>
      </c>
      <c r="T655" s="38">
        <v>4</v>
      </c>
      <c r="U655" s="38">
        <v>4</v>
      </c>
      <c r="V655" s="38">
        <v>0</v>
      </c>
      <c r="W655" s="38">
        <v>0</v>
      </c>
      <c r="X655" s="38">
        <v>0.9</v>
      </c>
      <c r="Y655" s="38">
        <v>4</v>
      </c>
      <c r="Z655" s="38">
        <v>4.4000000000000004</v>
      </c>
      <c r="AA655" s="38">
        <v>-0.4</v>
      </c>
      <c r="AB655" s="38">
        <v>-0.15</v>
      </c>
      <c r="AC655" s="38">
        <v>0.56999999999999995</v>
      </c>
      <c r="AD655" s="38" t="s">
        <v>25</v>
      </c>
      <c r="AE655" s="2" t="s">
        <v>4016</v>
      </c>
    </row>
    <row r="656" spans="1:31">
      <c r="A656" s="1">
        <v>654</v>
      </c>
      <c r="B656" s="38" t="s">
        <v>1069</v>
      </c>
      <c r="C656" s="38" t="s">
        <v>266</v>
      </c>
      <c r="D656" s="38" t="s">
        <v>218</v>
      </c>
      <c r="E656" s="38" t="s">
        <v>101</v>
      </c>
      <c r="F656" s="38" t="s">
        <v>4990</v>
      </c>
      <c r="G656" s="38">
        <v>1999</v>
      </c>
      <c r="H656" s="38">
        <v>2</v>
      </c>
      <c r="I656" s="38">
        <v>26</v>
      </c>
      <c r="J656" s="38">
        <v>13</v>
      </c>
      <c r="K656" s="38">
        <v>0.8</v>
      </c>
      <c r="L656" s="38">
        <v>0.3</v>
      </c>
      <c r="M656" s="38">
        <v>0</v>
      </c>
      <c r="O656" s="38">
        <v>0</v>
      </c>
      <c r="P656" s="38">
        <v>2</v>
      </c>
      <c r="Q656" s="38">
        <v>13</v>
      </c>
      <c r="R656" s="38">
        <v>19</v>
      </c>
      <c r="S656" s="38">
        <v>0.5</v>
      </c>
      <c r="T656" s="38">
        <v>0</v>
      </c>
      <c r="U656" s="38">
        <v>0</v>
      </c>
      <c r="V656" s="38">
        <v>0</v>
      </c>
      <c r="W656" s="38">
        <v>0</v>
      </c>
      <c r="X656" s="38">
        <v>0.74</v>
      </c>
      <c r="Y656" s="38">
        <v>0.1</v>
      </c>
      <c r="Z656" s="38">
        <v>0.3</v>
      </c>
      <c r="AA656" s="38">
        <v>-0.3</v>
      </c>
      <c r="AB656" s="38">
        <v>-0.88</v>
      </c>
      <c r="AC656" s="38">
        <v>-0.25</v>
      </c>
      <c r="AD656" s="38" t="s">
        <v>25</v>
      </c>
      <c r="AE656" s="38" t="s">
        <v>1070</v>
      </c>
    </row>
    <row r="657" spans="1:31">
      <c r="A657" s="1">
        <v>655</v>
      </c>
      <c r="B657" s="38" t="s">
        <v>1071</v>
      </c>
      <c r="C657" s="38" t="s">
        <v>149</v>
      </c>
      <c r="D657" s="38" t="s">
        <v>114</v>
      </c>
      <c r="E657" s="38" t="s">
        <v>76</v>
      </c>
      <c r="F657" s="38" t="s">
        <v>4991</v>
      </c>
      <c r="G657" s="38">
        <v>1995</v>
      </c>
      <c r="H657" s="38">
        <v>25</v>
      </c>
      <c r="I657" s="38">
        <v>944</v>
      </c>
      <c r="J657" s="38">
        <v>38</v>
      </c>
      <c r="K657" s="38">
        <v>30.8</v>
      </c>
      <c r="L657" s="38">
        <v>10.5</v>
      </c>
      <c r="M657" s="38">
        <v>9</v>
      </c>
      <c r="N657" s="38">
        <v>87</v>
      </c>
      <c r="O657" s="38">
        <v>6</v>
      </c>
      <c r="P657" s="38">
        <v>16</v>
      </c>
      <c r="Q657" s="38">
        <v>10</v>
      </c>
      <c r="R657" s="38">
        <v>4</v>
      </c>
      <c r="S657" s="38">
        <v>1.2</v>
      </c>
      <c r="T657" s="38">
        <v>12</v>
      </c>
      <c r="U657" s="38">
        <v>17</v>
      </c>
      <c r="V657" s="38">
        <v>-5</v>
      </c>
      <c r="W657" s="38">
        <v>-0.48</v>
      </c>
      <c r="X657" s="38">
        <v>-0.65</v>
      </c>
      <c r="Y657" s="38">
        <v>8.6999999999999993</v>
      </c>
      <c r="Z657" s="38">
        <v>20.3</v>
      </c>
      <c r="AA657" s="38">
        <v>-11.6</v>
      </c>
      <c r="AB657" s="38">
        <v>-1.1000000000000001</v>
      </c>
      <c r="AC657" s="38">
        <v>-0.89</v>
      </c>
      <c r="AD657" s="38" t="s">
        <v>25</v>
      </c>
      <c r="AE657" s="2" t="s">
        <v>1072</v>
      </c>
    </row>
    <row r="658" spans="1:31">
      <c r="A658" s="1">
        <v>656</v>
      </c>
      <c r="B658" s="38" t="s">
        <v>1363</v>
      </c>
      <c r="C658" s="38" t="s">
        <v>273</v>
      </c>
      <c r="D658" s="38" t="s">
        <v>139</v>
      </c>
      <c r="E658" s="38" t="s">
        <v>95</v>
      </c>
      <c r="F658" s="38" t="s">
        <v>5126</v>
      </c>
      <c r="G658" s="38">
        <v>1997</v>
      </c>
      <c r="H658" s="38">
        <v>0</v>
      </c>
      <c r="M658" s="38">
        <v>0</v>
      </c>
      <c r="O658" s="38">
        <v>0</v>
      </c>
      <c r="P658" s="38">
        <v>0</v>
      </c>
      <c r="R658" s="38">
        <v>1</v>
      </c>
      <c r="AD658" s="38" t="s">
        <v>25</v>
      </c>
      <c r="AE658" s="2" t="s">
        <v>1364</v>
      </c>
    </row>
    <row r="659" spans="1:31">
      <c r="A659" s="1">
        <v>657</v>
      </c>
      <c r="B659" s="38" t="s">
        <v>1073</v>
      </c>
      <c r="C659" s="38" t="s">
        <v>120</v>
      </c>
      <c r="D659" s="38" t="s">
        <v>139</v>
      </c>
      <c r="E659" s="38" t="s">
        <v>103</v>
      </c>
      <c r="F659" s="38" t="s">
        <v>4992</v>
      </c>
      <c r="G659" s="38">
        <v>1989</v>
      </c>
      <c r="H659" s="38">
        <v>16</v>
      </c>
      <c r="I659" s="38">
        <v>842</v>
      </c>
      <c r="J659" s="38">
        <v>53</v>
      </c>
      <c r="K659" s="38">
        <v>27.5</v>
      </c>
      <c r="L659" s="38">
        <v>9.4</v>
      </c>
      <c r="M659" s="38">
        <v>9</v>
      </c>
      <c r="N659" s="38">
        <v>72</v>
      </c>
      <c r="O659" s="38">
        <v>1</v>
      </c>
      <c r="P659" s="38">
        <v>7</v>
      </c>
      <c r="Q659" s="38">
        <v>28</v>
      </c>
      <c r="R659" s="38">
        <v>9</v>
      </c>
      <c r="S659" s="38">
        <v>0.63</v>
      </c>
      <c r="T659" s="38">
        <v>8</v>
      </c>
      <c r="U659" s="38">
        <v>19</v>
      </c>
      <c r="V659" s="38">
        <v>-11</v>
      </c>
      <c r="W659" s="38">
        <v>-1.18</v>
      </c>
      <c r="X659" s="38">
        <v>-0.32</v>
      </c>
      <c r="Y659" s="38">
        <v>9.8000000000000007</v>
      </c>
      <c r="Z659" s="38">
        <v>16.7</v>
      </c>
      <c r="AA659" s="38">
        <v>-6.9</v>
      </c>
      <c r="AB659" s="38">
        <v>-0.74</v>
      </c>
      <c r="AC659" s="38">
        <v>-0.23</v>
      </c>
      <c r="AD659" s="38" t="s">
        <v>25</v>
      </c>
      <c r="AE659" s="2" t="s">
        <v>1074</v>
      </c>
    </row>
    <row r="660" spans="1:31">
      <c r="A660" s="1">
        <v>658</v>
      </c>
      <c r="B660" s="38" t="s">
        <v>1075</v>
      </c>
      <c r="C660" s="38" t="s">
        <v>120</v>
      </c>
      <c r="D660" s="38" t="s">
        <v>121</v>
      </c>
      <c r="E660" s="38" t="s">
        <v>66</v>
      </c>
      <c r="F660" s="38" t="s">
        <v>4993</v>
      </c>
      <c r="G660" s="38">
        <v>1990</v>
      </c>
      <c r="H660" s="38">
        <v>22</v>
      </c>
      <c r="I660" s="38">
        <v>1561</v>
      </c>
      <c r="J660" s="38">
        <v>71</v>
      </c>
      <c r="K660" s="38">
        <v>52.6</v>
      </c>
      <c r="L660" s="38">
        <v>17.3</v>
      </c>
      <c r="M660" s="38">
        <v>18</v>
      </c>
      <c r="N660" s="38">
        <v>84</v>
      </c>
      <c r="O660" s="38">
        <v>14</v>
      </c>
      <c r="P660" s="38">
        <v>4</v>
      </c>
      <c r="Q660" s="38">
        <v>14</v>
      </c>
      <c r="R660" s="38">
        <v>5</v>
      </c>
      <c r="S660" s="38">
        <v>2.4500000000000002</v>
      </c>
      <c r="T660" s="38">
        <v>49</v>
      </c>
      <c r="U660" s="38">
        <v>17</v>
      </c>
      <c r="V660" s="38">
        <v>32</v>
      </c>
      <c r="W660" s="38">
        <v>1.84</v>
      </c>
      <c r="X660" s="38">
        <v>0.25</v>
      </c>
      <c r="Y660" s="38">
        <v>38.1</v>
      </c>
      <c r="Z660" s="38">
        <v>14</v>
      </c>
      <c r="AA660" s="38">
        <v>24.2</v>
      </c>
      <c r="AB660" s="38">
        <v>1.39</v>
      </c>
      <c r="AC660" s="38">
        <v>0.05</v>
      </c>
      <c r="AD660" s="38" t="s">
        <v>25</v>
      </c>
      <c r="AE660" s="2" t="s">
        <v>1076</v>
      </c>
    </row>
    <row r="661" spans="1:31">
      <c r="A661" s="1">
        <v>659</v>
      </c>
      <c r="B661" s="38" t="s">
        <v>1077</v>
      </c>
      <c r="C661" s="38" t="s">
        <v>120</v>
      </c>
      <c r="D661" s="38" t="s">
        <v>121</v>
      </c>
      <c r="E661" s="38" t="s">
        <v>103</v>
      </c>
      <c r="F661" s="38" t="s">
        <v>4994</v>
      </c>
      <c r="G661" s="38">
        <v>1997</v>
      </c>
      <c r="H661" s="38">
        <v>27</v>
      </c>
      <c r="I661" s="38">
        <v>2290</v>
      </c>
      <c r="J661" s="38">
        <v>85</v>
      </c>
      <c r="K661" s="38">
        <v>74.8</v>
      </c>
      <c r="L661" s="38">
        <v>25.4</v>
      </c>
      <c r="M661" s="38">
        <v>26</v>
      </c>
      <c r="N661" s="38">
        <v>87</v>
      </c>
      <c r="O661" s="38">
        <v>22</v>
      </c>
      <c r="P661" s="38">
        <v>1</v>
      </c>
      <c r="Q661" s="38">
        <v>20</v>
      </c>
      <c r="R661" s="38">
        <v>1</v>
      </c>
      <c r="S661" s="38">
        <v>0.74</v>
      </c>
      <c r="T661" s="38">
        <v>23</v>
      </c>
      <c r="U661" s="38">
        <v>45</v>
      </c>
      <c r="V661" s="38">
        <v>-22</v>
      </c>
      <c r="W661" s="38">
        <v>-0.86</v>
      </c>
      <c r="X661" s="38">
        <v>0.3</v>
      </c>
      <c r="Y661" s="38">
        <v>23.8</v>
      </c>
      <c r="Z661" s="38">
        <v>40.6</v>
      </c>
      <c r="AA661" s="38">
        <v>-16.8</v>
      </c>
      <c r="AB661" s="38">
        <v>-0.66</v>
      </c>
      <c r="AC661" s="38">
        <v>-0.35</v>
      </c>
      <c r="AD661" s="38" t="s">
        <v>25</v>
      </c>
      <c r="AE661" s="2" t="s">
        <v>1078</v>
      </c>
    </row>
    <row r="662" spans="1:31">
      <c r="A662" s="1">
        <v>660</v>
      </c>
      <c r="B662" s="38" t="s">
        <v>4236</v>
      </c>
      <c r="C662" s="38" t="s">
        <v>120</v>
      </c>
      <c r="D662" s="38" t="s">
        <v>121</v>
      </c>
      <c r="E662" s="38" t="s">
        <v>64</v>
      </c>
      <c r="F662" s="38" t="s">
        <v>5127</v>
      </c>
      <c r="G662" s="38">
        <v>2004</v>
      </c>
      <c r="H662" s="38">
        <v>0</v>
      </c>
      <c r="M662" s="38">
        <v>0</v>
      </c>
      <c r="O662" s="38">
        <v>0</v>
      </c>
      <c r="P662" s="38">
        <v>0</v>
      </c>
      <c r="R662" s="38">
        <v>5</v>
      </c>
      <c r="AD662" s="38" t="s">
        <v>25</v>
      </c>
      <c r="AE662" s="2" t="s">
        <v>4237</v>
      </c>
    </row>
    <row r="663" spans="1:31">
      <c r="A663" s="1">
        <v>661</v>
      </c>
      <c r="B663" s="38" t="s">
        <v>1079</v>
      </c>
      <c r="C663" s="38" t="s">
        <v>120</v>
      </c>
      <c r="D663" s="38" t="s">
        <v>121</v>
      </c>
      <c r="E663" s="38" t="s">
        <v>70</v>
      </c>
      <c r="F663" s="38" t="s">
        <v>4995</v>
      </c>
      <c r="G663" s="38">
        <v>1997</v>
      </c>
      <c r="H663" s="38">
        <v>15</v>
      </c>
      <c r="I663" s="38">
        <v>1079</v>
      </c>
      <c r="J663" s="38">
        <v>72</v>
      </c>
      <c r="K663" s="38">
        <v>36.299999999999997</v>
      </c>
      <c r="L663" s="38">
        <v>12</v>
      </c>
      <c r="M663" s="38">
        <v>12</v>
      </c>
      <c r="N663" s="38">
        <v>86</v>
      </c>
      <c r="O663" s="38">
        <v>9</v>
      </c>
      <c r="P663" s="38">
        <v>3</v>
      </c>
      <c r="Q663" s="38">
        <v>15</v>
      </c>
      <c r="R663" s="38">
        <v>6</v>
      </c>
      <c r="S663" s="38">
        <v>2.2000000000000002</v>
      </c>
      <c r="T663" s="38">
        <v>21</v>
      </c>
      <c r="U663" s="38">
        <v>8</v>
      </c>
      <c r="V663" s="38">
        <v>13</v>
      </c>
      <c r="W663" s="38">
        <v>1.08</v>
      </c>
      <c r="X663" s="38">
        <v>1.27</v>
      </c>
      <c r="Y663" s="38">
        <v>24.4</v>
      </c>
      <c r="Z663" s="38">
        <v>14.7</v>
      </c>
      <c r="AA663" s="38">
        <v>9.6999999999999993</v>
      </c>
      <c r="AB663" s="38">
        <v>0.81</v>
      </c>
      <c r="AC663" s="38">
        <v>0.8</v>
      </c>
      <c r="AD663" s="38" t="s">
        <v>25</v>
      </c>
      <c r="AE663" s="2" t="s">
        <v>1080</v>
      </c>
    </row>
    <row r="664" spans="1:31">
      <c r="A664" s="1">
        <v>662</v>
      </c>
      <c r="B664" s="38" t="s">
        <v>92</v>
      </c>
      <c r="C664" s="38" t="s">
        <v>238</v>
      </c>
      <c r="D664" s="38" t="s">
        <v>150</v>
      </c>
      <c r="E664" s="38" t="s">
        <v>91</v>
      </c>
      <c r="F664" s="38" t="s">
        <v>4996</v>
      </c>
      <c r="G664" s="38">
        <v>1993</v>
      </c>
      <c r="H664" s="38">
        <v>26</v>
      </c>
      <c r="I664" s="38">
        <v>2340</v>
      </c>
      <c r="J664" s="38">
        <v>90</v>
      </c>
      <c r="K664" s="38">
        <v>76.5</v>
      </c>
      <c r="L664" s="38">
        <v>26</v>
      </c>
      <c r="M664" s="38">
        <v>26</v>
      </c>
      <c r="N664" s="38">
        <v>90</v>
      </c>
      <c r="O664" s="38">
        <v>26</v>
      </c>
      <c r="P664" s="38">
        <v>0</v>
      </c>
      <c r="R664" s="38">
        <v>8</v>
      </c>
      <c r="S664" s="38">
        <v>0.92</v>
      </c>
      <c r="T664" s="38">
        <v>37</v>
      </c>
      <c r="U664" s="38">
        <v>46</v>
      </c>
      <c r="V664" s="38">
        <v>-9</v>
      </c>
      <c r="W664" s="38">
        <v>-0.35</v>
      </c>
      <c r="X664" s="38">
        <v>0.15</v>
      </c>
      <c r="Y664" s="38">
        <v>32.9</v>
      </c>
      <c r="Z664" s="38">
        <v>43.1</v>
      </c>
      <c r="AA664" s="38">
        <v>-10.1</v>
      </c>
      <c r="AB664" s="38">
        <v>-0.39</v>
      </c>
      <c r="AC664" s="38">
        <v>-0.37</v>
      </c>
      <c r="AD664" s="38" t="s">
        <v>25</v>
      </c>
      <c r="AE664" s="2" t="s">
        <v>1081</v>
      </c>
    </row>
    <row r="665" spans="1:31">
      <c r="A665" s="1">
        <v>663</v>
      </c>
      <c r="B665" s="38" t="s">
        <v>1082</v>
      </c>
      <c r="C665" s="38" t="s">
        <v>120</v>
      </c>
      <c r="D665" s="38" t="s">
        <v>121</v>
      </c>
      <c r="E665" s="38" t="s">
        <v>87</v>
      </c>
      <c r="F665" s="38" t="s">
        <v>4997</v>
      </c>
      <c r="G665" s="38">
        <v>1989</v>
      </c>
      <c r="H665" s="38">
        <v>24</v>
      </c>
      <c r="I665" s="38">
        <v>1896</v>
      </c>
      <c r="J665" s="38">
        <v>79</v>
      </c>
      <c r="K665" s="38">
        <v>62</v>
      </c>
      <c r="L665" s="38">
        <v>21.1</v>
      </c>
      <c r="M665" s="38">
        <v>20</v>
      </c>
      <c r="N665" s="38">
        <v>89</v>
      </c>
      <c r="O665" s="38">
        <v>18</v>
      </c>
      <c r="P665" s="38">
        <v>4</v>
      </c>
      <c r="Q665" s="38">
        <v>30</v>
      </c>
      <c r="R665" s="38">
        <v>7</v>
      </c>
      <c r="S665" s="38">
        <v>1.38</v>
      </c>
      <c r="T665" s="38">
        <v>29</v>
      </c>
      <c r="U665" s="38">
        <v>31</v>
      </c>
      <c r="V665" s="38">
        <v>-2</v>
      </c>
      <c r="W665" s="38">
        <v>-0.09</v>
      </c>
      <c r="X665" s="38">
        <v>0.52</v>
      </c>
      <c r="Y665" s="38">
        <v>23.8</v>
      </c>
      <c r="Z665" s="38">
        <v>28</v>
      </c>
      <c r="AA665" s="38">
        <v>-4.2</v>
      </c>
      <c r="AB665" s="38">
        <v>-0.2</v>
      </c>
      <c r="AC665" s="38">
        <v>0.27</v>
      </c>
      <c r="AD665" s="38" t="s">
        <v>25</v>
      </c>
      <c r="AE665" s="2" t="s">
        <v>1083</v>
      </c>
    </row>
    <row r="666" spans="1:31">
      <c r="A666" s="1">
        <v>664</v>
      </c>
      <c r="B666" s="38" t="s">
        <v>1084</v>
      </c>
      <c r="C666" s="38" t="s">
        <v>120</v>
      </c>
      <c r="D666" s="38" t="s">
        <v>117</v>
      </c>
      <c r="E666" s="38" t="s">
        <v>103</v>
      </c>
      <c r="F666" s="38" t="s">
        <v>4456</v>
      </c>
      <c r="G666" s="38">
        <v>1994</v>
      </c>
      <c r="H666" s="38">
        <v>34</v>
      </c>
      <c r="I666" s="38">
        <v>3015</v>
      </c>
      <c r="J666" s="38">
        <v>89</v>
      </c>
      <c r="K666" s="38">
        <v>98.5</v>
      </c>
      <c r="L666" s="38">
        <v>33.5</v>
      </c>
      <c r="M666" s="38">
        <v>34</v>
      </c>
      <c r="N666" s="38">
        <v>89</v>
      </c>
      <c r="O666" s="38">
        <v>33</v>
      </c>
      <c r="P666" s="38">
        <v>0</v>
      </c>
      <c r="R666" s="38">
        <v>0</v>
      </c>
      <c r="S666" s="38">
        <v>0.71</v>
      </c>
      <c r="T666" s="38">
        <v>28</v>
      </c>
      <c r="U666" s="38">
        <v>59</v>
      </c>
      <c r="V666" s="38">
        <v>-31</v>
      </c>
      <c r="W666" s="38">
        <v>-0.93</v>
      </c>
      <c r="X666" s="38">
        <v>1.07</v>
      </c>
      <c r="Y666" s="38">
        <v>31.6</v>
      </c>
      <c r="Z666" s="38">
        <v>50.8</v>
      </c>
      <c r="AA666" s="38">
        <v>-19.2</v>
      </c>
      <c r="AB666" s="38">
        <v>-0.56999999999999995</v>
      </c>
      <c r="AC666" s="38">
        <v>0.09</v>
      </c>
      <c r="AD666" s="38" t="s">
        <v>25</v>
      </c>
      <c r="AE666" s="2" t="s">
        <v>1085</v>
      </c>
    </row>
    <row r="667" spans="1:31">
      <c r="A667" s="1">
        <v>665</v>
      </c>
      <c r="B667" s="38" t="s">
        <v>1365</v>
      </c>
      <c r="C667" s="38" t="s">
        <v>120</v>
      </c>
      <c r="D667" s="38" t="s">
        <v>117</v>
      </c>
      <c r="E667" s="38" t="s">
        <v>101</v>
      </c>
      <c r="F667" s="38" t="s">
        <v>4487</v>
      </c>
      <c r="G667" s="38">
        <v>2002</v>
      </c>
      <c r="H667" s="38">
        <v>0</v>
      </c>
      <c r="M667" s="38">
        <v>0</v>
      </c>
      <c r="O667" s="38">
        <v>0</v>
      </c>
      <c r="P667" s="38">
        <v>0</v>
      </c>
      <c r="R667" s="38">
        <v>2</v>
      </c>
      <c r="AD667" s="38" t="s">
        <v>25</v>
      </c>
      <c r="AE667" s="2" t="s">
        <v>1366</v>
      </c>
    </row>
    <row r="668" spans="1:31">
      <c r="A668" s="1">
        <v>666</v>
      </c>
      <c r="B668" s="38" t="s">
        <v>1086</v>
      </c>
      <c r="C668" s="38" t="s">
        <v>120</v>
      </c>
      <c r="D668" s="38" t="s">
        <v>114</v>
      </c>
      <c r="E668" s="38" t="s">
        <v>85</v>
      </c>
      <c r="F668" s="38" t="s">
        <v>4998</v>
      </c>
      <c r="G668" s="38">
        <v>1995</v>
      </c>
      <c r="H668" s="38">
        <v>33</v>
      </c>
      <c r="I668" s="38">
        <v>2772</v>
      </c>
      <c r="J668" s="38">
        <v>84</v>
      </c>
      <c r="K668" s="38">
        <v>90.6</v>
      </c>
      <c r="L668" s="38">
        <v>30.8</v>
      </c>
      <c r="M668" s="38">
        <v>32</v>
      </c>
      <c r="N668" s="38">
        <v>86</v>
      </c>
      <c r="O668" s="38">
        <v>24</v>
      </c>
      <c r="P668" s="38">
        <v>1</v>
      </c>
      <c r="Q668" s="38">
        <v>25</v>
      </c>
      <c r="R668" s="38">
        <v>0</v>
      </c>
      <c r="S668" s="38">
        <v>1.55</v>
      </c>
      <c r="T668" s="38">
        <v>42</v>
      </c>
      <c r="U668" s="38">
        <v>37</v>
      </c>
      <c r="V668" s="38">
        <v>5</v>
      </c>
      <c r="W668" s="38">
        <v>0.16</v>
      </c>
      <c r="X668" s="38">
        <v>0.47</v>
      </c>
      <c r="Y668" s="38">
        <v>38</v>
      </c>
      <c r="Z668" s="38">
        <v>43.4</v>
      </c>
      <c r="AA668" s="38">
        <v>-5.4</v>
      </c>
      <c r="AB668" s="38">
        <v>-0.18</v>
      </c>
      <c r="AC668" s="38">
        <v>-0.35</v>
      </c>
      <c r="AD668" s="38" t="s">
        <v>25</v>
      </c>
      <c r="AE668" s="38" t="s">
        <v>1087</v>
      </c>
    </row>
    <row r="669" spans="1:31">
      <c r="A669" s="1">
        <v>667</v>
      </c>
      <c r="B669" s="38" t="s">
        <v>1088</v>
      </c>
      <c r="C669" s="38" t="s">
        <v>120</v>
      </c>
      <c r="D669" s="38" t="s">
        <v>121</v>
      </c>
      <c r="E669" s="38" t="s">
        <v>74</v>
      </c>
      <c r="F669" s="38" t="s">
        <v>4885</v>
      </c>
      <c r="G669" s="38">
        <v>1995</v>
      </c>
      <c r="H669" s="38">
        <v>25</v>
      </c>
      <c r="I669" s="38">
        <v>1876</v>
      </c>
      <c r="J669" s="38">
        <v>75</v>
      </c>
      <c r="K669" s="38">
        <v>65.099999999999994</v>
      </c>
      <c r="L669" s="38">
        <v>20.8</v>
      </c>
      <c r="M669" s="38">
        <v>21</v>
      </c>
      <c r="N669" s="38">
        <v>88</v>
      </c>
      <c r="O669" s="38">
        <v>17</v>
      </c>
      <c r="P669" s="38">
        <v>4</v>
      </c>
      <c r="Q669" s="38">
        <v>7</v>
      </c>
      <c r="R669" s="38">
        <v>3</v>
      </c>
      <c r="S669" s="38">
        <v>1.88</v>
      </c>
      <c r="T669" s="38">
        <v>40</v>
      </c>
      <c r="U669" s="38">
        <v>22</v>
      </c>
      <c r="V669" s="38">
        <v>18</v>
      </c>
      <c r="W669" s="38">
        <v>0.86</v>
      </c>
      <c r="X669" s="38">
        <v>0.5</v>
      </c>
      <c r="Y669" s="38">
        <v>42.2</v>
      </c>
      <c r="Z669" s="38">
        <v>21.5</v>
      </c>
      <c r="AA669" s="38">
        <v>20.6</v>
      </c>
      <c r="AB669" s="38">
        <v>0.99</v>
      </c>
      <c r="AC669" s="38">
        <v>0.71</v>
      </c>
      <c r="AD669" s="38" t="s">
        <v>25</v>
      </c>
      <c r="AE669" s="38" t="s">
        <v>1089</v>
      </c>
    </row>
    <row r="670" spans="1:31">
      <c r="A670" s="1">
        <v>668</v>
      </c>
      <c r="B670" s="38" t="s">
        <v>1090</v>
      </c>
      <c r="C670" s="38" t="s">
        <v>136</v>
      </c>
      <c r="D670" s="38" t="s">
        <v>139</v>
      </c>
      <c r="E670" s="38" t="s">
        <v>70</v>
      </c>
      <c r="F670" s="38" t="s">
        <v>4999</v>
      </c>
      <c r="G670" s="38">
        <v>1992</v>
      </c>
      <c r="H670" s="38">
        <v>13</v>
      </c>
      <c r="I670" s="38">
        <v>671</v>
      </c>
      <c r="J670" s="38">
        <v>52</v>
      </c>
      <c r="K670" s="38">
        <v>22.6</v>
      </c>
      <c r="L670" s="38">
        <v>7.5</v>
      </c>
      <c r="M670" s="38">
        <v>9</v>
      </c>
      <c r="N670" s="38">
        <v>68</v>
      </c>
      <c r="O670" s="38">
        <v>3</v>
      </c>
      <c r="P670" s="38">
        <v>4</v>
      </c>
      <c r="Q670" s="38">
        <v>14</v>
      </c>
      <c r="R670" s="38">
        <v>2</v>
      </c>
      <c r="S670" s="38">
        <v>1.46</v>
      </c>
      <c r="T670" s="38">
        <v>10</v>
      </c>
      <c r="U670" s="38">
        <v>10</v>
      </c>
      <c r="V670" s="38">
        <v>0</v>
      </c>
      <c r="W670" s="38">
        <v>0</v>
      </c>
      <c r="X670" s="38">
        <v>-0.35</v>
      </c>
      <c r="Y670" s="38">
        <v>12.5</v>
      </c>
      <c r="Z670" s="38">
        <v>13.6</v>
      </c>
      <c r="AA670" s="38">
        <v>-1.1000000000000001</v>
      </c>
      <c r="AB670" s="38">
        <v>-0.14000000000000001</v>
      </c>
      <c r="AC670" s="38">
        <v>-0.56999999999999995</v>
      </c>
      <c r="AD670" s="38" t="s">
        <v>25</v>
      </c>
      <c r="AE670" s="38" t="s">
        <v>1091</v>
      </c>
    </row>
    <row r="671" spans="1:31">
      <c r="A671" s="1">
        <v>669</v>
      </c>
      <c r="B671" s="38" t="s">
        <v>1092</v>
      </c>
      <c r="C671" s="38" t="s">
        <v>120</v>
      </c>
      <c r="D671" s="38" t="s">
        <v>114</v>
      </c>
      <c r="E671" s="38" t="s">
        <v>74</v>
      </c>
      <c r="F671" s="38" t="s">
        <v>5000</v>
      </c>
      <c r="G671" s="38">
        <v>1990</v>
      </c>
      <c r="H671" s="38">
        <v>26</v>
      </c>
      <c r="I671" s="38">
        <v>1623</v>
      </c>
      <c r="J671" s="38">
        <v>62</v>
      </c>
      <c r="K671" s="38">
        <v>56.4</v>
      </c>
      <c r="L671" s="38">
        <v>18</v>
      </c>
      <c r="M671" s="38">
        <v>18</v>
      </c>
      <c r="N671" s="38">
        <v>79</v>
      </c>
      <c r="O671" s="38">
        <v>7</v>
      </c>
      <c r="P671" s="38">
        <v>8</v>
      </c>
      <c r="Q671" s="38">
        <v>26</v>
      </c>
      <c r="R671" s="38">
        <v>0</v>
      </c>
      <c r="S671" s="38">
        <v>1.73</v>
      </c>
      <c r="T671" s="38">
        <v>31</v>
      </c>
      <c r="U671" s="38">
        <v>22</v>
      </c>
      <c r="V671" s="38">
        <v>9</v>
      </c>
      <c r="W671" s="38">
        <v>0.5</v>
      </c>
      <c r="X671" s="38">
        <v>-0.43</v>
      </c>
      <c r="Y671" s="38">
        <v>33.200000000000003</v>
      </c>
      <c r="Z671" s="38">
        <v>20.8</v>
      </c>
      <c r="AA671" s="38">
        <v>12.4</v>
      </c>
      <c r="AB671" s="38">
        <v>0.69</v>
      </c>
      <c r="AC671" s="38">
        <v>-0.12</v>
      </c>
      <c r="AD671" s="38" t="s">
        <v>25</v>
      </c>
      <c r="AE671" s="38" t="s">
        <v>1093</v>
      </c>
    </row>
    <row r="672" spans="1:31">
      <c r="A672" s="1">
        <v>670</v>
      </c>
      <c r="B672" s="38" t="s">
        <v>1367</v>
      </c>
      <c r="C672" s="38" t="s">
        <v>120</v>
      </c>
      <c r="D672" s="38" t="s">
        <v>121</v>
      </c>
      <c r="E672" s="38" t="s">
        <v>101</v>
      </c>
      <c r="F672" s="38" t="s">
        <v>5128</v>
      </c>
      <c r="G672" s="38">
        <v>2003</v>
      </c>
      <c r="H672" s="38">
        <v>0</v>
      </c>
      <c r="M672" s="38">
        <v>0</v>
      </c>
      <c r="O672" s="38">
        <v>0</v>
      </c>
      <c r="P672" s="38">
        <v>0</v>
      </c>
      <c r="R672" s="38">
        <v>2</v>
      </c>
      <c r="AD672" s="38" t="s">
        <v>25</v>
      </c>
      <c r="AE672" s="2" t="s">
        <v>1368</v>
      </c>
    </row>
    <row r="673" spans="1:31">
      <c r="A673" s="1">
        <v>671</v>
      </c>
      <c r="B673" s="38" t="s">
        <v>4037</v>
      </c>
      <c r="C673" s="38" t="s">
        <v>120</v>
      </c>
      <c r="D673" s="38" t="s">
        <v>121</v>
      </c>
      <c r="E673" s="38" t="s">
        <v>99</v>
      </c>
      <c r="F673" s="38" t="s">
        <v>5129</v>
      </c>
      <c r="G673" s="38">
        <v>2005</v>
      </c>
      <c r="H673" s="38">
        <v>0</v>
      </c>
      <c r="M673" s="38">
        <v>0</v>
      </c>
      <c r="O673" s="38">
        <v>0</v>
      </c>
      <c r="P673" s="38">
        <v>0</v>
      </c>
      <c r="R673" s="38">
        <v>1</v>
      </c>
      <c r="AD673" s="38" t="s">
        <v>25</v>
      </c>
      <c r="AE673" s="2" t="s">
        <v>4038</v>
      </c>
    </row>
    <row r="674" spans="1:31">
      <c r="A674" s="1">
        <v>672</v>
      </c>
      <c r="B674" s="38" t="s">
        <v>1369</v>
      </c>
      <c r="C674" s="38" t="s">
        <v>120</v>
      </c>
      <c r="D674" s="38" t="s">
        <v>117</v>
      </c>
      <c r="E674" s="38" t="s">
        <v>87</v>
      </c>
      <c r="F674" s="38" t="s">
        <v>4732</v>
      </c>
      <c r="G674" s="38">
        <v>2004</v>
      </c>
      <c r="H674" s="38">
        <v>0</v>
      </c>
      <c r="M674" s="38">
        <v>0</v>
      </c>
      <c r="O674" s="38">
        <v>0</v>
      </c>
      <c r="P674" s="38">
        <v>0</v>
      </c>
      <c r="R674" s="38">
        <v>2</v>
      </c>
      <c r="AD674" s="38" t="s">
        <v>25</v>
      </c>
      <c r="AE674" s="2" t="s">
        <v>1370</v>
      </c>
    </row>
    <row r="675" spans="1:31">
      <c r="A675" s="1">
        <v>673</v>
      </c>
      <c r="B675" s="38" t="s">
        <v>1094</v>
      </c>
      <c r="C675" s="38" t="s">
        <v>120</v>
      </c>
      <c r="D675" s="38" t="s">
        <v>121</v>
      </c>
      <c r="E675" s="38" t="s">
        <v>64</v>
      </c>
      <c r="F675" s="38" t="s">
        <v>5001</v>
      </c>
      <c r="G675" s="38">
        <v>1997</v>
      </c>
      <c r="H675" s="38">
        <v>34</v>
      </c>
      <c r="I675" s="38">
        <v>2695</v>
      </c>
      <c r="J675" s="38">
        <v>79</v>
      </c>
      <c r="K675" s="38">
        <v>88.1</v>
      </c>
      <c r="L675" s="38">
        <v>29.9</v>
      </c>
      <c r="M675" s="38">
        <v>32</v>
      </c>
      <c r="N675" s="38">
        <v>83</v>
      </c>
      <c r="O675" s="38">
        <v>17</v>
      </c>
      <c r="P675" s="38">
        <v>2</v>
      </c>
      <c r="Q675" s="38">
        <v>27</v>
      </c>
      <c r="R675" s="38">
        <v>0</v>
      </c>
      <c r="S675" s="38">
        <v>2.29</v>
      </c>
      <c r="T675" s="38">
        <v>73</v>
      </c>
      <c r="U675" s="38">
        <v>31</v>
      </c>
      <c r="V675" s="38">
        <v>42</v>
      </c>
      <c r="W675" s="38">
        <v>1.4</v>
      </c>
      <c r="X675" s="38">
        <v>1.4</v>
      </c>
      <c r="Y675" s="38">
        <v>57.7</v>
      </c>
      <c r="Z675" s="38">
        <v>32.6</v>
      </c>
      <c r="AA675" s="38">
        <v>25.1</v>
      </c>
      <c r="AB675" s="38">
        <v>0.84</v>
      </c>
      <c r="AC675" s="38">
        <v>0.04</v>
      </c>
      <c r="AD675" s="38" t="s">
        <v>25</v>
      </c>
      <c r="AE675" s="2" t="s">
        <v>1095</v>
      </c>
    </row>
    <row r="676" spans="1:31">
      <c r="A676" s="1">
        <v>674</v>
      </c>
      <c r="B676" s="38" t="s">
        <v>1096</v>
      </c>
      <c r="C676" s="38" t="s">
        <v>120</v>
      </c>
      <c r="D676" s="38" t="s">
        <v>117</v>
      </c>
      <c r="E676" s="38" t="s">
        <v>72</v>
      </c>
      <c r="F676" s="38" t="s">
        <v>5002</v>
      </c>
      <c r="G676" s="38">
        <v>2001</v>
      </c>
      <c r="H676" s="38">
        <v>1</v>
      </c>
      <c r="I676" s="38">
        <v>5</v>
      </c>
      <c r="J676" s="38">
        <v>5</v>
      </c>
      <c r="K676" s="38">
        <v>0.2</v>
      </c>
      <c r="L676" s="38">
        <v>0.1</v>
      </c>
      <c r="M676" s="38">
        <v>0</v>
      </c>
      <c r="O676" s="38">
        <v>0</v>
      </c>
      <c r="P676" s="38">
        <v>1</v>
      </c>
      <c r="Q676" s="38">
        <v>5</v>
      </c>
      <c r="R676" s="38">
        <v>2</v>
      </c>
      <c r="S676" s="38">
        <v>3</v>
      </c>
      <c r="T676" s="38">
        <v>0</v>
      </c>
      <c r="U676" s="38">
        <v>0</v>
      </c>
      <c r="V676" s="38">
        <v>0</v>
      </c>
      <c r="W676" s="38">
        <v>0</v>
      </c>
      <c r="X676" s="38">
        <v>-0.18</v>
      </c>
      <c r="Y676" s="38">
        <v>0</v>
      </c>
      <c r="Z676" s="38">
        <v>0</v>
      </c>
      <c r="AA676" s="38">
        <v>0</v>
      </c>
      <c r="AB676" s="38">
        <v>0.52</v>
      </c>
      <c r="AC676" s="38">
        <v>0.36</v>
      </c>
      <c r="AD676" s="38" t="s">
        <v>25</v>
      </c>
      <c r="AE676" s="38" t="s">
        <v>1097</v>
      </c>
    </row>
    <row r="677" spans="1:31">
      <c r="A677" s="1">
        <v>675</v>
      </c>
      <c r="B677" s="38" t="s">
        <v>1371</v>
      </c>
      <c r="C677" s="38" t="s">
        <v>120</v>
      </c>
      <c r="D677" s="38" t="s">
        <v>150</v>
      </c>
      <c r="E677" s="38" t="s">
        <v>87</v>
      </c>
      <c r="F677" s="38" t="s">
        <v>5003</v>
      </c>
      <c r="G677" s="38">
        <v>2004</v>
      </c>
      <c r="H677" s="38">
        <v>2</v>
      </c>
      <c r="I677" s="38">
        <v>180</v>
      </c>
      <c r="J677" s="38">
        <v>90</v>
      </c>
      <c r="K677" s="38">
        <v>5.9</v>
      </c>
      <c r="L677" s="38">
        <v>2</v>
      </c>
      <c r="M677" s="38">
        <v>2</v>
      </c>
      <c r="N677" s="38">
        <v>90</v>
      </c>
      <c r="O677" s="38">
        <v>2</v>
      </c>
      <c r="P677" s="38">
        <v>0</v>
      </c>
      <c r="R677" s="38">
        <v>10</v>
      </c>
      <c r="S677" s="38">
        <v>0</v>
      </c>
      <c r="T677" s="38">
        <v>1</v>
      </c>
      <c r="U677" s="38">
        <v>5</v>
      </c>
      <c r="V677" s="38">
        <v>-4</v>
      </c>
      <c r="W677" s="38">
        <v>-2</v>
      </c>
      <c r="X677" s="38">
        <v>-1.81</v>
      </c>
      <c r="Y677" s="38">
        <v>1.9</v>
      </c>
      <c r="Z677" s="38">
        <v>2.2000000000000002</v>
      </c>
      <c r="AA677" s="38">
        <v>-0.2</v>
      </c>
      <c r="AB677" s="38">
        <v>-0.11</v>
      </c>
      <c r="AC677" s="38">
        <v>0.2</v>
      </c>
      <c r="AD677" s="38" t="s">
        <v>25</v>
      </c>
      <c r="AE677" s="38" t="s">
        <v>1372</v>
      </c>
    </row>
    <row r="678" spans="1:31">
      <c r="A678" s="1">
        <v>676</v>
      </c>
      <c r="B678" s="38" t="s">
        <v>4171</v>
      </c>
      <c r="C678" s="38" t="s">
        <v>120</v>
      </c>
      <c r="D678" s="38" t="s">
        <v>150</v>
      </c>
      <c r="E678" s="38" t="s">
        <v>76</v>
      </c>
      <c r="F678" s="38" t="s">
        <v>5043</v>
      </c>
      <c r="G678" s="38">
        <v>2001</v>
      </c>
      <c r="H678" s="38">
        <v>0</v>
      </c>
      <c r="M678" s="38">
        <v>0</v>
      </c>
      <c r="O678" s="38">
        <v>0</v>
      </c>
      <c r="P678" s="38">
        <v>0</v>
      </c>
      <c r="R678" s="38">
        <v>2</v>
      </c>
      <c r="AD678" s="38" t="s">
        <v>25</v>
      </c>
      <c r="AE678" s="38" t="s">
        <v>4172</v>
      </c>
    </row>
    <row r="679" spans="1:31">
      <c r="A679" s="1">
        <v>677</v>
      </c>
      <c r="B679" s="38" t="s">
        <v>1373</v>
      </c>
      <c r="C679" s="38" t="s">
        <v>120</v>
      </c>
      <c r="D679" s="38" t="s">
        <v>121</v>
      </c>
      <c r="E679" s="38" t="s">
        <v>70</v>
      </c>
      <c r="F679" s="38" t="s">
        <v>5130</v>
      </c>
      <c r="G679" s="38">
        <v>2000</v>
      </c>
      <c r="H679" s="38">
        <v>0</v>
      </c>
      <c r="M679" s="38">
        <v>0</v>
      </c>
      <c r="O679" s="38">
        <v>0</v>
      </c>
      <c r="P679" s="38">
        <v>0</v>
      </c>
      <c r="R679" s="38">
        <v>6</v>
      </c>
      <c r="AD679" s="38" t="s">
        <v>25</v>
      </c>
      <c r="AE679" s="38" t="s">
        <v>1374</v>
      </c>
    </row>
    <row r="680" spans="1:31">
      <c r="A680" s="1">
        <v>678</v>
      </c>
      <c r="B680" s="38" t="s">
        <v>1098</v>
      </c>
      <c r="C680" s="38" t="s">
        <v>238</v>
      </c>
      <c r="D680" s="38" t="s">
        <v>121</v>
      </c>
      <c r="E680" s="38" t="s">
        <v>89</v>
      </c>
      <c r="F680" s="38" t="s">
        <v>5004</v>
      </c>
      <c r="G680" s="38">
        <v>2001</v>
      </c>
      <c r="H680" s="38">
        <v>31</v>
      </c>
      <c r="I680" s="38">
        <v>1882</v>
      </c>
      <c r="J680" s="38">
        <v>61</v>
      </c>
      <c r="K680" s="38">
        <v>61.5</v>
      </c>
      <c r="L680" s="38">
        <v>20.9</v>
      </c>
      <c r="M680" s="38">
        <v>20</v>
      </c>
      <c r="N680" s="38">
        <v>85</v>
      </c>
      <c r="O680" s="38">
        <v>15</v>
      </c>
      <c r="P680" s="38">
        <v>11</v>
      </c>
      <c r="Q680" s="38">
        <v>16</v>
      </c>
      <c r="R680" s="38">
        <v>2</v>
      </c>
      <c r="S680" s="38">
        <v>0.94</v>
      </c>
      <c r="T680" s="38">
        <v>18</v>
      </c>
      <c r="U680" s="38">
        <v>41</v>
      </c>
      <c r="V680" s="38">
        <v>-23</v>
      </c>
      <c r="W680" s="38">
        <v>-1.1000000000000001</v>
      </c>
      <c r="X680" s="38">
        <v>-0.41</v>
      </c>
      <c r="Y680" s="38">
        <v>22.6</v>
      </c>
      <c r="Z680" s="38">
        <v>38.799999999999997</v>
      </c>
      <c r="AA680" s="38">
        <v>-16.2</v>
      </c>
      <c r="AB680" s="38">
        <v>-0.77</v>
      </c>
      <c r="AC680" s="38">
        <v>-0.28000000000000003</v>
      </c>
      <c r="AD680" s="38" t="s">
        <v>25</v>
      </c>
      <c r="AE680" s="38" t="s">
        <v>1099</v>
      </c>
    </row>
    <row r="681" spans="1:31">
      <c r="A681" s="1">
        <v>679</v>
      </c>
      <c r="B681" s="38" t="s">
        <v>1827</v>
      </c>
      <c r="C681" s="38" t="s">
        <v>120</v>
      </c>
      <c r="D681" s="38" t="s">
        <v>121</v>
      </c>
      <c r="E681" s="38" t="s">
        <v>81</v>
      </c>
      <c r="F681" s="38" t="s">
        <v>5131</v>
      </c>
      <c r="G681" s="38">
        <v>2001</v>
      </c>
      <c r="H681" s="38">
        <v>0</v>
      </c>
      <c r="M681" s="38">
        <v>0</v>
      </c>
      <c r="O681" s="38">
        <v>0</v>
      </c>
      <c r="P681" s="38">
        <v>0</v>
      </c>
      <c r="R681" s="38">
        <v>1</v>
      </c>
      <c r="AD681" s="38" t="s">
        <v>25</v>
      </c>
      <c r="AE681" s="38" t="s">
        <v>4154</v>
      </c>
    </row>
    <row r="682" spans="1:31">
      <c r="A682" s="1">
        <v>680</v>
      </c>
      <c r="B682" s="38" t="s">
        <v>1100</v>
      </c>
      <c r="C682" s="38" t="s">
        <v>149</v>
      </c>
      <c r="D682" s="38" t="s">
        <v>114</v>
      </c>
      <c r="E682" s="38" t="s">
        <v>76</v>
      </c>
      <c r="F682" s="38" t="s">
        <v>5005</v>
      </c>
      <c r="G682" s="38">
        <v>1988</v>
      </c>
      <c r="H682" s="38">
        <v>23</v>
      </c>
      <c r="I682" s="38">
        <v>1789</v>
      </c>
      <c r="J682" s="38">
        <v>78</v>
      </c>
      <c r="K682" s="38">
        <v>58.5</v>
      </c>
      <c r="L682" s="38">
        <v>19.899999999999999</v>
      </c>
      <c r="M682" s="38">
        <v>21</v>
      </c>
      <c r="N682" s="38">
        <v>82</v>
      </c>
      <c r="O682" s="38">
        <v>4</v>
      </c>
      <c r="P682" s="38">
        <v>2</v>
      </c>
      <c r="Q682" s="38">
        <v>38</v>
      </c>
      <c r="R682" s="38">
        <v>0</v>
      </c>
      <c r="S682" s="38">
        <v>1.61</v>
      </c>
      <c r="T682" s="38">
        <v>29</v>
      </c>
      <c r="U682" s="38">
        <v>16</v>
      </c>
      <c r="V682" s="38">
        <v>13</v>
      </c>
      <c r="W682" s="38">
        <v>0.65</v>
      </c>
      <c r="X682" s="38">
        <v>1.65</v>
      </c>
      <c r="Y682" s="38">
        <v>26.2</v>
      </c>
      <c r="Z682" s="38">
        <v>27.2</v>
      </c>
      <c r="AA682" s="38">
        <v>-1</v>
      </c>
      <c r="AB682" s="38">
        <v>-0.05</v>
      </c>
      <c r="AC682" s="38">
        <v>1.04</v>
      </c>
      <c r="AD682" s="38" t="s">
        <v>25</v>
      </c>
      <c r="AE682" s="38" t="s">
        <v>1101</v>
      </c>
    </row>
    <row r="683" spans="1:31">
      <c r="A683" s="1">
        <v>681</v>
      </c>
      <c r="B683" s="38" t="s">
        <v>1102</v>
      </c>
      <c r="C683" s="38" t="s">
        <v>120</v>
      </c>
      <c r="D683" s="38" t="s">
        <v>117</v>
      </c>
      <c r="E683" s="38" t="s">
        <v>68</v>
      </c>
      <c r="F683" s="38" t="s">
        <v>5006</v>
      </c>
      <c r="G683" s="38">
        <v>1999</v>
      </c>
      <c r="H683" s="38">
        <v>32</v>
      </c>
      <c r="I683" s="38">
        <v>2336</v>
      </c>
      <c r="J683" s="38">
        <v>73</v>
      </c>
      <c r="K683" s="38">
        <v>78.7</v>
      </c>
      <c r="L683" s="38">
        <v>26</v>
      </c>
      <c r="M683" s="38">
        <v>28</v>
      </c>
      <c r="N683" s="38">
        <v>79</v>
      </c>
      <c r="O683" s="38">
        <v>8</v>
      </c>
      <c r="P683" s="38">
        <v>4</v>
      </c>
      <c r="Q683" s="38">
        <v>28</v>
      </c>
      <c r="R683" s="38">
        <v>0</v>
      </c>
      <c r="S683" s="38">
        <v>2.0299999999999998</v>
      </c>
      <c r="T683" s="38">
        <v>52</v>
      </c>
      <c r="U683" s="38">
        <v>21</v>
      </c>
      <c r="V683" s="38">
        <v>31</v>
      </c>
      <c r="W683" s="38">
        <v>1.19</v>
      </c>
      <c r="X683" s="38">
        <v>0.77</v>
      </c>
      <c r="Y683" s="38">
        <v>47.9</v>
      </c>
      <c r="Z683" s="38">
        <v>25.5</v>
      </c>
      <c r="AA683" s="38">
        <v>22.3</v>
      </c>
      <c r="AB683" s="38">
        <v>0.86</v>
      </c>
      <c r="AC683" s="38">
        <v>0.13</v>
      </c>
      <c r="AD683" s="38" t="s">
        <v>25</v>
      </c>
      <c r="AE683" s="38" t="s">
        <v>1103</v>
      </c>
    </row>
    <row r="684" spans="1:31">
      <c r="A684" s="1">
        <v>682</v>
      </c>
      <c r="B684" s="38" t="s">
        <v>1104</v>
      </c>
      <c r="C684" s="38" t="s">
        <v>120</v>
      </c>
      <c r="D684" s="38" t="s">
        <v>114</v>
      </c>
      <c r="E684" s="38" t="s">
        <v>68</v>
      </c>
      <c r="F684" s="38" t="s">
        <v>4941</v>
      </c>
      <c r="G684" s="38">
        <v>1992</v>
      </c>
      <c r="H684" s="38">
        <v>26</v>
      </c>
      <c r="I684" s="38">
        <v>1549</v>
      </c>
      <c r="J684" s="38">
        <v>60</v>
      </c>
      <c r="K684" s="38">
        <v>52.2</v>
      </c>
      <c r="L684" s="38">
        <v>17.2</v>
      </c>
      <c r="M684" s="38">
        <v>17</v>
      </c>
      <c r="N684" s="38">
        <v>76</v>
      </c>
      <c r="O684" s="38">
        <v>1</v>
      </c>
      <c r="P684" s="38">
        <v>9</v>
      </c>
      <c r="Q684" s="38">
        <v>28</v>
      </c>
      <c r="R684" s="38">
        <v>1</v>
      </c>
      <c r="S684" s="38">
        <v>2.12</v>
      </c>
      <c r="T684" s="38">
        <v>38</v>
      </c>
      <c r="U684" s="38">
        <v>12</v>
      </c>
      <c r="V684" s="38">
        <v>26</v>
      </c>
      <c r="W684" s="38">
        <v>1.51</v>
      </c>
      <c r="X684" s="38">
        <v>1</v>
      </c>
      <c r="Y684" s="38">
        <v>32.6</v>
      </c>
      <c r="Z684" s="38">
        <v>17.3</v>
      </c>
      <c r="AA684" s="38">
        <v>15.4</v>
      </c>
      <c r="AB684" s="38">
        <v>0.89</v>
      </c>
      <c r="AC684" s="38">
        <v>0.13</v>
      </c>
      <c r="AD684" s="38" t="s">
        <v>25</v>
      </c>
      <c r="AE684" s="38" t="s">
        <v>1105</v>
      </c>
    </row>
    <row r="685" spans="1:31">
      <c r="A685" s="1">
        <v>683</v>
      </c>
      <c r="B685" s="38" t="s">
        <v>1106</v>
      </c>
      <c r="C685" s="38" t="s">
        <v>238</v>
      </c>
      <c r="D685" s="38" t="s">
        <v>114</v>
      </c>
      <c r="E685" s="38" t="s">
        <v>76</v>
      </c>
      <c r="F685" s="38" t="s">
        <v>5007</v>
      </c>
      <c r="G685" s="38">
        <v>1997</v>
      </c>
      <c r="H685" s="38">
        <v>25</v>
      </c>
      <c r="I685" s="38">
        <v>798</v>
      </c>
      <c r="J685" s="38">
        <v>32</v>
      </c>
      <c r="K685" s="38">
        <v>26.1</v>
      </c>
      <c r="L685" s="38">
        <v>8.9</v>
      </c>
      <c r="M685" s="38">
        <v>9</v>
      </c>
      <c r="N685" s="38">
        <v>66</v>
      </c>
      <c r="O685" s="38">
        <v>1</v>
      </c>
      <c r="P685" s="38">
        <v>16</v>
      </c>
      <c r="Q685" s="38">
        <v>13</v>
      </c>
      <c r="R685" s="38">
        <v>1</v>
      </c>
      <c r="S685" s="38">
        <v>1.24</v>
      </c>
      <c r="T685" s="38">
        <v>11</v>
      </c>
      <c r="U685" s="38">
        <v>10</v>
      </c>
      <c r="V685" s="38">
        <v>1</v>
      </c>
      <c r="W685" s="38">
        <v>0.11</v>
      </c>
      <c r="X685" s="38">
        <v>0.19</v>
      </c>
      <c r="Y685" s="38">
        <v>9.8000000000000007</v>
      </c>
      <c r="Z685" s="38">
        <v>15.3</v>
      </c>
      <c r="AA685" s="38">
        <v>-5.5</v>
      </c>
      <c r="AB685" s="38">
        <v>-0.62</v>
      </c>
      <c r="AC685" s="38">
        <v>-0.19</v>
      </c>
      <c r="AD685" s="38" t="s">
        <v>25</v>
      </c>
      <c r="AE685" s="38" t="s">
        <v>1107</v>
      </c>
    </row>
    <row r="686" spans="1:31">
      <c r="A686" s="1">
        <v>684</v>
      </c>
      <c r="B686" s="38" t="s">
        <v>1375</v>
      </c>
      <c r="C686" s="38" t="s">
        <v>120</v>
      </c>
      <c r="D686" s="38" t="s">
        <v>121</v>
      </c>
      <c r="E686" s="38" t="s">
        <v>66</v>
      </c>
      <c r="F686" s="38" t="s">
        <v>5132</v>
      </c>
      <c r="G686" s="38">
        <v>2002</v>
      </c>
      <c r="H686" s="38">
        <v>0</v>
      </c>
      <c r="M686" s="38">
        <v>0</v>
      </c>
      <c r="O686" s="38">
        <v>0</v>
      </c>
      <c r="P686" s="38">
        <v>0</v>
      </c>
      <c r="R686" s="38">
        <v>8</v>
      </c>
      <c r="AD686" s="38" t="s">
        <v>25</v>
      </c>
      <c r="AE686" s="38" t="s">
        <v>1376</v>
      </c>
    </row>
    <row r="687" spans="1:31">
      <c r="A687" s="1">
        <v>685</v>
      </c>
      <c r="B687" s="38" t="s">
        <v>1108</v>
      </c>
      <c r="C687" s="38" t="s">
        <v>619</v>
      </c>
      <c r="D687" s="38" t="s">
        <v>114</v>
      </c>
      <c r="E687" s="38" t="s">
        <v>79</v>
      </c>
      <c r="F687" s="38" t="s">
        <v>5008</v>
      </c>
      <c r="G687" s="38">
        <v>1996</v>
      </c>
      <c r="H687" s="38">
        <v>34</v>
      </c>
      <c r="I687" s="38">
        <v>1351</v>
      </c>
      <c r="J687" s="38">
        <v>40</v>
      </c>
      <c r="K687" s="38">
        <v>44.2</v>
      </c>
      <c r="L687" s="38">
        <v>15</v>
      </c>
      <c r="M687" s="38">
        <v>13</v>
      </c>
      <c r="N687" s="38">
        <v>72</v>
      </c>
      <c r="O687" s="38">
        <v>1</v>
      </c>
      <c r="P687" s="38">
        <v>21</v>
      </c>
      <c r="Q687" s="38">
        <v>20</v>
      </c>
      <c r="R687" s="38">
        <v>0</v>
      </c>
      <c r="S687" s="38">
        <v>1.47</v>
      </c>
      <c r="T687" s="38">
        <v>24</v>
      </c>
      <c r="U687" s="38">
        <v>16</v>
      </c>
      <c r="V687" s="38">
        <v>8</v>
      </c>
      <c r="W687" s="38">
        <v>0.53</v>
      </c>
      <c r="X687" s="38">
        <v>0.53</v>
      </c>
      <c r="Y687" s="38">
        <v>23.3</v>
      </c>
      <c r="Z687" s="38">
        <v>19.2</v>
      </c>
      <c r="AA687" s="38">
        <v>4.2</v>
      </c>
      <c r="AB687" s="38">
        <v>0.28000000000000003</v>
      </c>
      <c r="AC687" s="38">
        <v>0.15</v>
      </c>
      <c r="AD687" s="38" t="s">
        <v>25</v>
      </c>
      <c r="AE687" s="38" t="s">
        <v>1109</v>
      </c>
    </row>
    <row r="688" spans="1:31">
      <c r="A688" s="1">
        <v>686</v>
      </c>
      <c r="B688" s="38" t="s">
        <v>1110</v>
      </c>
      <c r="C688" s="38" t="s">
        <v>608</v>
      </c>
      <c r="D688" s="38" t="s">
        <v>121</v>
      </c>
      <c r="E688" s="38" t="s">
        <v>93</v>
      </c>
      <c r="F688" s="38" t="s">
        <v>5009</v>
      </c>
      <c r="G688" s="38">
        <v>1998</v>
      </c>
      <c r="H688" s="38">
        <v>12</v>
      </c>
      <c r="I688" s="38">
        <v>937</v>
      </c>
      <c r="J688" s="38">
        <v>78</v>
      </c>
      <c r="K688" s="38">
        <v>30.6</v>
      </c>
      <c r="L688" s="38">
        <v>10.4</v>
      </c>
      <c r="M688" s="38">
        <v>10</v>
      </c>
      <c r="N688" s="38">
        <v>86</v>
      </c>
      <c r="O688" s="38">
        <v>9</v>
      </c>
      <c r="P688" s="38">
        <v>2</v>
      </c>
      <c r="Q688" s="38">
        <v>41</v>
      </c>
      <c r="R688" s="38">
        <v>1</v>
      </c>
      <c r="S688" s="38">
        <v>0.75</v>
      </c>
      <c r="T688" s="38">
        <v>11</v>
      </c>
      <c r="U688" s="38">
        <v>14</v>
      </c>
      <c r="V688" s="38">
        <v>-3</v>
      </c>
      <c r="W688" s="38">
        <v>-0.28999999999999998</v>
      </c>
      <c r="X688" s="38">
        <v>0.6</v>
      </c>
      <c r="Y688" s="38">
        <v>10.9</v>
      </c>
      <c r="Z688" s="38">
        <v>15.5</v>
      </c>
      <c r="AA688" s="38">
        <v>-4.7</v>
      </c>
      <c r="AB688" s="38">
        <v>-0.45</v>
      </c>
      <c r="AC688" s="38">
        <v>-0.01</v>
      </c>
      <c r="AD688" s="38" t="s">
        <v>25</v>
      </c>
      <c r="AE688" s="38" t="s">
        <v>1111</v>
      </c>
    </row>
    <row r="689" spans="1:31">
      <c r="A689" s="1">
        <v>687</v>
      </c>
      <c r="B689" s="38" t="s">
        <v>1112</v>
      </c>
      <c r="C689" s="38" t="s">
        <v>1113</v>
      </c>
      <c r="D689" s="38" t="s">
        <v>114</v>
      </c>
      <c r="E689" s="38" t="s">
        <v>68</v>
      </c>
      <c r="F689" s="38" t="s">
        <v>5010</v>
      </c>
      <c r="G689" s="38">
        <v>1991</v>
      </c>
      <c r="H689" s="38">
        <v>18</v>
      </c>
      <c r="I689" s="38">
        <v>446</v>
      </c>
      <c r="J689" s="38">
        <v>25</v>
      </c>
      <c r="K689" s="38">
        <v>15</v>
      </c>
      <c r="L689" s="38">
        <v>5</v>
      </c>
      <c r="M689" s="38">
        <v>4</v>
      </c>
      <c r="N689" s="38">
        <v>72</v>
      </c>
      <c r="O689" s="38">
        <v>0</v>
      </c>
      <c r="P689" s="38">
        <v>14</v>
      </c>
      <c r="Q689" s="38">
        <v>11</v>
      </c>
      <c r="R689" s="38">
        <v>1</v>
      </c>
      <c r="S689" s="38">
        <v>1.94</v>
      </c>
      <c r="T689" s="38">
        <v>8</v>
      </c>
      <c r="U689" s="38">
        <v>3</v>
      </c>
      <c r="V689" s="38">
        <v>5</v>
      </c>
      <c r="W689" s="38">
        <v>1.01</v>
      </c>
      <c r="X689" s="38">
        <v>-0.03</v>
      </c>
      <c r="Y689" s="38">
        <v>6.8</v>
      </c>
      <c r="Z689" s="38">
        <v>4.0999999999999996</v>
      </c>
      <c r="AA689" s="38">
        <v>2.6</v>
      </c>
      <c r="AB689" s="38">
        <v>0.53</v>
      </c>
      <c r="AC689" s="38">
        <v>-0.35</v>
      </c>
      <c r="AD689" s="38" t="s">
        <v>25</v>
      </c>
      <c r="AE689" s="38" t="s">
        <v>1114</v>
      </c>
    </row>
    <row r="690" spans="1:31">
      <c r="A690" s="1">
        <v>688</v>
      </c>
      <c r="B690" s="38" t="s">
        <v>1112</v>
      </c>
      <c r="C690" s="38" t="s">
        <v>1113</v>
      </c>
      <c r="D690" s="38" t="s">
        <v>114</v>
      </c>
      <c r="E690" s="38" t="s">
        <v>89</v>
      </c>
      <c r="F690" s="38" t="s">
        <v>5010</v>
      </c>
      <c r="G690" s="38">
        <v>1991</v>
      </c>
      <c r="H690" s="38">
        <v>7</v>
      </c>
      <c r="I690" s="38">
        <v>372</v>
      </c>
      <c r="J690" s="38">
        <v>53</v>
      </c>
      <c r="K690" s="38">
        <v>12.2</v>
      </c>
      <c r="L690" s="38">
        <v>4.0999999999999996</v>
      </c>
      <c r="M690" s="38">
        <v>5</v>
      </c>
      <c r="N690" s="38">
        <v>71</v>
      </c>
      <c r="O690" s="38">
        <v>0</v>
      </c>
      <c r="P690" s="38">
        <v>2</v>
      </c>
      <c r="Q690" s="38">
        <v>9</v>
      </c>
      <c r="R690" s="38">
        <v>0</v>
      </c>
      <c r="S690" s="38">
        <v>0.86</v>
      </c>
      <c r="T690" s="38">
        <v>3</v>
      </c>
      <c r="U690" s="38">
        <v>6</v>
      </c>
      <c r="V690" s="38">
        <v>-3</v>
      </c>
      <c r="W690" s="38">
        <v>-0.73</v>
      </c>
      <c r="X690" s="38">
        <v>0.25</v>
      </c>
      <c r="Y690" s="38">
        <v>3.1</v>
      </c>
      <c r="Z690" s="38">
        <v>7.4</v>
      </c>
      <c r="AA690" s="38">
        <v>-4.3</v>
      </c>
      <c r="AB690" s="38">
        <v>-1.04</v>
      </c>
      <c r="AC690" s="38">
        <v>-0.43</v>
      </c>
      <c r="AD690" s="38" t="s">
        <v>25</v>
      </c>
      <c r="AE690" s="38" t="s">
        <v>1114</v>
      </c>
    </row>
    <row r="691" spans="1:31">
      <c r="A691" s="1">
        <v>689</v>
      </c>
      <c r="B691" s="38" t="s">
        <v>1377</v>
      </c>
      <c r="C691" s="38" t="s">
        <v>120</v>
      </c>
      <c r="D691" s="38" t="s">
        <v>117</v>
      </c>
      <c r="E691" s="38" t="s">
        <v>91</v>
      </c>
      <c r="F691" s="38" t="s">
        <v>5133</v>
      </c>
      <c r="G691" s="38">
        <v>2003</v>
      </c>
      <c r="H691" s="38">
        <v>0</v>
      </c>
      <c r="M691" s="38">
        <v>0</v>
      </c>
      <c r="O691" s="38">
        <v>0</v>
      </c>
      <c r="P691" s="38">
        <v>0</v>
      </c>
      <c r="R691" s="38">
        <v>1</v>
      </c>
      <c r="AD691" s="38" t="s">
        <v>25</v>
      </c>
      <c r="AE691" s="38" t="s">
        <v>1378</v>
      </c>
    </row>
    <row r="692" spans="1:31">
      <c r="A692" s="1">
        <v>690</v>
      </c>
      <c r="B692" s="38" t="s">
        <v>1115</v>
      </c>
      <c r="C692" s="38" t="s">
        <v>120</v>
      </c>
      <c r="D692" s="38" t="s">
        <v>121</v>
      </c>
      <c r="E692" s="38" t="s">
        <v>89</v>
      </c>
      <c r="F692" s="38" t="s">
        <v>5011</v>
      </c>
      <c r="G692" s="38">
        <v>1997</v>
      </c>
      <c r="H692" s="38">
        <v>26</v>
      </c>
      <c r="I692" s="38">
        <v>1927</v>
      </c>
      <c r="J692" s="38">
        <v>74</v>
      </c>
      <c r="K692" s="38">
        <v>63</v>
      </c>
      <c r="L692" s="38">
        <v>21.4</v>
      </c>
      <c r="M692" s="38">
        <v>18</v>
      </c>
      <c r="N692" s="38">
        <v>89</v>
      </c>
      <c r="O692" s="38">
        <v>17</v>
      </c>
      <c r="P692" s="38">
        <v>8</v>
      </c>
      <c r="Q692" s="38">
        <v>42</v>
      </c>
      <c r="R692" s="38">
        <v>8</v>
      </c>
      <c r="S692" s="38">
        <v>0.96</v>
      </c>
      <c r="T692" s="38">
        <v>21</v>
      </c>
      <c r="U692" s="38">
        <v>40</v>
      </c>
      <c r="V692" s="38">
        <v>-19</v>
      </c>
      <c r="W692" s="38">
        <v>-0.89</v>
      </c>
      <c r="X692" s="38">
        <v>0.15</v>
      </c>
      <c r="Y692" s="38">
        <v>23.8</v>
      </c>
      <c r="Z692" s="38">
        <v>38.6</v>
      </c>
      <c r="AA692" s="38">
        <v>-14.7</v>
      </c>
      <c r="AB692" s="38">
        <v>-0.69</v>
      </c>
      <c r="AC692" s="38">
        <v>-0.06</v>
      </c>
      <c r="AD692" s="38" t="s">
        <v>25</v>
      </c>
      <c r="AE692" s="38" t="s">
        <v>1116</v>
      </c>
    </row>
    <row r="693" spans="1:31">
      <c r="A693" s="1">
        <v>691</v>
      </c>
      <c r="B693" s="38" t="s">
        <v>4300</v>
      </c>
      <c r="C693" s="38" t="s">
        <v>120</v>
      </c>
      <c r="D693" s="38" t="s">
        <v>150</v>
      </c>
      <c r="E693" s="38" t="s">
        <v>85</v>
      </c>
      <c r="F693" s="38" t="s">
        <v>5134</v>
      </c>
      <c r="G693" s="38">
        <v>2004</v>
      </c>
      <c r="H693" s="38">
        <v>0</v>
      </c>
      <c r="M693" s="38">
        <v>0</v>
      </c>
      <c r="O693" s="38">
        <v>0</v>
      </c>
      <c r="P693" s="38">
        <v>0</v>
      </c>
      <c r="R693" s="38">
        <v>1</v>
      </c>
      <c r="AD693" s="38" t="s">
        <v>25</v>
      </c>
      <c r="AE693" s="38" t="s">
        <v>4301</v>
      </c>
    </row>
    <row r="694" spans="1:31">
      <c r="A694" s="1">
        <v>692</v>
      </c>
      <c r="B694" s="38" t="s">
        <v>1117</v>
      </c>
      <c r="C694" s="38" t="s">
        <v>133</v>
      </c>
      <c r="D694" s="38" t="s">
        <v>117</v>
      </c>
      <c r="E694" s="38" t="s">
        <v>64</v>
      </c>
      <c r="F694" s="38" t="s">
        <v>5012</v>
      </c>
      <c r="G694" s="38">
        <v>1992</v>
      </c>
      <c r="H694" s="38">
        <v>33</v>
      </c>
      <c r="I694" s="38">
        <v>2708</v>
      </c>
      <c r="J694" s="38">
        <v>82</v>
      </c>
      <c r="K694" s="38">
        <v>88.5</v>
      </c>
      <c r="L694" s="38">
        <v>30.1</v>
      </c>
      <c r="M694" s="38">
        <v>32</v>
      </c>
      <c r="N694" s="38">
        <v>84</v>
      </c>
      <c r="O694" s="38">
        <v>23</v>
      </c>
      <c r="P694" s="38">
        <v>1</v>
      </c>
      <c r="Q694" s="38">
        <v>7</v>
      </c>
      <c r="R694" s="38">
        <v>0</v>
      </c>
      <c r="S694" s="38">
        <v>2.33</v>
      </c>
      <c r="T694" s="38">
        <v>69</v>
      </c>
      <c r="U694" s="38">
        <v>33</v>
      </c>
      <c r="V694" s="38">
        <v>36</v>
      </c>
      <c r="W694" s="38">
        <v>1.2</v>
      </c>
      <c r="X694" s="38">
        <v>-0.34</v>
      </c>
      <c r="Y694" s="38">
        <v>56.4</v>
      </c>
      <c r="Z694" s="38">
        <v>33.6</v>
      </c>
      <c r="AA694" s="38">
        <v>22.8</v>
      </c>
      <c r="AB694" s="38">
        <v>0.76</v>
      </c>
      <c r="AC694" s="38">
        <v>-0.65</v>
      </c>
      <c r="AD694" s="38" t="s">
        <v>25</v>
      </c>
      <c r="AE694" s="38" t="s">
        <v>1118</v>
      </c>
    </row>
    <row r="695" spans="1:31">
      <c r="A695" s="1">
        <v>693</v>
      </c>
      <c r="B695" s="38" t="s">
        <v>1379</v>
      </c>
      <c r="C695" s="38" t="s">
        <v>788</v>
      </c>
      <c r="D695" s="38" t="s">
        <v>117</v>
      </c>
      <c r="E695" s="38" t="s">
        <v>79</v>
      </c>
      <c r="F695" s="38" t="s">
        <v>5003</v>
      </c>
      <c r="G695" s="38">
        <v>2004</v>
      </c>
      <c r="H695" s="38">
        <v>0</v>
      </c>
      <c r="M695" s="38">
        <v>0</v>
      </c>
      <c r="O695" s="38">
        <v>0</v>
      </c>
      <c r="P695" s="38">
        <v>0</v>
      </c>
      <c r="R695" s="38">
        <v>3</v>
      </c>
      <c r="AD695" s="38" t="s">
        <v>25</v>
      </c>
      <c r="AE695" s="38" t="s">
        <v>1380</v>
      </c>
    </row>
    <row r="696" spans="1:31">
      <c r="A696" s="1">
        <v>694</v>
      </c>
      <c r="B696" s="38" t="s">
        <v>1119</v>
      </c>
      <c r="C696" s="38" t="s">
        <v>120</v>
      </c>
      <c r="D696" s="38" t="s">
        <v>117</v>
      </c>
      <c r="E696" s="38" t="s">
        <v>89</v>
      </c>
      <c r="F696" s="38" t="s">
        <v>5013</v>
      </c>
      <c r="G696" s="38">
        <v>1997</v>
      </c>
      <c r="H696" s="38">
        <v>22</v>
      </c>
      <c r="I696" s="38">
        <v>1504</v>
      </c>
      <c r="J696" s="38">
        <v>68</v>
      </c>
      <c r="K696" s="38">
        <v>49.2</v>
      </c>
      <c r="L696" s="38">
        <v>16.7</v>
      </c>
      <c r="M696" s="38">
        <v>17</v>
      </c>
      <c r="N696" s="38">
        <v>80</v>
      </c>
      <c r="O696" s="38">
        <v>12</v>
      </c>
      <c r="P696" s="38">
        <v>5</v>
      </c>
      <c r="Q696" s="38">
        <v>27</v>
      </c>
      <c r="R696" s="38">
        <v>0</v>
      </c>
      <c r="S696" s="38">
        <v>0.86</v>
      </c>
      <c r="T696" s="38">
        <v>15</v>
      </c>
      <c r="U696" s="38">
        <v>31</v>
      </c>
      <c r="V696" s="38">
        <v>-16</v>
      </c>
      <c r="W696" s="38">
        <v>-0.96</v>
      </c>
      <c r="X696" s="38">
        <v>-0.03</v>
      </c>
      <c r="Y696" s="38">
        <v>18.600000000000001</v>
      </c>
      <c r="Z696" s="38">
        <v>24.3</v>
      </c>
      <c r="AA696" s="38">
        <v>-5.7</v>
      </c>
      <c r="AB696" s="38">
        <v>-0.34</v>
      </c>
      <c r="AC696" s="38">
        <v>0.64</v>
      </c>
      <c r="AD696" s="38" t="s">
        <v>25</v>
      </c>
      <c r="AE696" s="38" t="s">
        <v>1120</v>
      </c>
    </row>
    <row r="697" spans="1:31">
      <c r="A697" s="1">
        <v>695</v>
      </c>
      <c r="B697" s="38" t="s">
        <v>1121</v>
      </c>
      <c r="C697" s="38" t="s">
        <v>120</v>
      </c>
      <c r="D697" s="38" t="s">
        <v>121</v>
      </c>
      <c r="E697" s="38" t="s">
        <v>85</v>
      </c>
      <c r="F697" s="38" t="s">
        <v>5014</v>
      </c>
      <c r="G697" s="38">
        <v>1985</v>
      </c>
      <c r="H697" s="38">
        <v>26</v>
      </c>
      <c r="I697" s="38">
        <v>1844</v>
      </c>
      <c r="J697" s="38">
        <v>71</v>
      </c>
      <c r="K697" s="38">
        <v>60.3</v>
      </c>
      <c r="L697" s="38">
        <v>20.5</v>
      </c>
      <c r="M697" s="38">
        <v>21</v>
      </c>
      <c r="N697" s="38">
        <v>83</v>
      </c>
      <c r="O697" s="38">
        <v>14</v>
      </c>
      <c r="P697" s="38">
        <v>5</v>
      </c>
      <c r="Q697" s="38">
        <v>22</v>
      </c>
      <c r="R697" s="38">
        <v>8</v>
      </c>
      <c r="S697" s="38">
        <v>1.73</v>
      </c>
      <c r="T697" s="38">
        <v>25</v>
      </c>
      <c r="U697" s="38">
        <v>25</v>
      </c>
      <c r="V697" s="38">
        <v>0</v>
      </c>
      <c r="W697" s="38">
        <v>0</v>
      </c>
      <c r="X697" s="38">
        <v>-0.3</v>
      </c>
      <c r="Y697" s="38">
        <v>23.9</v>
      </c>
      <c r="Z697" s="38">
        <v>29.4</v>
      </c>
      <c r="AA697" s="38">
        <v>-5.5</v>
      </c>
      <c r="AB697" s="38">
        <v>-0.27</v>
      </c>
      <c r="AC697" s="38">
        <v>-0.32</v>
      </c>
      <c r="AD697" s="38" t="s">
        <v>25</v>
      </c>
      <c r="AE697" s="38" t="s">
        <v>1122</v>
      </c>
    </row>
    <row r="698" spans="1:31">
      <c r="A698" s="1">
        <v>696</v>
      </c>
      <c r="B698" s="38" t="s">
        <v>1381</v>
      </c>
      <c r="C698" s="38" t="s">
        <v>120</v>
      </c>
      <c r="D698" s="38" t="s">
        <v>117</v>
      </c>
      <c r="E698" s="38" t="s">
        <v>85</v>
      </c>
      <c r="F698" s="38" t="s">
        <v>5135</v>
      </c>
      <c r="G698" s="38">
        <v>2006</v>
      </c>
      <c r="H698" s="38">
        <v>0</v>
      </c>
      <c r="M698" s="38">
        <v>0</v>
      </c>
      <c r="O698" s="38">
        <v>0</v>
      </c>
      <c r="P698" s="38">
        <v>0</v>
      </c>
      <c r="R698" s="38">
        <v>5</v>
      </c>
      <c r="AD698" s="38" t="s">
        <v>25</v>
      </c>
      <c r="AE698" s="38" t="s">
        <v>1382</v>
      </c>
    </row>
    <row r="699" spans="1:31">
      <c r="A699" s="1">
        <v>697</v>
      </c>
      <c r="B699" s="38" t="s">
        <v>4069</v>
      </c>
      <c r="C699" s="38" t="s">
        <v>788</v>
      </c>
      <c r="D699" s="38" t="s">
        <v>121</v>
      </c>
      <c r="E699" s="38" t="s">
        <v>99</v>
      </c>
      <c r="F699" s="38" t="s">
        <v>5015</v>
      </c>
      <c r="G699" s="38">
        <v>2002</v>
      </c>
      <c r="H699" s="38">
        <v>2</v>
      </c>
      <c r="I699" s="38">
        <v>29</v>
      </c>
      <c r="J699" s="38">
        <v>15</v>
      </c>
      <c r="K699" s="38">
        <v>0.9</v>
      </c>
      <c r="L699" s="38">
        <v>0.3</v>
      </c>
      <c r="M699" s="38">
        <v>0</v>
      </c>
      <c r="O699" s="38">
        <v>0</v>
      </c>
      <c r="P699" s="38">
        <v>2</v>
      </c>
      <c r="Q699" s="38">
        <v>15</v>
      </c>
      <c r="R699" s="38">
        <v>5</v>
      </c>
      <c r="S699" s="38">
        <v>1.5</v>
      </c>
      <c r="T699" s="38">
        <v>0</v>
      </c>
      <c r="U699" s="38">
        <v>1</v>
      </c>
      <c r="V699" s="38">
        <v>-1</v>
      </c>
      <c r="W699" s="38">
        <v>-3.1</v>
      </c>
      <c r="X699" s="38">
        <v>-2.2999999999999998</v>
      </c>
      <c r="Y699" s="38">
        <v>0.1</v>
      </c>
      <c r="Z699" s="38">
        <v>1.1000000000000001</v>
      </c>
      <c r="AA699" s="38">
        <v>-1</v>
      </c>
      <c r="AB699" s="38">
        <v>-3.04</v>
      </c>
      <c r="AC699" s="38">
        <v>-2.39</v>
      </c>
      <c r="AD699" s="38" t="s">
        <v>25</v>
      </c>
      <c r="AE699" s="38">
        <v>88968486</v>
      </c>
    </row>
    <row r="700" spans="1:31">
      <c r="A700" s="1">
        <v>698</v>
      </c>
      <c r="B700" s="38" t="s">
        <v>1123</v>
      </c>
      <c r="C700" s="38" t="s">
        <v>192</v>
      </c>
      <c r="D700" s="38" t="s">
        <v>139</v>
      </c>
      <c r="E700" s="38" t="s">
        <v>87</v>
      </c>
      <c r="F700" s="38" t="s">
        <v>5016</v>
      </c>
      <c r="G700" s="38">
        <v>1992</v>
      </c>
      <c r="H700" s="38">
        <v>25</v>
      </c>
      <c r="I700" s="38">
        <v>2148</v>
      </c>
      <c r="J700" s="38">
        <v>86</v>
      </c>
      <c r="K700" s="38">
        <v>70.2</v>
      </c>
      <c r="L700" s="38">
        <v>23.9</v>
      </c>
      <c r="M700" s="38">
        <v>25</v>
      </c>
      <c r="N700" s="38">
        <v>86</v>
      </c>
      <c r="O700" s="38">
        <v>20</v>
      </c>
      <c r="P700" s="38">
        <v>0</v>
      </c>
      <c r="R700" s="38">
        <v>0</v>
      </c>
      <c r="S700" s="38">
        <v>1.2</v>
      </c>
      <c r="T700" s="38">
        <v>21</v>
      </c>
      <c r="U700" s="38">
        <v>33</v>
      </c>
      <c r="V700" s="38">
        <v>-12</v>
      </c>
      <c r="W700" s="38">
        <v>-0.5</v>
      </c>
      <c r="X700" s="38">
        <v>-0.7</v>
      </c>
      <c r="Y700" s="38">
        <v>23.3</v>
      </c>
      <c r="Z700" s="38">
        <v>31.4</v>
      </c>
      <c r="AA700" s="38">
        <v>-8.1</v>
      </c>
      <c r="AB700" s="38">
        <v>-0.34</v>
      </c>
      <c r="AC700" s="38">
        <v>-0.12</v>
      </c>
      <c r="AD700" s="38" t="s">
        <v>25</v>
      </c>
      <c r="AE700" s="38" t="s">
        <v>1124</v>
      </c>
    </row>
    <row r="701" spans="1:31">
      <c r="A701" s="1">
        <v>699</v>
      </c>
      <c r="B701" s="38" t="s">
        <v>1125</v>
      </c>
      <c r="C701" s="38" t="s">
        <v>133</v>
      </c>
      <c r="D701" s="38" t="s">
        <v>117</v>
      </c>
      <c r="E701" s="38" t="s">
        <v>83</v>
      </c>
      <c r="F701" s="38" t="s">
        <v>4736</v>
      </c>
      <c r="G701" s="38">
        <v>1996</v>
      </c>
      <c r="H701" s="38">
        <v>7</v>
      </c>
      <c r="I701" s="38">
        <v>411</v>
      </c>
      <c r="J701" s="38">
        <v>59</v>
      </c>
      <c r="K701" s="38">
        <v>13.8</v>
      </c>
      <c r="L701" s="38">
        <v>4.5999999999999996</v>
      </c>
      <c r="M701" s="38">
        <v>5</v>
      </c>
      <c r="N701" s="38">
        <v>72</v>
      </c>
      <c r="O701" s="38">
        <v>1</v>
      </c>
      <c r="P701" s="38">
        <v>2</v>
      </c>
      <c r="Q701" s="38">
        <v>26</v>
      </c>
      <c r="R701" s="38">
        <v>9</v>
      </c>
      <c r="S701" s="38">
        <v>1</v>
      </c>
      <c r="T701" s="38">
        <v>5</v>
      </c>
      <c r="U701" s="38">
        <v>5</v>
      </c>
      <c r="V701" s="38">
        <v>0</v>
      </c>
      <c r="W701" s="38">
        <v>0</v>
      </c>
      <c r="X701" s="38">
        <v>0.25</v>
      </c>
      <c r="Y701" s="38">
        <v>5.3</v>
      </c>
      <c r="Z701" s="38">
        <v>7.6</v>
      </c>
      <c r="AA701" s="38">
        <v>-2.4</v>
      </c>
      <c r="AB701" s="38">
        <v>-0.52</v>
      </c>
      <c r="AC701" s="38">
        <v>-0.57999999999999996</v>
      </c>
      <c r="AD701" s="38" t="s">
        <v>25</v>
      </c>
      <c r="AE701" s="38" t="s">
        <v>1126</v>
      </c>
    </row>
    <row r="702" spans="1:31">
      <c r="A702" s="1">
        <v>700</v>
      </c>
      <c r="B702" s="38" t="s">
        <v>1127</v>
      </c>
      <c r="C702" s="38" t="s">
        <v>1128</v>
      </c>
      <c r="D702" s="38" t="s">
        <v>121</v>
      </c>
      <c r="E702" s="38" t="s">
        <v>99</v>
      </c>
      <c r="F702" s="38" t="s">
        <v>5017</v>
      </c>
      <c r="G702" s="38">
        <v>1999</v>
      </c>
      <c r="H702" s="38">
        <v>19</v>
      </c>
      <c r="I702" s="38">
        <v>1454</v>
      </c>
      <c r="J702" s="38">
        <v>77</v>
      </c>
      <c r="K702" s="38">
        <v>47.5</v>
      </c>
      <c r="L702" s="38">
        <v>16.2</v>
      </c>
      <c r="M702" s="38">
        <v>17</v>
      </c>
      <c r="N702" s="38">
        <v>83</v>
      </c>
      <c r="O702" s="38">
        <v>12</v>
      </c>
      <c r="P702" s="38">
        <v>2</v>
      </c>
      <c r="Q702" s="38">
        <v>23</v>
      </c>
      <c r="R702" s="38">
        <v>5</v>
      </c>
      <c r="S702" s="38">
        <v>0.95</v>
      </c>
      <c r="T702" s="38">
        <v>14</v>
      </c>
      <c r="U702" s="38">
        <v>31</v>
      </c>
      <c r="V702" s="38">
        <v>-17</v>
      </c>
      <c r="W702" s="38">
        <v>-1.05</v>
      </c>
      <c r="X702" s="38">
        <v>-0.44</v>
      </c>
      <c r="Y702" s="38">
        <v>14</v>
      </c>
      <c r="Z702" s="38">
        <v>26.9</v>
      </c>
      <c r="AA702" s="38">
        <v>-12.9</v>
      </c>
      <c r="AB702" s="38">
        <v>-0.8</v>
      </c>
      <c r="AC702" s="38">
        <v>-0.24</v>
      </c>
      <c r="AD702" s="38" t="s">
        <v>25</v>
      </c>
      <c r="AE702" s="38" t="s">
        <v>1129</v>
      </c>
    </row>
    <row r="703" spans="1:31">
      <c r="A703" s="1">
        <v>701</v>
      </c>
      <c r="B703" s="38" t="s">
        <v>1130</v>
      </c>
      <c r="C703" s="38" t="s">
        <v>788</v>
      </c>
      <c r="D703" s="38" t="s">
        <v>121</v>
      </c>
      <c r="E703" s="38" t="s">
        <v>64</v>
      </c>
      <c r="F703" s="38" t="s">
        <v>4397</v>
      </c>
      <c r="G703" s="38">
        <v>1996</v>
      </c>
      <c r="H703" s="38">
        <v>26</v>
      </c>
      <c r="I703" s="38">
        <v>2058</v>
      </c>
      <c r="J703" s="38">
        <v>79</v>
      </c>
      <c r="K703" s="38">
        <v>67.3</v>
      </c>
      <c r="L703" s="38">
        <v>22.9</v>
      </c>
      <c r="M703" s="38">
        <v>25</v>
      </c>
      <c r="N703" s="38">
        <v>82</v>
      </c>
      <c r="O703" s="38">
        <v>8</v>
      </c>
      <c r="P703" s="38">
        <v>1</v>
      </c>
      <c r="Q703" s="38">
        <v>18</v>
      </c>
      <c r="R703" s="38">
        <v>0</v>
      </c>
      <c r="S703" s="38">
        <v>2.23</v>
      </c>
      <c r="T703" s="38">
        <v>53</v>
      </c>
      <c r="U703" s="38">
        <v>28</v>
      </c>
      <c r="V703" s="38">
        <v>25</v>
      </c>
      <c r="W703" s="38">
        <v>1.0900000000000001</v>
      </c>
      <c r="X703" s="38">
        <v>-0.43</v>
      </c>
      <c r="Y703" s="38">
        <v>44.3</v>
      </c>
      <c r="Z703" s="38">
        <v>25.4</v>
      </c>
      <c r="AA703" s="38">
        <v>19</v>
      </c>
      <c r="AB703" s="38">
        <v>0.83</v>
      </c>
      <c r="AC703" s="38">
        <v>-0.01</v>
      </c>
      <c r="AD703" s="38" t="s">
        <v>25</v>
      </c>
      <c r="AE703" s="38" t="s">
        <v>1131</v>
      </c>
    </row>
    <row r="704" spans="1:31">
      <c r="A704" s="1">
        <v>702</v>
      </c>
      <c r="B704" s="38" t="s">
        <v>1132</v>
      </c>
      <c r="C704" s="38" t="s">
        <v>124</v>
      </c>
      <c r="D704" s="38" t="s">
        <v>139</v>
      </c>
      <c r="E704" s="38" t="s">
        <v>83</v>
      </c>
      <c r="F704" s="38" t="s">
        <v>5018</v>
      </c>
      <c r="G704" s="38">
        <v>1993</v>
      </c>
      <c r="H704" s="38">
        <v>15</v>
      </c>
      <c r="I704" s="38">
        <v>619</v>
      </c>
      <c r="J704" s="38">
        <v>41</v>
      </c>
      <c r="K704" s="38">
        <v>20.8</v>
      </c>
      <c r="L704" s="38">
        <v>6.9</v>
      </c>
      <c r="M704" s="38">
        <v>6</v>
      </c>
      <c r="N704" s="38">
        <v>76</v>
      </c>
      <c r="O704" s="38">
        <v>2</v>
      </c>
      <c r="P704" s="38">
        <v>9</v>
      </c>
      <c r="Q704" s="38">
        <v>18</v>
      </c>
      <c r="R704" s="38">
        <v>11</v>
      </c>
      <c r="S704" s="38">
        <v>0.67</v>
      </c>
      <c r="T704" s="38">
        <v>3</v>
      </c>
      <c r="U704" s="38">
        <v>7</v>
      </c>
      <c r="V704" s="38">
        <v>-4</v>
      </c>
      <c r="W704" s="38">
        <v>-0.57999999999999996</v>
      </c>
      <c r="X704" s="38">
        <v>-0.47</v>
      </c>
      <c r="Y704" s="38">
        <v>7</v>
      </c>
      <c r="Z704" s="38">
        <v>7.8</v>
      </c>
      <c r="AA704" s="38">
        <v>-0.8</v>
      </c>
      <c r="AB704" s="38">
        <v>-0.11</v>
      </c>
      <c r="AC704" s="38">
        <v>-0.13</v>
      </c>
      <c r="AD704" s="38" t="s">
        <v>25</v>
      </c>
      <c r="AE704" s="38" t="s">
        <v>1133</v>
      </c>
    </row>
    <row r="705" spans="1:31">
      <c r="A705" s="1">
        <v>703</v>
      </c>
      <c r="B705" s="38" t="s">
        <v>1134</v>
      </c>
      <c r="C705" s="38" t="s">
        <v>127</v>
      </c>
      <c r="D705" s="38" t="s">
        <v>121</v>
      </c>
      <c r="E705" s="38" t="s">
        <v>95</v>
      </c>
      <c r="F705" s="38" t="s">
        <v>5019</v>
      </c>
      <c r="G705" s="38">
        <v>1994</v>
      </c>
      <c r="H705" s="38">
        <v>24</v>
      </c>
      <c r="I705" s="38">
        <v>1944</v>
      </c>
      <c r="J705" s="38">
        <v>81</v>
      </c>
      <c r="K705" s="38">
        <v>63.5</v>
      </c>
      <c r="L705" s="38">
        <v>21.6</v>
      </c>
      <c r="M705" s="38">
        <v>23</v>
      </c>
      <c r="N705" s="38">
        <v>84</v>
      </c>
      <c r="O705" s="38">
        <v>21</v>
      </c>
      <c r="P705" s="38">
        <v>1</v>
      </c>
      <c r="Q705" s="38">
        <v>22</v>
      </c>
      <c r="R705" s="38">
        <v>1</v>
      </c>
      <c r="S705" s="38">
        <v>1.1299999999999999</v>
      </c>
      <c r="T705" s="38">
        <v>25</v>
      </c>
      <c r="U705" s="38">
        <v>28</v>
      </c>
      <c r="V705" s="38">
        <v>-3</v>
      </c>
      <c r="W705" s="38">
        <v>-0.14000000000000001</v>
      </c>
      <c r="X705" s="38">
        <v>0.67</v>
      </c>
      <c r="Y705" s="38">
        <v>28.5</v>
      </c>
      <c r="Z705" s="38">
        <v>27.4</v>
      </c>
      <c r="AA705" s="38">
        <v>1.1000000000000001</v>
      </c>
      <c r="AB705" s="38">
        <v>0.05</v>
      </c>
      <c r="AC705" s="38">
        <v>0.3</v>
      </c>
      <c r="AD705" s="38" t="s">
        <v>25</v>
      </c>
      <c r="AE705" s="38" t="s">
        <v>1135</v>
      </c>
    </row>
    <row r="706" spans="1:31">
      <c r="A706" s="1">
        <v>704</v>
      </c>
      <c r="B706" s="38" t="s">
        <v>4115</v>
      </c>
      <c r="C706" s="38" t="s">
        <v>221</v>
      </c>
      <c r="D706" s="38" t="s">
        <v>150</v>
      </c>
      <c r="E706" s="38" t="s">
        <v>85</v>
      </c>
      <c r="F706" s="38" t="s">
        <v>5136</v>
      </c>
      <c r="G706" s="38">
        <v>2004</v>
      </c>
      <c r="H706" s="38">
        <v>0</v>
      </c>
      <c r="M706" s="38">
        <v>0</v>
      </c>
      <c r="O706" s="38">
        <v>0</v>
      </c>
      <c r="P706" s="38">
        <v>0</v>
      </c>
      <c r="R706" s="38">
        <v>2</v>
      </c>
      <c r="AD706" s="38" t="s">
        <v>25</v>
      </c>
      <c r="AE706" s="38" t="s">
        <v>4116</v>
      </c>
    </row>
    <row r="707" spans="1:31">
      <c r="A707" s="1">
        <v>705</v>
      </c>
      <c r="B707" s="38" t="s">
        <v>1136</v>
      </c>
      <c r="C707" s="38" t="s">
        <v>130</v>
      </c>
      <c r="D707" s="38" t="s">
        <v>117</v>
      </c>
      <c r="E707" s="38" t="s">
        <v>64</v>
      </c>
      <c r="F707" s="38" t="s">
        <v>5020</v>
      </c>
      <c r="G707" s="38">
        <v>1998</v>
      </c>
      <c r="H707" s="38">
        <v>33</v>
      </c>
      <c r="I707" s="38">
        <v>2808</v>
      </c>
      <c r="J707" s="38">
        <v>85</v>
      </c>
      <c r="K707" s="38">
        <v>91.8</v>
      </c>
      <c r="L707" s="38">
        <v>31.2</v>
      </c>
      <c r="M707" s="38">
        <v>33</v>
      </c>
      <c r="N707" s="38">
        <v>85</v>
      </c>
      <c r="O707" s="38">
        <v>13</v>
      </c>
      <c r="P707" s="38">
        <v>0</v>
      </c>
      <c r="R707" s="38">
        <v>0</v>
      </c>
      <c r="S707" s="38">
        <v>2.27</v>
      </c>
      <c r="T707" s="38">
        <v>76</v>
      </c>
      <c r="U707" s="38">
        <v>36</v>
      </c>
      <c r="V707" s="38">
        <v>40</v>
      </c>
      <c r="W707" s="38">
        <v>1.28</v>
      </c>
      <c r="X707" s="38">
        <v>0.56999999999999995</v>
      </c>
      <c r="Y707" s="38">
        <v>62.5</v>
      </c>
      <c r="Z707" s="38">
        <v>34.4</v>
      </c>
      <c r="AA707" s="38">
        <v>28.2</v>
      </c>
      <c r="AB707" s="38">
        <v>0.9</v>
      </c>
      <c r="AC707" s="38">
        <v>0.84</v>
      </c>
      <c r="AD707" s="38" t="s">
        <v>25</v>
      </c>
      <c r="AE707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1"/>
  <sheetViews>
    <sheetView workbookViewId="0">
      <selection sqref="A1:D101"/>
    </sheetView>
  </sheetViews>
  <sheetFormatPr defaultRowHeight="16.5"/>
  <cols>
    <col min="1" max="1" width="21.875" style="34" customWidth="1"/>
    <col min="2" max="2" width="20.375" style="34" customWidth="1"/>
    <col min="3" max="3" width="21.75" style="34" customWidth="1"/>
    <col min="4" max="4" width="18.375" style="34" customWidth="1"/>
    <col min="5" max="16384" width="9" style="33"/>
  </cols>
  <sheetData>
    <row r="1" spans="1:4" ht="17.25" thickBot="1">
      <c r="A1" s="35" t="s">
        <v>4173</v>
      </c>
      <c r="B1" s="35" t="s">
        <v>4174</v>
      </c>
      <c r="C1" s="35" t="s">
        <v>4175</v>
      </c>
      <c r="D1" s="35" t="s">
        <v>4176</v>
      </c>
    </row>
    <row r="2" spans="1:4" ht="17.25" thickBot="1">
      <c r="A2" s="36">
        <v>45044.915277777778</v>
      </c>
      <c r="B2" s="37" t="s">
        <v>1519</v>
      </c>
      <c r="C2" s="37" t="s">
        <v>1492</v>
      </c>
      <c r="D2" s="37" t="s">
        <v>4494</v>
      </c>
    </row>
    <row r="3" spans="1:4" ht="17.25" thickBot="1">
      <c r="A3" s="36">
        <v>45044.915277777778</v>
      </c>
      <c r="B3" s="37" t="s">
        <v>1456</v>
      </c>
      <c r="C3" s="37" t="s">
        <v>1530</v>
      </c>
      <c r="D3" s="37" t="s">
        <v>4494</v>
      </c>
    </row>
    <row r="4" spans="1:4" ht="17.25" thickBot="1">
      <c r="A4" s="36">
        <v>45041.899305555555</v>
      </c>
      <c r="B4" s="37" t="s">
        <v>67</v>
      </c>
      <c r="C4" s="37" t="s">
        <v>1417</v>
      </c>
      <c r="D4" s="37" t="s">
        <v>4494</v>
      </c>
    </row>
    <row r="5" spans="1:4" ht="17.25" thickBot="1">
      <c r="A5" s="36">
        <v>45037.714583333334</v>
      </c>
      <c r="B5" s="37" t="s">
        <v>722</v>
      </c>
      <c r="C5" s="37" t="s">
        <v>1393</v>
      </c>
      <c r="D5" s="37" t="s">
        <v>4495</v>
      </c>
    </row>
    <row r="6" spans="1:4" ht="17.25" thickBot="1">
      <c r="A6" s="36">
        <v>45037.714583333334</v>
      </c>
      <c r="B6" s="37" t="s">
        <v>3371</v>
      </c>
      <c r="C6" s="37" t="s">
        <v>1445</v>
      </c>
      <c r="D6" s="37" t="s">
        <v>4495</v>
      </c>
    </row>
    <row r="7" spans="1:4" ht="17.25" thickBot="1">
      <c r="A7" s="36">
        <v>45037.714583333334</v>
      </c>
      <c r="B7" s="37" t="s">
        <v>3149</v>
      </c>
      <c r="C7" s="37" t="s">
        <v>1424</v>
      </c>
      <c r="D7" s="37" t="s">
        <v>4495</v>
      </c>
    </row>
    <row r="8" spans="1:4" ht="17.25" thickBot="1">
      <c r="A8" s="36">
        <v>45037.631249999999</v>
      </c>
      <c r="B8" s="37" t="s">
        <v>1424</v>
      </c>
      <c r="C8" s="37" t="s">
        <v>1427</v>
      </c>
      <c r="D8" s="37" t="s">
        <v>4495</v>
      </c>
    </row>
    <row r="9" spans="1:4" ht="17.25" thickBot="1">
      <c r="A9" s="36">
        <v>45037.631249999999</v>
      </c>
      <c r="B9" s="37" t="s">
        <v>1406</v>
      </c>
      <c r="C9" s="37" t="s">
        <v>722</v>
      </c>
      <c r="D9" s="37" t="s">
        <v>4495</v>
      </c>
    </row>
    <row r="10" spans="1:4" ht="17.25" thickBot="1">
      <c r="A10" s="36">
        <v>45037.631249999999</v>
      </c>
      <c r="B10" s="37" t="s">
        <v>777</v>
      </c>
      <c r="C10" s="37" t="s">
        <v>1496</v>
      </c>
      <c r="D10" s="37" t="s">
        <v>4495</v>
      </c>
    </row>
    <row r="11" spans="1:4" ht="17.25" thickBot="1">
      <c r="A11" s="36">
        <v>45037.631249999999</v>
      </c>
      <c r="B11" s="37" t="s">
        <v>1443</v>
      </c>
      <c r="C11" s="37" t="s">
        <v>1525</v>
      </c>
      <c r="D11" s="37" t="s">
        <v>4495</v>
      </c>
    </row>
    <row r="12" spans="1:4" ht="17.25" thickBot="1">
      <c r="A12" s="36">
        <v>45034.505555555559</v>
      </c>
      <c r="B12" s="37" t="s">
        <v>1533</v>
      </c>
      <c r="C12" s="37" t="s">
        <v>1404</v>
      </c>
      <c r="D12" s="37" t="s">
        <v>4495</v>
      </c>
    </row>
    <row r="13" spans="1:4" ht="17.25" thickBot="1">
      <c r="A13" s="36">
        <v>45034.505555555559</v>
      </c>
      <c r="B13" s="37" t="s">
        <v>1427</v>
      </c>
      <c r="C13" s="37" t="s">
        <v>1552</v>
      </c>
      <c r="D13" s="37" t="s">
        <v>4495</v>
      </c>
    </row>
    <row r="14" spans="1:4" ht="17.25" thickBot="1">
      <c r="A14" s="36">
        <v>45034.505555555559</v>
      </c>
      <c r="B14" s="37" t="s">
        <v>1517</v>
      </c>
      <c r="C14" s="37" t="s">
        <v>1446</v>
      </c>
      <c r="D14" s="37" t="s">
        <v>4495</v>
      </c>
    </row>
    <row r="15" spans="1:4" ht="17.25" thickBot="1">
      <c r="A15" s="36">
        <v>45034.505555555559</v>
      </c>
      <c r="B15" s="37" t="s">
        <v>722</v>
      </c>
      <c r="C15" s="37" t="s">
        <v>1406</v>
      </c>
      <c r="D15" s="37" t="s">
        <v>4495</v>
      </c>
    </row>
    <row r="16" spans="1:4" ht="17.25" thickBot="1">
      <c r="A16" s="36">
        <v>45034.505555555559</v>
      </c>
      <c r="B16" s="37" t="s">
        <v>1496</v>
      </c>
      <c r="C16" s="37" t="s">
        <v>1459</v>
      </c>
      <c r="D16" s="37" t="s">
        <v>4495</v>
      </c>
    </row>
    <row r="17" spans="1:4" ht="17.25" thickBot="1">
      <c r="A17" s="36">
        <v>45034.505555555559</v>
      </c>
      <c r="B17" s="37" t="s">
        <v>1532</v>
      </c>
      <c r="C17" s="37" t="s">
        <v>1435</v>
      </c>
      <c r="D17" s="37" t="s">
        <v>4495</v>
      </c>
    </row>
    <row r="18" spans="1:4" ht="17.25" thickBot="1">
      <c r="A18" s="36">
        <v>45034.505555555559</v>
      </c>
      <c r="B18" s="37" t="s">
        <v>1525</v>
      </c>
      <c r="C18" s="37" t="s">
        <v>1478</v>
      </c>
      <c r="D18" s="37" t="s">
        <v>4495</v>
      </c>
    </row>
    <row r="19" spans="1:4" ht="17.25" thickBot="1">
      <c r="A19" s="36">
        <v>45033.394444444442</v>
      </c>
      <c r="B19" s="37" t="s">
        <v>1404</v>
      </c>
      <c r="C19" s="37" t="s">
        <v>1388</v>
      </c>
      <c r="D19" s="37" t="s">
        <v>4495</v>
      </c>
    </row>
    <row r="20" spans="1:4" ht="17.25" thickBot="1">
      <c r="A20" s="36">
        <v>45033.394444444442</v>
      </c>
      <c r="B20" s="37" t="s">
        <v>1552</v>
      </c>
      <c r="C20" s="37" t="s">
        <v>1398</v>
      </c>
      <c r="D20" s="37" t="s">
        <v>4495</v>
      </c>
    </row>
    <row r="21" spans="1:4" ht="17.25" thickBot="1">
      <c r="A21" s="36">
        <v>45033.394444444442</v>
      </c>
      <c r="B21" s="37" t="s">
        <v>1393</v>
      </c>
      <c r="C21" s="37" t="s">
        <v>1440</v>
      </c>
      <c r="D21" s="37" t="s">
        <v>4495</v>
      </c>
    </row>
    <row r="22" spans="1:4" ht="17.25" thickBot="1">
      <c r="A22" s="36">
        <v>45033.394444444442</v>
      </c>
      <c r="B22" s="37" t="s">
        <v>1406</v>
      </c>
      <c r="C22" s="37" t="s">
        <v>1548</v>
      </c>
      <c r="D22" s="37" t="s">
        <v>4495</v>
      </c>
    </row>
    <row r="23" spans="1:4" ht="17.25" thickBot="1">
      <c r="A23" s="36">
        <v>45033.394444444442</v>
      </c>
      <c r="B23" s="37" t="s">
        <v>1446</v>
      </c>
      <c r="C23" s="37" t="s">
        <v>1401</v>
      </c>
      <c r="D23" s="37" t="s">
        <v>4495</v>
      </c>
    </row>
    <row r="24" spans="1:4" ht="17.25" thickBot="1">
      <c r="A24" s="36">
        <v>45033.394444444442</v>
      </c>
      <c r="B24" s="37" t="s">
        <v>1459</v>
      </c>
      <c r="C24" s="37" t="s">
        <v>1477</v>
      </c>
      <c r="D24" s="37" t="s">
        <v>4495</v>
      </c>
    </row>
    <row r="25" spans="1:4" ht="17.25" thickBot="1">
      <c r="A25" s="36">
        <v>45033.394444444442</v>
      </c>
      <c r="B25" s="37" t="s">
        <v>1435</v>
      </c>
      <c r="C25" s="37" t="s">
        <v>1412</v>
      </c>
      <c r="D25" s="37" t="s">
        <v>4495</v>
      </c>
    </row>
    <row r="26" spans="1:4" ht="17.25" thickBot="1">
      <c r="A26" s="36">
        <v>45033.394444444442</v>
      </c>
      <c r="B26" s="37" t="s">
        <v>1456</v>
      </c>
      <c r="C26" s="37" t="s">
        <v>1416</v>
      </c>
      <c r="D26" s="37" t="s">
        <v>4495</v>
      </c>
    </row>
    <row r="27" spans="1:4" ht="17.25" thickBot="1">
      <c r="A27" s="36">
        <v>45033.394444444442</v>
      </c>
      <c r="B27" s="37" t="s">
        <v>1617</v>
      </c>
      <c r="C27" s="37" t="s">
        <v>1530</v>
      </c>
      <c r="D27" s="37" t="s">
        <v>4495</v>
      </c>
    </row>
    <row r="28" spans="1:4" ht="17.25" thickBot="1">
      <c r="A28" s="36">
        <v>45033.390972222223</v>
      </c>
      <c r="B28" s="37" t="s">
        <v>1478</v>
      </c>
      <c r="C28" s="37" t="s">
        <v>1409</v>
      </c>
      <c r="D28" s="37" t="s">
        <v>4495</v>
      </c>
    </row>
    <row r="29" spans="1:4" ht="17.25" thickBot="1">
      <c r="A29" s="36">
        <v>45033.390972222223</v>
      </c>
      <c r="B29" s="37" t="s">
        <v>1834</v>
      </c>
      <c r="C29" s="37" t="s">
        <v>1417</v>
      </c>
      <c r="D29" s="37" t="s">
        <v>4495</v>
      </c>
    </row>
    <row r="30" spans="1:4" ht="17.25" thickBot="1">
      <c r="A30" s="36">
        <v>45028.929166666669</v>
      </c>
      <c r="B30" s="37" t="s">
        <v>1440</v>
      </c>
      <c r="C30" s="37" t="s">
        <v>1529</v>
      </c>
      <c r="D30" s="37" t="s">
        <v>4368</v>
      </c>
    </row>
    <row r="31" spans="1:4" ht="17.25" thickBot="1">
      <c r="A31" s="36">
        <v>45023.850694444445</v>
      </c>
      <c r="B31" s="37" t="s">
        <v>1388</v>
      </c>
      <c r="C31" s="37" t="s">
        <v>1404</v>
      </c>
      <c r="D31" s="37" t="s">
        <v>4321</v>
      </c>
    </row>
    <row r="32" spans="1:4" ht="17.25" thickBot="1">
      <c r="A32" s="36">
        <v>45016.897916666669</v>
      </c>
      <c r="B32" s="37" t="s">
        <v>1445</v>
      </c>
      <c r="C32" s="37" t="s">
        <v>1538</v>
      </c>
      <c r="D32" s="37" t="s">
        <v>4060</v>
      </c>
    </row>
    <row r="33" spans="1:4" ht="17.25" thickBot="1">
      <c r="A33" s="36">
        <v>45016.897916666669</v>
      </c>
      <c r="B33" s="37" t="s">
        <v>1401</v>
      </c>
      <c r="C33" s="37" t="s">
        <v>1424</v>
      </c>
      <c r="D33" s="37" t="s">
        <v>4060</v>
      </c>
    </row>
    <row r="34" spans="1:4" ht="17.25" thickBot="1">
      <c r="A34" s="36">
        <v>45016.897916666669</v>
      </c>
      <c r="B34" s="37" t="s">
        <v>1414</v>
      </c>
      <c r="C34" s="37" t="s">
        <v>1406</v>
      </c>
      <c r="D34" s="37" t="s">
        <v>4060</v>
      </c>
    </row>
    <row r="35" spans="1:4" ht="17.25" thickBot="1">
      <c r="A35" s="36">
        <v>45016.897916666669</v>
      </c>
      <c r="B35" s="37" t="s">
        <v>1416</v>
      </c>
      <c r="C35" s="37" t="s">
        <v>1435</v>
      </c>
      <c r="D35" s="37" t="s">
        <v>4060</v>
      </c>
    </row>
    <row r="36" spans="1:4" ht="17.25" thickBot="1">
      <c r="A36" s="36">
        <v>45001.907638888886</v>
      </c>
      <c r="B36" s="37" t="s">
        <v>1424</v>
      </c>
      <c r="C36" s="37" t="s">
        <v>1401</v>
      </c>
      <c r="D36" s="37" t="s">
        <v>4059</v>
      </c>
    </row>
    <row r="37" spans="1:4" ht="17.25" thickBot="1">
      <c r="A37" s="36">
        <v>44989.447222222225</v>
      </c>
      <c r="B37" s="37" t="s">
        <v>1538</v>
      </c>
      <c r="C37" s="37" t="s">
        <v>1396</v>
      </c>
      <c r="D37" s="37" t="s">
        <v>4058</v>
      </c>
    </row>
    <row r="38" spans="1:4" ht="17.25" thickBot="1">
      <c r="A38" s="36">
        <v>44989.447222222225</v>
      </c>
      <c r="B38" s="37" t="s">
        <v>1492</v>
      </c>
      <c r="C38" s="37" t="s">
        <v>1388</v>
      </c>
      <c r="D38" s="37" t="s">
        <v>4058</v>
      </c>
    </row>
    <row r="39" spans="1:4" ht="17.25" thickBot="1">
      <c r="A39" s="36">
        <v>44989.447222222225</v>
      </c>
      <c r="B39" s="37" t="s">
        <v>1548</v>
      </c>
      <c r="C39" s="37" t="s">
        <v>1403</v>
      </c>
      <c r="D39" s="37" t="s">
        <v>4058</v>
      </c>
    </row>
    <row r="40" spans="1:4" ht="17.25" thickBot="1">
      <c r="A40" s="36">
        <v>44989.447222222225</v>
      </c>
      <c r="B40" s="37" t="s">
        <v>1529</v>
      </c>
      <c r="C40" s="37" t="s">
        <v>1393</v>
      </c>
      <c r="D40" s="37" t="s">
        <v>4058</v>
      </c>
    </row>
    <row r="41" spans="1:4" ht="17.25" thickBot="1">
      <c r="A41" s="36">
        <v>44989.40902777778</v>
      </c>
      <c r="B41" s="37" t="s">
        <v>1412</v>
      </c>
      <c r="C41" s="37" t="s">
        <v>1496</v>
      </c>
      <c r="D41" s="37" t="s">
        <v>4058</v>
      </c>
    </row>
    <row r="42" spans="1:4" ht="17.25" thickBot="1">
      <c r="A42" s="36">
        <v>44988.974305555559</v>
      </c>
      <c r="B42" s="37" t="s">
        <v>1496</v>
      </c>
      <c r="C42" s="37" t="s">
        <v>1412</v>
      </c>
      <c r="D42" s="37" t="s">
        <v>4058</v>
      </c>
    </row>
    <row r="43" spans="1:4" ht="17.25" thickBot="1">
      <c r="A43" s="36">
        <v>44988.953472222223</v>
      </c>
      <c r="B43" s="37" t="s">
        <v>1403</v>
      </c>
      <c r="C43" s="37" t="s">
        <v>1548</v>
      </c>
      <c r="D43" s="37" t="s">
        <v>4058</v>
      </c>
    </row>
    <row r="44" spans="1:4" ht="17.25" thickBot="1">
      <c r="A44" s="36">
        <v>44988.866666666669</v>
      </c>
      <c r="B44" s="37" t="s">
        <v>1548</v>
      </c>
      <c r="C44" s="37" t="s">
        <v>1543</v>
      </c>
      <c r="D44" s="37" t="s">
        <v>4058</v>
      </c>
    </row>
    <row r="45" spans="1:4" ht="17.25" thickBot="1">
      <c r="A45" s="36">
        <v>44988.866666666669</v>
      </c>
      <c r="B45" s="37" t="s">
        <v>1406</v>
      </c>
      <c r="C45" s="37" t="s">
        <v>1414</v>
      </c>
      <c r="D45" s="37" t="s">
        <v>4058</v>
      </c>
    </row>
    <row r="46" spans="1:4" ht="17.25" thickBot="1">
      <c r="A46" s="36">
        <v>44988.866666666669</v>
      </c>
      <c r="B46" s="37" t="s">
        <v>1412</v>
      </c>
      <c r="C46" s="37" t="s">
        <v>1544</v>
      </c>
      <c r="D46" s="37" t="s">
        <v>4058</v>
      </c>
    </row>
    <row r="47" spans="1:4" ht="17.25" thickBot="1">
      <c r="A47" s="36">
        <v>44988.866666666669</v>
      </c>
      <c r="B47" s="37" t="s">
        <v>1477</v>
      </c>
      <c r="C47" s="37" t="s">
        <v>1639</v>
      </c>
      <c r="D47" s="37" t="s">
        <v>4058</v>
      </c>
    </row>
    <row r="48" spans="1:4" ht="17.25" thickBot="1">
      <c r="A48" s="36">
        <v>44988.866666666669</v>
      </c>
      <c r="B48" s="37" t="s">
        <v>1530</v>
      </c>
      <c r="C48" s="37" t="s">
        <v>1429</v>
      </c>
      <c r="D48" s="37" t="s">
        <v>4058</v>
      </c>
    </row>
    <row r="49" spans="1:4" ht="17.25" thickBot="1">
      <c r="A49" s="36">
        <v>44988.59652777778</v>
      </c>
      <c r="B49" s="37" t="s">
        <v>1404</v>
      </c>
      <c r="C49" s="37" t="s">
        <v>1445</v>
      </c>
      <c r="D49" s="37" t="s">
        <v>4058</v>
      </c>
    </row>
    <row r="50" spans="1:4" ht="17.25" thickBot="1">
      <c r="A50" s="36">
        <v>44988.59652777778</v>
      </c>
      <c r="B50" s="37" t="s">
        <v>1417</v>
      </c>
      <c r="C50" s="37" t="s">
        <v>1537</v>
      </c>
      <c r="D50" s="37" t="s">
        <v>4058</v>
      </c>
    </row>
    <row r="51" spans="1:4" ht="17.25" thickBot="1">
      <c r="A51" s="36">
        <v>44978.913888888892</v>
      </c>
      <c r="B51" s="37" t="s">
        <v>1414</v>
      </c>
      <c r="C51" s="37" t="s">
        <v>1419</v>
      </c>
      <c r="D51" s="37" t="s">
        <v>4057</v>
      </c>
    </row>
    <row r="52" spans="1:4" ht="17.25" thickBot="1">
      <c r="A52" s="36">
        <v>44978.913888888892</v>
      </c>
      <c r="B52" s="37" t="s">
        <v>1639</v>
      </c>
      <c r="C52" s="37" t="s">
        <v>1702</v>
      </c>
      <c r="D52" s="37" t="s">
        <v>4057</v>
      </c>
    </row>
    <row r="53" spans="1:4" ht="17.25" thickBot="1">
      <c r="A53" s="36">
        <v>44975.45</v>
      </c>
      <c r="B53" s="37" t="s">
        <v>1445</v>
      </c>
      <c r="C53" s="37" t="s">
        <v>1432</v>
      </c>
      <c r="D53" s="37" t="s">
        <v>4056</v>
      </c>
    </row>
    <row r="54" spans="1:4" ht="17.25" thickBot="1">
      <c r="A54" s="36">
        <v>44968.45208333333</v>
      </c>
      <c r="B54" s="37" t="s">
        <v>1544</v>
      </c>
      <c r="C54" s="37" t="s">
        <v>1416</v>
      </c>
      <c r="D54" s="37" t="s">
        <v>4055</v>
      </c>
    </row>
    <row r="55" spans="1:4" ht="17.25" thickBot="1">
      <c r="A55" s="36">
        <v>44946.964583333334</v>
      </c>
      <c r="B55" s="37" t="s">
        <v>1401</v>
      </c>
      <c r="C55" s="37" t="s">
        <v>1467</v>
      </c>
      <c r="D55" s="37" t="s">
        <v>4054</v>
      </c>
    </row>
    <row r="56" spans="1:4" ht="17.25" thickBot="1">
      <c r="A56" s="36">
        <v>44946.964583333334</v>
      </c>
      <c r="B56" s="37" t="s">
        <v>1393</v>
      </c>
      <c r="C56" s="37" t="s">
        <v>722</v>
      </c>
      <c r="D56" s="37" t="s">
        <v>4054</v>
      </c>
    </row>
    <row r="57" spans="1:4" ht="17.25" thickBot="1">
      <c r="A57" s="36">
        <v>44938.920138888891</v>
      </c>
      <c r="B57" s="37" t="s">
        <v>1396</v>
      </c>
      <c r="C57" s="37" t="s">
        <v>1445</v>
      </c>
      <c r="D57" s="37" t="s">
        <v>4053</v>
      </c>
    </row>
    <row r="58" spans="1:4" ht="17.25" thickBot="1">
      <c r="A58" s="36">
        <v>44938.920138888891</v>
      </c>
      <c r="B58" s="37" t="s">
        <v>1398</v>
      </c>
      <c r="C58" s="37" t="s">
        <v>1747</v>
      </c>
      <c r="D58" s="37" t="s">
        <v>4053</v>
      </c>
    </row>
    <row r="59" spans="1:4" ht="17.25" thickBot="1">
      <c r="A59" s="36">
        <v>44938.920138888891</v>
      </c>
      <c r="B59" s="37" t="s">
        <v>1416</v>
      </c>
      <c r="C59" s="37" t="s">
        <v>1472</v>
      </c>
      <c r="D59" s="37" t="s">
        <v>4053</v>
      </c>
    </row>
    <row r="60" spans="1:4" ht="17.25" thickBot="1">
      <c r="A60" s="36">
        <v>45290.87222222222</v>
      </c>
      <c r="B60" s="37" t="s">
        <v>1435</v>
      </c>
      <c r="C60" s="37" t="s">
        <v>1521</v>
      </c>
      <c r="D60" s="37" t="s">
        <v>4052</v>
      </c>
    </row>
    <row r="61" spans="1:4" ht="17.25" thickBot="1">
      <c r="A61" s="36">
        <v>45289.896527777775</v>
      </c>
      <c r="B61" s="37" t="s">
        <v>1432</v>
      </c>
      <c r="C61" s="37" t="s">
        <v>1400</v>
      </c>
      <c r="D61" s="37" t="s">
        <v>4051</v>
      </c>
    </row>
    <row r="62" spans="1:4" ht="17.25" thickBot="1">
      <c r="A62" s="36">
        <v>45286.447222222225</v>
      </c>
      <c r="B62" s="37" t="s">
        <v>1747</v>
      </c>
      <c r="C62" s="37" t="s">
        <v>1424</v>
      </c>
      <c r="D62" s="37" t="s">
        <v>4050</v>
      </c>
    </row>
    <row r="63" spans="1:4" ht="17.25" thickBot="1">
      <c r="A63" s="36">
        <v>45286.375</v>
      </c>
      <c r="B63" s="37" t="s">
        <v>1521</v>
      </c>
      <c r="C63" s="37" t="s">
        <v>1441</v>
      </c>
      <c r="D63" s="37" t="s">
        <v>4050</v>
      </c>
    </row>
    <row r="64" spans="1:4" ht="17.25" thickBot="1">
      <c r="A64" s="36">
        <v>45286.375</v>
      </c>
      <c r="B64" s="37" t="s">
        <v>1429</v>
      </c>
      <c r="C64" s="37" t="s">
        <v>1426</v>
      </c>
      <c r="D64" s="37" t="s">
        <v>4050</v>
      </c>
    </row>
    <row r="65" spans="1:4" ht="17.25" thickBot="1">
      <c r="A65" s="36">
        <v>45286.047222222223</v>
      </c>
      <c r="B65" s="37" t="s">
        <v>1400</v>
      </c>
      <c r="C65" s="37" t="s">
        <v>1524</v>
      </c>
      <c r="D65" s="37" t="s">
        <v>4050</v>
      </c>
    </row>
    <row r="66" spans="1:4" ht="17.25" thickBot="1">
      <c r="A66" s="36">
        <v>45286.047222222223</v>
      </c>
      <c r="B66" s="37" t="s">
        <v>1445</v>
      </c>
      <c r="C66" s="37" t="s">
        <v>1507</v>
      </c>
      <c r="D66" s="37" t="s">
        <v>4050</v>
      </c>
    </row>
    <row r="67" spans="1:4" ht="17.25" thickBot="1">
      <c r="A67" s="36">
        <v>45286.047222222223</v>
      </c>
      <c r="B67" s="37" t="s">
        <v>1467</v>
      </c>
      <c r="C67" s="37" t="s">
        <v>1518</v>
      </c>
      <c r="D67" s="37" t="s">
        <v>4050</v>
      </c>
    </row>
    <row r="68" spans="1:4" ht="17.25" thickBot="1">
      <c r="A68" s="36">
        <v>45286.047222222223</v>
      </c>
      <c r="B68" s="37" t="s">
        <v>1702</v>
      </c>
      <c r="C68" s="37" t="s">
        <v>1621</v>
      </c>
      <c r="D68" s="37" t="s">
        <v>4050</v>
      </c>
    </row>
    <row r="69" spans="1:4" ht="17.25" thickBot="1">
      <c r="A69" s="36">
        <v>45286.047222222223</v>
      </c>
      <c r="B69" s="37" t="s">
        <v>1409</v>
      </c>
      <c r="C69" s="37" t="s">
        <v>82</v>
      </c>
      <c r="D69" s="37" t="s">
        <v>4050</v>
      </c>
    </row>
    <row r="70" spans="1:4" ht="17.25" thickBot="1">
      <c r="A70" s="36">
        <v>45242.910416666666</v>
      </c>
      <c r="B70" s="37" t="s">
        <v>1424</v>
      </c>
      <c r="C70" s="37" t="s">
        <v>1406</v>
      </c>
      <c r="D70" s="37" t="s">
        <v>4050</v>
      </c>
    </row>
    <row r="71" spans="1:4" ht="17.25" thickBot="1">
      <c r="A71" s="36">
        <v>45242.910416666666</v>
      </c>
      <c r="B71" s="37" t="s">
        <v>1441</v>
      </c>
      <c r="C71" s="37" t="s">
        <v>1448</v>
      </c>
      <c r="D71" s="37" t="s">
        <v>4050</v>
      </c>
    </row>
    <row r="72" spans="1:4" ht="17.25" thickBot="1">
      <c r="A72" s="36">
        <v>45242.910416666666</v>
      </c>
      <c r="B72" s="37" t="s">
        <v>82</v>
      </c>
      <c r="C72" s="37" t="s">
        <v>1407</v>
      </c>
      <c r="D72" s="37" t="s">
        <v>4050</v>
      </c>
    </row>
    <row r="73" spans="1:4" ht="17.25" thickBot="1">
      <c r="A73" s="36">
        <v>45240.896527777775</v>
      </c>
      <c r="B73" s="37" t="s">
        <v>1507</v>
      </c>
      <c r="C73" s="37" t="s">
        <v>1432</v>
      </c>
      <c r="D73" s="37" t="s">
        <v>4049</v>
      </c>
    </row>
    <row r="74" spans="1:4" ht="17.25" thickBot="1">
      <c r="A74" s="36">
        <v>45235.558333333334</v>
      </c>
      <c r="B74" s="37" t="s">
        <v>1419</v>
      </c>
      <c r="C74" s="37" t="s">
        <v>1414</v>
      </c>
      <c r="D74" s="37" t="s">
        <v>4048</v>
      </c>
    </row>
    <row r="75" spans="1:4" ht="17.25" thickBot="1">
      <c r="A75" s="36">
        <v>45228.927777777775</v>
      </c>
      <c r="B75" s="37" t="s">
        <v>1524</v>
      </c>
      <c r="C75" s="37" t="s">
        <v>1404</v>
      </c>
      <c r="D75" s="37" t="s">
        <v>4048</v>
      </c>
    </row>
    <row r="76" spans="1:4" ht="17.25" thickBot="1">
      <c r="A76" s="36">
        <v>45228.455555555556</v>
      </c>
      <c r="B76" s="37" t="s">
        <v>1406</v>
      </c>
      <c r="C76" s="37" t="s">
        <v>1485</v>
      </c>
      <c r="D76" s="37" t="s">
        <v>4047</v>
      </c>
    </row>
    <row r="77" spans="1:4" ht="17.25" thickBot="1">
      <c r="A77" s="36">
        <v>45221.452777777777</v>
      </c>
      <c r="B77" s="37" t="s">
        <v>1426</v>
      </c>
      <c r="C77" s="37" t="s">
        <v>1477</v>
      </c>
      <c r="D77" s="37" t="s">
        <v>4046</v>
      </c>
    </row>
    <row r="78" spans="1:4" ht="17.25" thickBot="1">
      <c r="A78" s="36">
        <v>45219.919444444444</v>
      </c>
      <c r="B78" s="37" t="s">
        <v>1485</v>
      </c>
      <c r="C78" s="37" t="s">
        <v>1665</v>
      </c>
      <c r="D78" s="37" t="s">
        <v>4046</v>
      </c>
    </row>
    <row r="79" spans="1:4" ht="17.25" thickBot="1">
      <c r="A79" s="36">
        <v>45215.861111111109</v>
      </c>
      <c r="B79" s="37" t="s">
        <v>1414</v>
      </c>
      <c r="C79" s="37" t="s">
        <v>1419</v>
      </c>
      <c r="D79" s="37" t="s">
        <v>4045</v>
      </c>
    </row>
    <row r="80" spans="1:4" ht="17.25" thickBot="1">
      <c r="A80" s="36">
        <v>45215.861111111109</v>
      </c>
      <c r="B80" s="37" t="s">
        <v>1665</v>
      </c>
      <c r="C80" s="37" t="s">
        <v>1529</v>
      </c>
      <c r="D80" s="37" t="s">
        <v>4045</v>
      </c>
    </row>
    <row r="81" spans="1:4" ht="17.25" thickBot="1">
      <c r="A81" s="36">
        <v>45213.753472222219</v>
      </c>
      <c r="B81" s="37" t="s">
        <v>1448</v>
      </c>
      <c r="C81" s="37" t="s">
        <v>1521</v>
      </c>
      <c r="D81" s="37" t="s">
        <v>4044</v>
      </c>
    </row>
    <row r="82" spans="1:4" ht="17.25" thickBot="1">
      <c r="A82" s="36">
        <v>45202.897916666669</v>
      </c>
      <c r="B82" s="37" t="s">
        <v>1518</v>
      </c>
      <c r="C82" s="37" t="s">
        <v>1439</v>
      </c>
      <c r="D82" s="37" t="s">
        <v>4043</v>
      </c>
    </row>
    <row r="83" spans="1:4" ht="17.25" thickBot="1">
      <c r="A83" s="36">
        <v>45196.910416666666</v>
      </c>
      <c r="B83" s="37" t="s">
        <v>1404</v>
      </c>
      <c r="C83" s="37" t="s">
        <v>1533</v>
      </c>
      <c r="D83" s="37" t="s">
        <v>4042</v>
      </c>
    </row>
    <row r="84" spans="1:4" ht="17.25" thickBot="1">
      <c r="A84" s="36">
        <v>45196.910416666666</v>
      </c>
      <c r="B84" s="37" t="s">
        <v>1529</v>
      </c>
      <c r="C84" s="37" t="s">
        <v>1467</v>
      </c>
      <c r="D84" s="37" t="s">
        <v>4042</v>
      </c>
    </row>
    <row r="85" spans="1:4" ht="17.25" thickBot="1">
      <c r="A85" s="36">
        <v>45175.845138888886</v>
      </c>
      <c r="B85" s="37" t="s">
        <v>1407</v>
      </c>
      <c r="C85" s="37" t="s">
        <v>1659</v>
      </c>
      <c r="D85" s="37" t="s">
        <v>4041</v>
      </c>
    </row>
    <row r="86" spans="1:4" ht="17.25" thickBot="1">
      <c r="A86" s="36">
        <v>45172.835416666669</v>
      </c>
      <c r="B86" s="37" t="s">
        <v>1391</v>
      </c>
      <c r="C86" s="37" t="s">
        <v>1441</v>
      </c>
      <c r="D86" s="37" t="s">
        <v>4041</v>
      </c>
    </row>
    <row r="87" spans="1:4" ht="17.25" thickBot="1">
      <c r="A87" s="36">
        <v>45168.724999999999</v>
      </c>
      <c r="B87" s="37" t="s">
        <v>1439</v>
      </c>
      <c r="C87" s="37" t="s">
        <v>1549</v>
      </c>
      <c r="D87" s="37" t="s">
        <v>4040</v>
      </c>
    </row>
    <row r="88" spans="1:4" ht="17.25" thickBot="1">
      <c r="A88" s="36">
        <v>45168.724999999999</v>
      </c>
      <c r="B88" s="37" t="s">
        <v>1477</v>
      </c>
      <c r="C88" s="37" t="s">
        <v>1435</v>
      </c>
      <c r="D88" s="37" t="s">
        <v>4040</v>
      </c>
    </row>
    <row r="89" spans="1:4" ht="17.25" thickBot="1">
      <c r="A89" s="36">
        <v>45158.172222222223</v>
      </c>
      <c r="B89" s="37" t="s">
        <v>1441</v>
      </c>
      <c r="C89" s="37" t="s">
        <v>1436</v>
      </c>
      <c r="D89" s="37" t="s">
        <v>4039</v>
      </c>
    </row>
    <row r="90" spans="1:4" ht="17.25" thickBot="1">
      <c r="A90" s="36">
        <v>45157.802777777775</v>
      </c>
      <c r="B90" s="37" t="s">
        <v>1436</v>
      </c>
      <c r="C90" s="37" t="s">
        <v>1441</v>
      </c>
      <c r="D90" s="37" t="s">
        <v>4039</v>
      </c>
    </row>
    <row r="91" spans="1:4" ht="17.25" thickBot="1">
      <c r="A91" s="36">
        <v>45157.790277777778</v>
      </c>
      <c r="B91" s="37" t="s">
        <v>1549</v>
      </c>
      <c r="C91" s="37" t="s">
        <v>1424</v>
      </c>
      <c r="D91" s="37" t="s">
        <v>4039</v>
      </c>
    </row>
    <row r="92" spans="1:4" ht="17.25" thickBot="1">
      <c r="A92" s="36">
        <v>45157.790277777778</v>
      </c>
      <c r="B92" s="37" t="s">
        <v>1441</v>
      </c>
      <c r="C92" s="37" t="s">
        <v>1436</v>
      </c>
      <c r="D92" s="37" t="s">
        <v>4039</v>
      </c>
    </row>
    <row r="93" spans="1:4" ht="17.25" thickBot="1">
      <c r="A93" s="36">
        <v>45157.729861111111</v>
      </c>
      <c r="B93" s="37" t="s">
        <v>1436</v>
      </c>
      <c r="C93" s="37" t="s">
        <v>1441</v>
      </c>
      <c r="D93" s="37" t="s">
        <v>4039</v>
      </c>
    </row>
    <row r="94" spans="1:4" ht="17.25" thickBot="1">
      <c r="A94" s="36">
        <v>45156.82708333333</v>
      </c>
      <c r="B94" s="37" t="s">
        <v>1388</v>
      </c>
      <c r="C94" s="37" t="s">
        <v>1519</v>
      </c>
      <c r="D94" s="37" t="s">
        <v>4039</v>
      </c>
    </row>
    <row r="95" spans="1:4" ht="17.25" thickBot="1">
      <c r="A95" s="36">
        <v>45156.82708333333</v>
      </c>
      <c r="B95" s="37" t="s">
        <v>1467</v>
      </c>
      <c r="C95" s="37" t="s">
        <v>1427</v>
      </c>
      <c r="D95" s="37" t="s">
        <v>4039</v>
      </c>
    </row>
    <row r="96" spans="1:4" ht="17.25" thickBot="1">
      <c r="A96" s="36">
        <v>45156.82708333333</v>
      </c>
      <c r="B96" s="37" t="s">
        <v>1543</v>
      </c>
      <c r="C96" s="37" t="s">
        <v>1518</v>
      </c>
      <c r="D96" s="37" t="s">
        <v>4039</v>
      </c>
    </row>
    <row r="97" spans="1:4" ht="17.25" thickBot="1">
      <c r="A97" s="36">
        <v>45156.82708333333</v>
      </c>
      <c r="B97" s="37" t="s">
        <v>1621</v>
      </c>
      <c r="C97" s="37" t="s">
        <v>1456</v>
      </c>
      <c r="D97" s="37" t="s">
        <v>4039</v>
      </c>
    </row>
    <row r="98" spans="1:4" ht="17.25" thickBot="1">
      <c r="A98" s="36">
        <v>45156.82708333333</v>
      </c>
      <c r="B98" s="37" t="s">
        <v>1435</v>
      </c>
      <c r="C98" s="37" t="s">
        <v>1426</v>
      </c>
      <c r="D98" s="37" t="s">
        <v>4039</v>
      </c>
    </row>
    <row r="99" spans="1:4" ht="17.25" thickBot="1">
      <c r="A99" s="36">
        <v>45156.82708333333</v>
      </c>
      <c r="B99" s="37" t="s">
        <v>1659</v>
      </c>
      <c r="C99" s="37" t="s">
        <v>67</v>
      </c>
      <c r="D99" s="37" t="s">
        <v>4039</v>
      </c>
    </row>
    <row r="100" spans="1:4" ht="17.25" thickBot="1">
      <c r="A100" s="36">
        <v>45153.761805555558</v>
      </c>
      <c r="B100" s="37" t="s">
        <v>1419</v>
      </c>
      <c r="C100" s="37" t="s">
        <v>1414</v>
      </c>
      <c r="D100" s="37" t="s">
        <v>4039</v>
      </c>
    </row>
    <row r="101" spans="1:4" ht="17.25" thickBot="1">
      <c r="A101" s="36">
        <v>45153.761805555558</v>
      </c>
      <c r="B101" s="37" t="s">
        <v>1521</v>
      </c>
      <c r="C101" s="37" t="s">
        <v>1681</v>
      </c>
      <c r="D101" s="37" t="s">
        <v>4039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sqref="A1:A21"/>
    </sheetView>
  </sheetViews>
  <sheetFormatPr defaultRowHeight="16.5"/>
  <cols>
    <col min="1" max="1" width="9" style="38"/>
    <col min="2" max="2" width="16.625" style="38" customWidth="1"/>
    <col min="3" max="16" width="9" style="38"/>
    <col min="17" max="17" width="15" style="38" customWidth="1"/>
    <col min="18" max="18" width="22.625" style="38" customWidth="1"/>
    <col min="19" max="19" width="23.25" style="38" customWidth="1"/>
    <col min="20" max="16384" width="9" style="38"/>
  </cols>
  <sheetData>
    <row r="1" spans="1:22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>
      <c r="A2" s="1">
        <v>1</v>
      </c>
      <c r="B2" s="38" t="s">
        <v>66</v>
      </c>
      <c r="C2" s="38">
        <v>33</v>
      </c>
      <c r="D2" s="38">
        <v>25</v>
      </c>
      <c r="E2" s="38">
        <v>4</v>
      </c>
      <c r="F2" s="38">
        <v>4</v>
      </c>
      <c r="G2" s="38">
        <v>87</v>
      </c>
      <c r="H2" s="38">
        <v>30</v>
      </c>
      <c r="I2" s="38">
        <v>57</v>
      </c>
      <c r="J2" s="38">
        <v>79</v>
      </c>
      <c r="K2" s="38">
        <v>2.39</v>
      </c>
      <c r="L2" s="38">
        <v>70.8</v>
      </c>
      <c r="M2" s="38">
        <v>25.6</v>
      </c>
      <c r="N2" s="38">
        <v>45.1</v>
      </c>
      <c r="O2" s="38">
        <v>1.37</v>
      </c>
      <c r="P2" s="38" t="s">
        <v>4217</v>
      </c>
      <c r="Q2" s="38">
        <v>53226</v>
      </c>
      <c r="R2" s="38" t="s">
        <v>5137</v>
      </c>
      <c r="S2" s="38" t="s">
        <v>67</v>
      </c>
      <c r="U2" s="3"/>
      <c r="V2" s="3"/>
    </row>
    <row r="3" spans="1:22">
      <c r="A3" s="1">
        <v>2</v>
      </c>
      <c r="B3" s="38" t="s">
        <v>64</v>
      </c>
      <c r="C3" s="38">
        <v>34</v>
      </c>
      <c r="D3" s="38">
        <v>24</v>
      </c>
      <c r="E3" s="38">
        <v>6</v>
      </c>
      <c r="F3" s="38">
        <v>4</v>
      </c>
      <c r="G3" s="38">
        <v>81</v>
      </c>
      <c r="H3" s="38">
        <v>39</v>
      </c>
      <c r="I3" s="38">
        <v>42</v>
      </c>
      <c r="J3" s="38">
        <v>78</v>
      </c>
      <c r="K3" s="38">
        <v>2.29</v>
      </c>
      <c r="L3" s="38">
        <v>66.3</v>
      </c>
      <c r="M3" s="38">
        <v>37.9</v>
      </c>
      <c r="N3" s="38">
        <v>28.3</v>
      </c>
      <c r="O3" s="38">
        <v>0.83</v>
      </c>
      <c r="P3" s="38" t="s">
        <v>5138</v>
      </c>
      <c r="Q3" s="38">
        <v>60200</v>
      </c>
      <c r="R3" s="38" t="s">
        <v>4402</v>
      </c>
      <c r="S3" s="38" t="s">
        <v>65</v>
      </c>
      <c r="U3" s="3"/>
      <c r="V3" s="3"/>
    </row>
    <row r="4" spans="1:22">
      <c r="A4" s="1">
        <v>3</v>
      </c>
      <c r="B4" s="38" t="s">
        <v>68</v>
      </c>
      <c r="C4" s="38">
        <v>33</v>
      </c>
      <c r="D4" s="38">
        <v>18</v>
      </c>
      <c r="E4" s="38">
        <v>11</v>
      </c>
      <c r="F4" s="38">
        <v>4</v>
      </c>
      <c r="G4" s="38">
        <v>61</v>
      </c>
      <c r="H4" s="38">
        <v>27</v>
      </c>
      <c r="I4" s="38">
        <v>34</v>
      </c>
      <c r="J4" s="38">
        <v>65</v>
      </c>
      <c r="K4" s="38">
        <v>1.97</v>
      </c>
      <c r="L4" s="38">
        <v>60.9</v>
      </c>
      <c r="M4" s="38">
        <v>33.4</v>
      </c>
      <c r="N4" s="38">
        <v>27.5</v>
      </c>
      <c r="O4" s="38">
        <v>0.83</v>
      </c>
      <c r="P4" s="38" t="s">
        <v>5139</v>
      </c>
      <c r="Q4" s="38">
        <v>52243</v>
      </c>
      <c r="R4" s="38" t="s">
        <v>5140</v>
      </c>
      <c r="S4" s="38" t="s">
        <v>69</v>
      </c>
      <c r="U4" s="3"/>
      <c r="V4" s="3"/>
    </row>
    <row r="5" spans="1:22">
      <c r="A5" s="1">
        <v>4</v>
      </c>
      <c r="B5" s="38" t="s">
        <v>70</v>
      </c>
      <c r="C5" s="38">
        <v>33</v>
      </c>
      <c r="D5" s="38">
        <v>19</v>
      </c>
      <c r="E5" s="38">
        <v>6</v>
      </c>
      <c r="F5" s="38">
        <v>8</v>
      </c>
      <c r="G5" s="38">
        <v>49</v>
      </c>
      <c r="H5" s="38">
        <v>40</v>
      </c>
      <c r="I5" s="38">
        <v>9</v>
      </c>
      <c r="J5" s="38">
        <v>63</v>
      </c>
      <c r="K5" s="38">
        <v>1.91</v>
      </c>
      <c r="L5" s="38">
        <v>53.9</v>
      </c>
      <c r="M5" s="38">
        <v>44</v>
      </c>
      <c r="N5" s="38">
        <v>9.8000000000000007</v>
      </c>
      <c r="O5" s="38">
        <v>0.3</v>
      </c>
      <c r="P5" s="38" t="s">
        <v>5141</v>
      </c>
      <c r="Q5" s="38">
        <v>73697</v>
      </c>
      <c r="R5" s="38" t="s">
        <v>4498</v>
      </c>
      <c r="S5" s="38" t="s">
        <v>71</v>
      </c>
      <c r="U5" s="3"/>
      <c r="V5" s="3"/>
    </row>
    <row r="6" spans="1:22">
      <c r="A6" s="1">
        <v>5</v>
      </c>
      <c r="B6" s="38" t="s">
        <v>81</v>
      </c>
      <c r="C6" s="38">
        <v>34</v>
      </c>
      <c r="D6" s="38">
        <v>17</v>
      </c>
      <c r="E6" s="38">
        <v>8</v>
      </c>
      <c r="F6" s="38">
        <v>9</v>
      </c>
      <c r="G6" s="38">
        <v>66</v>
      </c>
      <c r="H6" s="38">
        <v>42</v>
      </c>
      <c r="I6" s="38">
        <v>24</v>
      </c>
      <c r="J6" s="38">
        <v>59</v>
      </c>
      <c r="K6" s="38">
        <v>1.74</v>
      </c>
      <c r="L6" s="38">
        <v>63.5</v>
      </c>
      <c r="M6" s="38">
        <v>47.1</v>
      </c>
      <c r="N6" s="38">
        <v>16.3</v>
      </c>
      <c r="O6" s="38">
        <v>0.48</v>
      </c>
      <c r="P6" s="38" t="s">
        <v>4217</v>
      </c>
      <c r="Q6" s="38">
        <v>50080</v>
      </c>
      <c r="R6" s="38" t="s">
        <v>5142</v>
      </c>
      <c r="S6" s="38" t="s">
        <v>82</v>
      </c>
      <c r="U6" s="3"/>
      <c r="V6" s="3"/>
    </row>
    <row r="7" spans="1:22">
      <c r="A7" s="1">
        <v>6</v>
      </c>
      <c r="B7" s="38" t="s">
        <v>74</v>
      </c>
      <c r="C7" s="38">
        <v>32</v>
      </c>
      <c r="D7" s="38">
        <v>16</v>
      </c>
      <c r="E7" s="38">
        <v>7</v>
      </c>
      <c r="F7" s="38">
        <v>9</v>
      </c>
      <c r="G7" s="38">
        <v>62</v>
      </c>
      <c r="H7" s="38">
        <v>40</v>
      </c>
      <c r="I7" s="38">
        <v>22</v>
      </c>
      <c r="J7" s="38">
        <v>55</v>
      </c>
      <c r="K7" s="38">
        <v>1.72</v>
      </c>
      <c r="L7" s="38">
        <v>61.8</v>
      </c>
      <c r="M7" s="38">
        <v>38.1</v>
      </c>
      <c r="N7" s="38">
        <v>23.7</v>
      </c>
      <c r="O7" s="38">
        <v>0.74</v>
      </c>
      <c r="P7" s="38" t="s">
        <v>5143</v>
      </c>
      <c r="Q7" s="38">
        <v>31475</v>
      </c>
      <c r="R7" s="38" t="s">
        <v>5144</v>
      </c>
      <c r="S7" s="38" t="s">
        <v>75</v>
      </c>
      <c r="U7" s="3"/>
      <c r="V7" s="3"/>
    </row>
    <row r="8" spans="1:22">
      <c r="A8" s="1">
        <v>7</v>
      </c>
      <c r="B8" s="38" t="s">
        <v>72</v>
      </c>
      <c r="C8" s="38">
        <v>34</v>
      </c>
      <c r="D8" s="38">
        <v>16</v>
      </c>
      <c r="E8" s="38">
        <v>6</v>
      </c>
      <c r="F8" s="38">
        <v>12</v>
      </c>
      <c r="G8" s="38">
        <v>63</v>
      </c>
      <c r="H8" s="38">
        <v>57</v>
      </c>
      <c r="I8" s="38">
        <v>6</v>
      </c>
      <c r="J8" s="38">
        <v>54</v>
      </c>
      <c r="K8" s="38">
        <v>1.59</v>
      </c>
      <c r="L8" s="38">
        <v>50.9</v>
      </c>
      <c r="M8" s="38">
        <v>45.4</v>
      </c>
      <c r="N8" s="38">
        <v>5.5</v>
      </c>
      <c r="O8" s="38">
        <v>0.16</v>
      </c>
      <c r="P8" s="38" t="s">
        <v>5145</v>
      </c>
      <c r="Q8" s="38">
        <v>61618</v>
      </c>
      <c r="R8" s="38" t="s">
        <v>5146</v>
      </c>
      <c r="S8" s="38" t="s">
        <v>73</v>
      </c>
      <c r="U8" s="3"/>
      <c r="V8" s="3"/>
    </row>
    <row r="9" spans="1:22">
      <c r="A9" s="1">
        <v>8</v>
      </c>
      <c r="B9" s="38" t="s">
        <v>85</v>
      </c>
      <c r="C9" s="38">
        <v>34</v>
      </c>
      <c r="D9" s="38">
        <v>16</v>
      </c>
      <c r="E9" s="38">
        <v>6</v>
      </c>
      <c r="F9" s="38">
        <v>12</v>
      </c>
      <c r="G9" s="38">
        <v>46</v>
      </c>
      <c r="H9" s="38">
        <v>42</v>
      </c>
      <c r="I9" s="38">
        <v>4</v>
      </c>
      <c r="J9" s="38">
        <v>54</v>
      </c>
      <c r="K9" s="38">
        <v>1.59</v>
      </c>
      <c r="L9" s="38">
        <v>43.4</v>
      </c>
      <c r="M9" s="38">
        <v>48.2</v>
      </c>
      <c r="N9" s="38">
        <v>-4.8</v>
      </c>
      <c r="O9" s="38">
        <v>-0.14000000000000001</v>
      </c>
      <c r="P9" s="38" t="s">
        <v>5141</v>
      </c>
      <c r="Q9" s="38">
        <v>41650</v>
      </c>
      <c r="R9" s="38" t="s">
        <v>4369</v>
      </c>
      <c r="S9" s="38" t="s">
        <v>86</v>
      </c>
      <c r="U9" s="3"/>
      <c r="V9" s="3"/>
    </row>
    <row r="10" spans="1:22">
      <c r="A10" s="1">
        <v>9</v>
      </c>
      <c r="B10" s="38" t="s">
        <v>79</v>
      </c>
      <c r="C10" s="38">
        <v>34</v>
      </c>
      <c r="D10" s="38">
        <v>12</v>
      </c>
      <c r="E10" s="38">
        <v>14</v>
      </c>
      <c r="F10" s="38">
        <v>8</v>
      </c>
      <c r="G10" s="38">
        <v>52</v>
      </c>
      <c r="H10" s="38">
        <v>44</v>
      </c>
      <c r="I10" s="38">
        <v>8</v>
      </c>
      <c r="J10" s="38">
        <v>50</v>
      </c>
      <c r="K10" s="38">
        <v>1.47</v>
      </c>
      <c r="L10" s="38">
        <v>50.6</v>
      </c>
      <c r="M10" s="38">
        <v>44.1</v>
      </c>
      <c r="N10" s="38">
        <v>6.5</v>
      </c>
      <c r="O10" s="38">
        <v>0.19</v>
      </c>
      <c r="P10" s="38" t="s">
        <v>5147</v>
      </c>
      <c r="Q10" s="38">
        <v>17075</v>
      </c>
      <c r="R10" s="38" t="s">
        <v>5148</v>
      </c>
      <c r="S10" s="38" t="s">
        <v>80</v>
      </c>
      <c r="U10" s="3"/>
      <c r="V10" s="3"/>
    </row>
    <row r="11" spans="1:22">
      <c r="A11" s="1">
        <v>10</v>
      </c>
      <c r="B11" s="38" t="s">
        <v>76</v>
      </c>
      <c r="C11" s="38">
        <v>34</v>
      </c>
      <c r="D11" s="38">
        <v>13</v>
      </c>
      <c r="E11" s="38">
        <v>6</v>
      </c>
      <c r="F11" s="38">
        <v>15</v>
      </c>
      <c r="G11" s="38">
        <v>45</v>
      </c>
      <c r="H11" s="38">
        <v>46</v>
      </c>
      <c r="I11" s="38">
        <v>-1</v>
      </c>
      <c r="J11" s="38">
        <v>45</v>
      </c>
      <c r="K11" s="38">
        <v>1.32</v>
      </c>
      <c r="L11" s="38">
        <v>39.799999999999997</v>
      </c>
      <c r="M11" s="38">
        <v>56.2</v>
      </c>
      <c r="N11" s="38">
        <v>-16.399999999999999</v>
      </c>
      <c r="O11" s="38">
        <v>-0.48</v>
      </c>
      <c r="P11" s="38" t="s">
        <v>5149</v>
      </c>
      <c r="Q11" s="38">
        <v>23669</v>
      </c>
      <c r="R11" s="38" t="s">
        <v>77</v>
      </c>
      <c r="S11" s="38" t="s">
        <v>78</v>
      </c>
      <c r="U11" s="3"/>
      <c r="V11" s="3"/>
    </row>
    <row r="12" spans="1:22">
      <c r="A12" s="1">
        <v>11</v>
      </c>
      <c r="B12" s="38" t="s">
        <v>87</v>
      </c>
      <c r="C12" s="38">
        <v>34</v>
      </c>
      <c r="D12" s="38">
        <v>10</v>
      </c>
      <c r="E12" s="38">
        <v>10</v>
      </c>
      <c r="F12" s="38">
        <v>14</v>
      </c>
      <c r="G12" s="38">
        <v>35</v>
      </c>
      <c r="H12" s="38">
        <v>45</v>
      </c>
      <c r="I12" s="38">
        <v>-10</v>
      </c>
      <c r="J12" s="38">
        <v>40</v>
      </c>
      <c r="K12" s="38">
        <v>1.18</v>
      </c>
      <c r="L12" s="38">
        <v>34.4</v>
      </c>
      <c r="M12" s="38">
        <v>44.7</v>
      </c>
      <c r="N12" s="38">
        <v>-10.3</v>
      </c>
      <c r="O12" s="38">
        <v>-0.3</v>
      </c>
      <c r="P12" s="38" t="s">
        <v>5150</v>
      </c>
      <c r="Q12" s="38">
        <v>24932</v>
      </c>
      <c r="R12" s="38" t="s">
        <v>5151</v>
      </c>
      <c r="S12" s="38" t="s">
        <v>88</v>
      </c>
      <c r="U12" s="3"/>
      <c r="V12" s="3"/>
    </row>
    <row r="13" spans="1:22">
      <c r="A13" s="1">
        <v>12</v>
      </c>
      <c r="B13" s="38" t="s">
        <v>83</v>
      </c>
      <c r="C13" s="38">
        <v>33</v>
      </c>
      <c r="D13" s="38">
        <v>10</v>
      </c>
      <c r="E13" s="38">
        <v>9</v>
      </c>
      <c r="F13" s="38">
        <v>14</v>
      </c>
      <c r="G13" s="38">
        <v>31</v>
      </c>
      <c r="H13" s="38">
        <v>38</v>
      </c>
      <c r="I13" s="38">
        <v>-7</v>
      </c>
      <c r="J13" s="38">
        <v>39</v>
      </c>
      <c r="K13" s="38">
        <v>1.18</v>
      </c>
      <c r="L13" s="38">
        <v>41.5</v>
      </c>
      <c r="M13" s="38">
        <v>41.9</v>
      </c>
      <c r="N13" s="38">
        <v>-0.4</v>
      </c>
      <c r="O13" s="38">
        <v>-0.01</v>
      </c>
      <c r="P13" s="38" t="s">
        <v>5152</v>
      </c>
      <c r="Q13" s="38">
        <v>39993</v>
      </c>
      <c r="R13" s="38" t="s">
        <v>4238</v>
      </c>
      <c r="S13" s="38" t="s">
        <v>84</v>
      </c>
      <c r="U13" s="3"/>
      <c r="V13" s="3"/>
    </row>
    <row r="14" spans="1:22">
      <c r="A14" s="1">
        <v>13</v>
      </c>
      <c r="B14" s="38" t="s">
        <v>99</v>
      </c>
      <c r="C14" s="38">
        <v>34</v>
      </c>
      <c r="D14" s="38">
        <v>11</v>
      </c>
      <c r="E14" s="38">
        <v>6</v>
      </c>
      <c r="F14" s="38">
        <v>17</v>
      </c>
      <c r="G14" s="38">
        <v>36</v>
      </c>
      <c r="H14" s="38">
        <v>64</v>
      </c>
      <c r="I14" s="38">
        <v>-28</v>
      </c>
      <c r="J14" s="38">
        <v>39</v>
      </c>
      <c r="K14" s="38">
        <v>1.1499999999999999</v>
      </c>
      <c r="L14" s="38">
        <v>35.6</v>
      </c>
      <c r="M14" s="38">
        <v>58.5</v>
      </c>
      <c r="N14" s="38">
        <v>-23</v>
      </c>
      <c r="O14" s="38">
        <v>-0.68</v>
      </c>
      <c r="P14" s="38" t="s">
        <v>4497</v>
      </c>
      <c r="Q14" s="38">
        <v>10370</v>
      </c>
      <c r="R14" s="38" t="s">
        <v>4322</v>
      </c>
      <c r="S14" s="38" t="s">
        <v>800</v>
      </c>
      <c r="U14" s="3"/>
      <c r="V14" s="3"/>
    </row>
    <row r="15" spans="1:22">
      <c r="A15" s="1">
        <v>14</v>
      </c>
      <c r="B15" s="38" t="s">
        <v>97</v>
      </c>
      <c r="C15" s="38">
        <v>34</v>
      </c>
      <c r="D15" s="38">
        <v>10</v>
      </c>
      <c r="E15" s="38">
        <v>7</v>
      </c>
      <c r="F15" s="38">
        <v>17</v>
      </c>
      <c r="G15" s="38">
        <v>29</v>
      </c>
      <c r="H15" s="38">
        <v>50</v>
      </c>
      <c r="I15" s="38">
        <v>-21</v>
      </c>
      <c r="J15" s="38">
        <v>37</v>
      </c>
      <c r="K15" s="38">
        <v>1.0900000000000001</v>
      </c>
      <c r="L15" s="38">
        <v>33.700000000000003</v>
      </c>
      <c r="M15" s="38">
        <v>50.5</v>
      </c>
      <c r="N15" s="38">
        <v>-16.7</v>
      </c>
      <c r="O15" s="38">
        <v>-0.49</v>
      </c>
      <c r="P15" s="38" t="s">
        <v>5153</v>
      </c>
      <c r="Q15" s="38">
        <v>31461</v>
      </c>
      <c r="R15" s="38" t="s">
        <v>4499</v>
      </c>
      <c r="S15" s="38" t="s">
        <v>98</v>
      </c>
      <c r="U15" s="3"/>
      <c r="V15" s="3"/>
    </row>
    <row r="16" spans="1:22">
      <c r="A16" s="1">
        <v>15</v>
      </c>
      <c r="B16" s="38" t="s">
        <v>95</v>
      </c>
      <c r="C16" s="38">
        <v>34</v>
      </c>
      <c r="D16" s="38">
        <v>9</v>
      </c>
      <c r="E16" s="38">
        <v>7</v>
      </c>
      <c r="F16" s="38">
        <v>18</v>
      </c>
      <c r="G16" s="38">
        <v>37</v>
      </c>
      <c r="H16" s="38">
        <v>50</v>
      </c>
      <c r="I16" s="38">
        <v>-13</v>
      </c>
      <c r="J16" s="38">
        <v>34</v>
      </c>
      <c r="K16" s="38">
        <v>1</v>
      </c>
      <c r="L16" s="38">
        <v>44.1</v>
      </c>
      <c r="M16" s="38">
        <v>46.2</v>
      </c>
      <c r="N16" s="38">
        <v>-2</v>
      </c>
      <c r="O16" s="38">
        <v>-0.06</v>
      </c>
      <c r="P16" s="38" t="s">
        <v>5154</v>
      </c>
      <c r="Q16" s="38">
        <v>62461</v>
      </c>
      <c r="R16" s="38" t="s">
        <v>5155</v>
      </c>
      <c r="S16" s="38" t="s">
        <v>96</v>
      </c>
      <c r="U16" s="3"/>
      <c r="V16" s="3"/>
    </row>
    <row r="17" spans="1:22">
      <c r="A17" s="1">
        <v>16</v>
      </c>
      <c r="B17" s="38" t="s">
        <v>91</v>
      </c>
      <c r="C17" s="38">
        <v>34</v>
      </c>
      <c r="D17" s="38">
        <v>8</v>
      </c>
      <c r="E17" s="38">
        <v>6</v>
      </c>
      <c r="F17" s="38">
        <v>20</v>
      </c>
      <c r="G17" s="38">
        <v>46</v>
      </c>
      <c r="H17" s="38">
        <v>59</v>
      </c>
      <c r="I17" s="38">
        <v>-13</v>
      </c>
      <c r="J17" s="38">
        <v>30</v>
      </c>
      <c r="K17" s="38">
        <v>0.88</v>
      </c>
      <c r="L17" s="38">
        <v>45.9</v>
      </c>
      <c r="M17" s="38">
        <v>56.2</v>
      </c>
      <c r="N17" s="38">
        <v>-10.3</v>
      </c>
      <c r="O17" s="38">
        <v>-0.3</v>
      </c>
      <c r="P17" s="38" t="s">
        <v>5156</v>
      </c>
      <c r="Q17" s="38">
        <v>31850</v>
      </c>
      <c r="R17" s="38" t="s">
        <v>4303</v>
      </c>
      <c r="S17" s="38" t="s">
        <v>92</v>
      </c>
      <c r="U17" s="3"/>
      <c r="V17" s="3"/>
    </row>
    <row r="18" spans="1:22">
      <c r="A18" s="1">
        <v>17</v>
      </c>
      <c r="B18" s="38" t="s">
        <v>93</v>
      </c>
      <c r="C18" s="38">
        <v>34</v>
      </c>
      <c r="D18" s="38">
        <v>7</v>
      </c>
      <c r="E18" s="38">
        <v>9</v>
      </c>
      <c r="F18" s="38">
        <v>18</v>
      </c>
      <c r="G18" s="38">
        <v>43</v>
      </c>
      <c r="H18" s="38">
        <v>67</v>
      </c>
      <c r="I18" s="38">
        <v>-24</v>
      </c>
      <c r="J18" s="38">
        <v>30</v>
      </c>
      <c r="K18" s="38">
        <v>0.88</v>
      </c>
      <c r="L18" s="38">
        <v>42.7</v>
      </c>
      <c r="M18" s="38">
        <v>57.9</v>
      </c>
      <c r="N18" s="38">
        <v>-15.2</v>
      </c>
      <c r="O18" s="38">
        <v>-0.45</v>
      </c>
      <c r="P18" s="38" t="s">
        <v>4501</v>
      </c>
      <c r="Q18" s="38">
        <v>36525</v>
      </c>
      <c r="R18" s="38" t="s">
        <v>4239</v>
      </c>
      <c r="S18" s="38" t="s">
        <v>94</v>
      </c>
      <c r="U18" s="3"/>
      <c r="V18" s="3"/>
    </row>
    <row r="19" spans="1:22">
      <c r="A19" s="1">
        <v>18</v>
      </c>
      <c r="B19" s="38" t="s">
        <v>89</v>
      </c>
      <c r="C19" s="38">
        <v>34</v>
      </c>
      <c r="D19" s="38">
        <v>7</v>
      </c>
      <c r="E19" s="38">
        <v>9</v>
      </c>
      <c r="F19" s="38">
        <v>18</v>
      </c>
      <c r="G19" s="38">
        <v>30</v>
      </c>
      <c r="H19" s="38">
        <v>62</v>
      </c>
      <c r="I19" s="38">
        <v>-32</v>
      </c>
      <c r="J19" s="38">
        <v>30</v>
      </c>
      <c r="K19" s="38">
        <v>0.88</v>
      </c>
      <c r="L19" s="38">
        <v>35.200000000000003</v>
      </c>
      <c r="M19" s="38">
        <v>57.9</v>
      </c>
      <c r="N19" s="38">
        <v>-22.7</v>
      </c>
      <c r="O19" s="38">
        <v>-0.67</v>
      </c>
      <c r="P19" s="38" t="s">
        <v>5157</v>
      </c>
      <c r="Q19" s="38">
        <v>29171</v>
      </c>
      <c r="R19" s="38" t="s">
        <v>4302</v>
      </c>
      <c r="S19" s="38" t="s">
        <v>90</v>
      </c>
      <c r="U19" s="3"/>
      <c r="V19" s="3"/>
    </row>
    <row r="20" spans="1:22">
      <c r="A20" s="1">
        <v>19</v>
      </c>
      <c r="B20" s="38" t="s">
        <v>101</v>
      </c>
      <c r="C20" s="38">
        <v>34</v>
      </c>
      <c r="D20" s="38">
        <v>6</v>
      </c>
      <c r="E20" s="38">
        <v>11</v>
      </c>
      <c r="F20" s="38">
        <v>17</v>
      </c>
      <c r="G20" s="38">
        <v>27</v>
      </c>
      <c r="H20" s="38">
        <v>52</v>
      </c>
      <c r="I20" s="38">
        <v>-25</v>
      </c>
      <c r="J20" s="38">
        <v>29</v>
      </c>
      <c r="K20" s="38">
        <v>0.85</v>
      </c>
      <c r="L20" s="38">
        <v>38.299999999999997</v>
      </c>
      <c r="M20" s="38">
        <v>59.7</v>
      </c>
      <c r="N20" s="38">
        <v>-21.5</v>
      </c>
      <c r="O20" s="38">
        <v>-0.63</v>
      </c>
      <c r="P20" s="38" t="s">
        <v>5158</v>
      </c>
      <c r="Q20" s="38">
        <v>39238</v>
      </c>
      <c r="R20" s="38" t="s">
        <v>4500</v>
      </c>
      <c r="S20" s="38" t="s">
        <v>102</v>
      </c>
      <c r="U20" s="3"/>
      <c r="V20" s="3"/>
    </row>
    <row r="21" spans="1:22">
      <c r="A21" s="1">
        <v>20</v>
      </c>
      <c r="B21" s="38" t="s">
        <v>103</v>
      </c>
      <c r="C21" s="38">
        <v>34</v>
      </c>
      <c r="D21" s="38">
        <v>6</v>
      </c>
      <c r="E21" s="38">
        <v>6</v>
      </c>
      <c r="F21" s="38">
        <v>22</v>
      </c>
      <c r="G21" s="38">
        <v>28</v>
      </c>
      <c r="H21" s="38">
        <v>60</v>
      </c>
      <c r="I21" s="38">
        <v>-32</v>
      </c>
      <c r="J21" s="38">
        <v>24</v>
      </c>
      <c r="K21" s="38">
        <v>0.71</v>
      </c>
      <c r="L21" s="38">
        <v>31.8</v>
      </c>
      <c r="M21" s="38">
        <v>51.3</v>
      </c>
      <c r="N21" s="38">
        <v>-19.5</v>
      </c>
      <c r="O21" s="38">
        <v>-0.56999999999999995</v>
      </c>
      <c r="P21" s="38" t="s">
        <v>5159</v>
      </c>
      <c r="Q21" s="38">
        <v>30486</v>
      </c>
      <c r="R21" s="38" t="s">
        <v>4240</v>
      </c>
      <c r="S21" s="38" t="s">
        <v>104</v>
      </c>
      <c r="U21" s="3"/>
      <c r="V21" s="3"/>
    </row>
    <row r="26" spans="1:22">
      <c r="A26" s="1"/>
    </row>
    <row r="27" spans="1:22">
      <c r="A27" s="1"/>
    </row>
    <row r="28" spans="1:22">
      <c r="A28" s="4"/>
      <c r="B28" s="5"/>
    </row>
    <row r="29" spans="1:22">
      <c r="A29" s="4"/>
      <c r="B29" s="5"/>
    </row>
    <row r="30" spans="1:22">
      <c r="A30" s="4"/>
      <c r="B30" s="5"/>
    </row>
    <row r="31" spans="1:22">
      <c r="A31" s="4"/>
      <c r="B31" s="5"/>
    </row>
    <row r="32" spans="1:22">
      <c r="A32" s="4"/>
      <c r="B32" s="5"/>
    </row>
    <row r="33" spans="1:7">
      <c r="A33" s="4"/>
      <c r="B33" s="5"/>
    </row>
    <row r="34" spans="1:7">
      <c r="A34" s="4"/>
      <c r="B34" s="5"/>
    </row>
    <row r="35" spans="1:7">
      <c r="A35" s="4"/>
      <c r="B35" s="5"/>
    </row>
    <row r="36" spans="1:7">
      <c r="A36" s="4"/>
      <c r="B36" s="5"/>
    </row>
    <row r="37" spans="1:7">
      <c r="A37" s="4"/>
      <c r="B37" s="5"/>
    </row>
    <row r="38" spans="1:7">
      <c r="A38" s="4"/>
      <c r="B38" s="5"/>
    </row>
    <row r="39" spans="1:7">
      <c r="A39" s="1"/>
      <c r="G39" s="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Q26"/>
  <sheetViews>
    <sheetView workbookViewId="0">
      <selection activeCell="Q36" sqref="Q36"/>
    </sheetView>
  </sheetViews>
  <sheetFormatPr defaultRowHeight="15"/>
  <cols>
    <col min="1" max="1" width="18.625" style="25" customWidth="1"/>
    <col min="2" max="2" width="9" style="15"/>
    <col min="3" max="4" width="5.75" style="23" customWidth="1"/>
    <col min="5" max="5" width="9" style="15"/>
    <col min="6" max="6" width="7.5" style="15" customWidth="1"/>
    <col min="7" max="7" width="9" style="15"/>
    <col min="8" max="8" width="8.625" style="15" customWidth="1"/>
    <col min="9" max="9" width="9" style="15"/>
    <col min="10" max="10" width="8.5" style="15" customWidth="1"/>
    <col min="11" max="11" width="9" style="22" customWidth="1"/>
    <col min="12" max="12" width="11.5" style="23" customWidth="1"/>
    <col min="13" max="13" width="12.375" style="15" customWidth="1"/>
    <col min="14" max="14" width="9" style="15"/>
    <col min="15" max="15" width="11.5" style="15" customWidth="1"/>
    <col min="16" max="16384" width="9" style="15"/>
  </cols>
  <sheetData>
    <row r="1" spans="1:17" s="10" customFormat="1" ht="15.75" thickBot="1">
      <c r="A1" s="24" t="s">
        <v>1383</v>
      </c>
      <c r="B1" s="10" t="s">
        <v>1987</v>
      </c>
      <c r="C1" s="32" t="s">
        <v>10</v>
      </c>
      <c r="D1" s="32" t="s">
        <v>54</v>
      </c>
      <c r="E1" s="11" t="s">
        <v>62</v>
      </c>
      <c r="F1" s="52" t="str">
        <f>[1]TRANSFER!$G251</f>
        <v>FxG/90</v>
      </c>
      <c r="G1" s="10" t="s">
        <v>63</v>
      </c>
      <c r="H1" s="53" t="str">
        <f>[1]TRANSFER!$J251</f>
        <v>FxGA/90</v>
      </c>
      <c r="I1" s="10" t="s">
        <v>56</v>
      </c>
      <c r="J1" s="10" t="s">
        <v>1988</v>
      </c>
      <c r="K1" s="12">
        <v>0.4</v>
      </c>
      <c r="L1" s="13" t="s">
        <v>1990</v>
      </c>
      <c r="M1" s="10" t="s">
        <v>1989</v>
      </c>
      <c r="N1" s="12">
        <v>-0.6</v>
      </c>
      <c r="O1" s="14" t="s">
        <v>1991</v>
      </c>
      <c r="P1" s="54">
        <f>IF([1]INFO!$B$22=1,K1*[1]INFO!$D$22,K1)</f>
        <v>0.30000000000000004</v>
      </c>
      <c r="Q1" s="54">
        <f>IF([1]INFO!$B$22=1,N1*[1]INFO!$D$22,N1)</f>
        <v>-0.44999999999999996</v>
      </c>
    </row>
    <row r="2" spans="1:17">
      <c r="A2" s="25" t="s">
        <v>64</v>
      </c>
      <c r="B2" s="15" t="s">
        <v>1394</v>
      </c>
      <c r="C2" s="23">
        <f>VLOOKUP($A2,Table!$B$1:$C$21,MATCH("MP",Table!$B$1:$C$1,0),0)</f>
        <v>34</v>
      </c>
      <c r="D2" s="23">
        <f>VLOOKUP($A2,Table!$B$1:$M$21,MATCH("xGA",Table!$B$1:$M$1,0),0)</f>
        <v>37.9</v>
      </c>
      <c r="E2" s="16">
        <f>(VLOOKUP($A2,Table!$B$1:$M$25,MATCH("xG",Table!$B$1:$V$1,0),0))/(VLOOKUP($A2,Table!$B$1:$M$25,MATCH("MP",Table!$B$1:$V$1,0),0))</f>
        <v>1.95</v>
      </c>
      <c r="F2" s="16">
        <f>VLOOKUP(B2,[1]TRANSFER!$E$251:$O$271,MATCH($F$1,[1]TRANSFER!$E$251:$O$251,0),0)</f>
        <v>2.0833333333333335</v>
      </c>
      <c r="G2" s="16">
        <f>(VLOOKUP($A2,Table!$B$1:$M$25,MATCH("xGA",Table!$B$1:$X$1,0),0))/(VLOOKUP($A2,Table!$B$1:$M$25,MATCH("MP",Table!$B$1:$X$1,0),0))</f>
        <v>1.1147058823529412</v>
      </c>
      <c r="H2" s="16">
        <f>VLOOKUP(B2,[1]TRANSFER!$E$251:$O$271,MATCH($H$1,[1]TRANSFER!$E$251:$O$251,0),0)</f>
        <v>1.8166666666666664</v>
      </c>
      <c r="I2" s="16">
        <f>VLOOKUP($A2,Table!$B$1:$O$21,MATCH("xGD/90",Table!$B$1:$O$1,0),0)</f>
        <v>0.83</v>
      </c>
      <c r="J2" s="16">
        <f>IF([1]INFO!$B$22=1,$F$22-F2,$E$22-E2)</f>
        <v>-0.49160714285714313</v>
      </c>
      <c r="K2" s="17">
        <f>J2*$P$1</f>
        <v>-0.14748214285714295</v>
      </c>
      <c r="L2" s="18">
        <f t="shared" ref="L2:L21" si="0">1+K2</f>
        <v>0.85251785714285711</v>
      </c>
      <c r="M2" s="16">
        <f>IF([1]INFO!$B$22=1,$H$22-H2,$G$22-G2)</f>
        <v>-0.22154761904761844</v>
      </c>
      <c r="N2" s="16">
        <f>M2*$Q$1</f>
        <v>9.9696428571428283E-2</v>
      </c>
      <c r="O2" s="19">
        <f>1+N2</f>
        <v>1.0996964285714284</v>
      </c>
    </row>
    <row r="3" spans="1:17">
      <c r="A3" s="25" t="s">
        <v>85</v>
      </c>
      <c r="B3" s="15" t="s">
        <v>1431</v>
      </c>
      <c r="C3" s="23">
        <f>VLOOKUP($A3,Table!$B$1:$C$21,MATCH("MP",Table!$B$1:$C$1,0),0)</f>
        <v>34</v>
      </c>
      <c r="D3" s="23">
        <f>VLOOKUP($A3,Table!$B$1:$M$21,MATCH("xGA",Table!$B$1:$M$1,0),0)</f>
        <v>48.2</v>
      </c>
      <c r="E3" s="16">
        <f>(VLOOKUP($A3,Table!$B$1:$M$25,MATCH("xG",Table!$B$1:$V$1,0),0))/(VLOOKUP($A3,Table!$B$1:$M$25,MATCH("MP",Table!$B$1:$V$1,0),0))</f>
        <v>1.276470588235294</v>
      </c>
      <c r="F3" s="16">
        <f>VLOOKUP(B3,[1]TRANSFER!$E$251:$O$271,MATCH($F$1,[1]TRANSFER!$E$251:$O$251,0),0)</f>
        <v>1.1714285714285708</v>
      </c>
      <c r="G3" s="16">
        <f>(VLOOKUP($A3,Table!$B$1:$M$25,MATCH("xGA",Table!$B$1:$X$1,0),0))/(VLOOKUP($A3,Table!$B$1:$M$25,MATCH("MP",Table!$B$1:$X$1,0),0))</f>
        <v>1.4176470588235295</v>
      </c>
      <c r="H3" s="16">
        <f>VLOOKUP(B3,[1]TRANSFER!$E$251:$O$271,MATCH($H$1,[1]TRANSFER!$E$251:$O$251,0),0)</f>
        <v>1.0428571428571434</v>
      </c>
      <c r="I3" s="16">
        <f>VLOOKUP($A3,Table!$B$1:$O$21,MATCH("xGD/90",Table!$B$1:$O$1,0),0)</f>
        <v>-0.14000000000000001</v>
      </c>
      <c r="J3" s="16">
        <f>IF([1]INFO!$B$22=1,$F$22-F3,$E$22-E3)</f>
        <v>0.42029761904761953</v>
      </c>
      <c r="K3" s="17">
        <f t="shared" ref="K3:K21" si="1">J3*$P$1</f>
        <v>0.12608928571428588</v>
      </c>
      <c r="L3" s="18">
        <f t="shared" si="0"/>
        <v>1.1260892857142859</v>
      </c>
      <c r="M3" s="16">
        <f>IF([1]INFO!$B$22=1,$H$22-H3,$G$22-G3)</f>
        <v>0.55226190476190462</v>
      </c>
      <c r="N3" s="16">
        <f t="shared" ref="N3:N21" si="2">M3*$Q$1</f>
        <v>-0.24851785714285707</v>
      </c>
      <c r="O3" s="19">
        <f t="shared" ref="O3:O21" si="3">1+N3</f>
        <v>0.75148214285714299</v>
      </c>
    </row>
    <row r="4" spans="1:17">
      <c r="A4" s="25" t="s">
        <v>99</v>
      </c>
      <c r="B4" s="15" t="s">
        <v>1475</v>
      </c>
      <c r="C4" s="23">
        <f>VLOOKUP($A4,Table!$B$1:$C$21,MATCH("MP",Table!$B$1:$C$1,0),0)</f>
        <v>34</v>
      </c>
      <c r="D4" s="23">
        <f>VLOOKUP($A4,Table!$B$1:$M$21,MATCH("xGA",Table!$B$1:$M$1,0),0)</f>
        <v>58.5</v>
      </c>
      <c r="E4" s="16">
        <f>(VLOOKUP($A4,Table!$B$1:$M$25,MATCH("xG",Table!$B$1:$V$1,0),0))/(VLOOKUP($A4,Table!$B$1:$M$25,MATCH("MP",Table!$B$1:$V$1,0),0))</f>
        <v>1.0470588235294118</v>
      </c>
      <c r="F4" s="16">
        <f>VLOOKUP(B4,[1]TRANSFER!$E$251:$O$271,MATCH($F$1,[1]TRANSFER!$E$251:$O$251,0),0)</f>
        <v>1.7428571428571433</v>
      </c>
      <c r="G4" s="16">
        <f>(VLOOKUP($A4,Table!$B$1:$M$25,MATCH("xGA",Table!$B$1:$X$1,0),0))/(VLOOKUP($A4,Table!$B$1:$M$25,MATCH("MP",Table!$B$1:$X$1,0),0))</f>
        <v>1.7205882352941178</v>
      </c>
      <c r="H4" s="16">
        <f>VLOOKUP(B4,[1]TRANSFER!$E$251:$O$271,MATCH($H$1,[1]TRANSFER!$E$251:$O$251,0),0)</f>
        <v>1.5571428571428569</v>
      </c>
      <c r="I4" s="16">
        <f>VLOOKUP($A4,Table!$B$1:$O$21,MATCH("xGD/90",Table!$B$1:$O$1,0),0)</f>
        <v>-0.68</v>
      </c>
      <c r="J4" s="16">
        <f>IF([1]INFO!$B$22=1,$F$22-F4,$E$22-E4)</f>
        <v>-0.15113095238095298</v>
      </c>
      <c r="K4" s="17">
        <f t="shared" si="1"/>
        <v>-4.5339285714285901E-2</v>
      </c>
      <c r="L4" s="18">
        <f t="shared" si="0"/>
        <v>0.95466071428571408</v>
      </c>
      <c r="M4" s="16">
        <f>IF([1]INFO!$B$22=1,$H$22-H4,$G$22-G4)</f>
        <v>3.7976190476191052E-2</v>
      </c>
      <c r="N4" s="16">
        <f t="shared" si="2"/>
        <v>-1.7089285714285973E-2</v>
      </c>
      <c r="O4" s="19">
        <f t="shared" si="3"/>
        <v>0.98291071428571408</v>
      </c>
    </row>
    <row r="5" spans="1:17">
      <c r="A5" s="25" t="s">
        <v>79</v>
      </c>
      <c r="B5" s="15" t="s">
        <v>1405</v>
      </c>
      <c r="C5" s="23">
        <f>VLOOKUP($A5,Table!$B$1:$C$21,MATCH("MP",Table!$B$1:$C$1,0),0)</f>
        <v>34</v>
      </c>
      <c r="D5" s="23">
        <f>VLOOKUP($A5,Table!$B$1:$M$21,MATCH("xGA",Table!$B$1:$M$1,0),0)</f>
        <v>44.1</v>
      </c>
      <c r="E5" s="16">
        <f>(VLOOKUP($A5,Table!$B$1:$M$25,MATCH("xG",Table!$B$1:$V$1,0),0))/(VLOOKUP($A5,Table!$B$1:$M$25,MATCH("MP",Table!$B$1:$V$1,0),0))</f>
        <v>1.4882352941176471</v>
      </c>
      <c r="F5" s="16">
        <f>VLOOKUP(B5,[1]TRANSFER!$E$251:$O$271,MATCH($F$1,[1]TRANSFER!$E$251:$O$251,0),0)</f>
        <v>1.6285714285714283</v>
      </c>
      <c r="G5" s="16">
        <f>(VLOOKUP($A5,Table!$B$1:$M$25,MATCH("xGA",Table!$B$1:$X$1,0),0))/(VLOOKUP($A5,Table!$B$1:$M$25,MATCH("MP",Table!$B$1:$X$1,0),0))</f>
        <v>1.2970588235294118</v>
      </c>
      <c r="H5" s="16">
        <f>VLOOKUP(B5,[1]TRANSFER!$E$251:$O$271,MATCH($H$1,[1]TRANSFER!$E$251:$O$251,0),0)</f>
        <v>1.5571428571428569</v>
      </c>
      <c r="I5" s="16">
        <f>VLOOKUP($A5,Table!$B$1:$O$21,MATCH("xGD/90",Table!$B$1:$O$1,0),0)</f>
        <v>0.19</v>
      </c>
      <c r="J5" s="16">
        <f>IF([1]INFO!$B$22=1,$F$22-F5,$E$22-E5)</f>
        <v>-3.6845238095237987E-2</v>
      </c>
      <c r="K5" s="17">
        <f t="shared" si="1"/>
        <v>-1.1053571428571397E-2</v>
      </c>
      <c r="L5" s="18">
        <f t="shared" si="0"/>
        <v>0.98894642857142856</v>
      </c>
      <c r="M5" s="16">
        <f>IF([1]INFO!$B$22=1,$H$22-H5,$G$22-G5)</f>
        <v>3.7976190476191052E-2</v>
      </c>
      <c r="N5" s="16">
        <f t="shared" si="2"/>
        <v>-1.7089285714285973E-2</v>
      </c>
      <c r="O5" s="19">
        <f t="shared" si="3"/>
        <v>0.98291071428571408</v>
      </c>
    </row>
    <row r="6" spans="1:17">
      <c r="A6" s="25" t="s">
        <v>74</v>
      </c>
      <c r="B6" s="15" t="s">
        <v>1402</v>
      </c>
      <c r="C6" s="23">
        <f>VLOOKUP($A6,Table!$B$1:$C$21,MATCH("MP",Table!$B$1:$C$1,0),0)</f>
        <v>32</v>
      </c>
      <c r="D6" s="23">
        <f>VLOOKUP($A6,Table!$B$1:$M$21,MATCH("xGA",Table!$B$1:$M$1,0),0)</f>
        <v>38.1</v>
      </c>
      <c r="E6" s="16">
        <f>(VLOOKUP($A6,Table!$B$1:$M$25,MATCH("xG",Table!$B$1:$V$1,0),0))/(VLOOKUP($A6,Table!$B$1:$M$25,MATCH("MP",Table!$B$1:$V$1,0),0))</f>
        <v>1.9312499999999999</v>
      </c>
      <c r="F6" s="16">
        <f>VLOOKUP(B6,[1]TRANSFER!$E$251:$O$271,MATCH($F$1,[1]TRANSFER!$E$251:$O$251,0),0)</f>
        <v>2.7142857142857144</v>
      </c>
      <c r="G6" s="16">
        <f>(VLOOKUP($A6,Table!$B$1:$M$25,MATCH("xGA",Table!$B$1:$X$1,0),0))/(VLOOKUP($A6,Table!$B$1:$M$25,MATCH("MP",Table!$B$1:$X$1,0),0))</f>
        <v>1.190625</v>
      </c>
      <c r="H6" s="16">
        <f>VLOOKUP(B6,[1]TRANSFER!$E$251:$O$271,MATCH($H$1,[1]TRANSFER!$E$251:$O$251,0),0)</f>
        <v>1.3142857142857147</v>
      </c>
      <c r="I6" s="16">
        <f>VLOOKUP($A6,Table!$B$1:$O$21,MATCH("xGD/90",Table!$B$1:$O$1,0),0)</f>
        <v>0.74</v>
      </c>
      <c r="J6" s="16">
        <f>IF([1]INFO!$B$22=1,$F$22-F6,$E$22-E6)</f>
        <v>-1.1225595238095241</v>
      </c>
      <c r="K6" s="17">
        <f t="shared" si="1"/>
        <v>-0.33676785714285729</v>
      </c>
      <c r="L6" s="18">
        <f t="shared" si="0"/>
        <v>0.66323214285714271</v>
      </c>
      <c r="M6" s="16">
        <f>IF([1]INFO!$B$22=1,$H$22-H6,$G$22-G6)</f>
        <v>0.28083333333333327</v>
      </c>
      <c r="N6" s="16">
        <f t="shared" si="2"/>
        <v>-0.12637499999999996</v>
      </c>
      <c r="O6" s="19">
        <f t="shared" si="3"/>
        <v>0.8736250000000001</v>
      </c>
    </row>
    <row r="7" spans="1:17">
      <c r="A7" s="25" t="s">
        <v>83</v>
      </c>
      <c r="B7" s="15" t="s">
        <v>1411</v>
      </c>
      <c r="C7" s="23">
        <f>VLOOKUP($A7,Table!$B$1:$C$21,MATCH("MP",Table!$B$1:$C$1,0),0)</f>
        <v>33</v>
      </c>
      <c r="D7" s="23">
        <f>VLOOKUP($A7,Table!$B$1:$M$21,MATCH("xGA",Table!$B$1:$M$1,0),0)</f>
        <v>41.9</v>
      </c>
      <c r="E7" s="16">
        <f>(VLOOKUP($A7,Table!$B$1:$M$25,MATCH("xG",Table!$B$1:$V$1,0),0))/(VLOOKUP($A7,Table!$B$1:$M$25,MATCH("MP",Table!$B$1:$V$1,0),0))</f>
        <v>1.2575757575757576</v>
      </c>
      <c r="F7" s="16">
        <f>VLOOKUP(B7,[1]TRANSFER!$E$251:$O$271,MATCH($F$1,[1]TRANSFER!$E$251:$O$251,0),0)</f>
        <v>1.3166666666666664</v>
      </c>
      <c r="G7" s="16">
        <f>(VLOOKUP($A7,Table!$B$1:$M$25,MATCH("xGA",Table!$B$1:$X$1,0),0))/(VLOOKUP($A7,Table!$B$1:$M$25,MATCH("MP",Table!$B$1:$X$1,0),0))</f>
        <v>1.2696969696969695</v>
      </c>
      <c r="H7" s="16">
        <f>VLOOKUP(B7,[1]TRANSFER!$E$251:$O$271,MATCH($H$1,[1]TRANSFER!$E$251:$O$251,0),0)</f>
        <v>1.25</v>
      </c>
      <c r="I7" s="16">
        <f>VLOOKUP($A7,Table!$B$1:$O$21,MATCH("xGD/90",Table!$B$1:$O$1,0),0)</f>
        <v>-0.01</v>
      </c>
      <c r="J7" s="16">
        <f>IF([1]INFO!$B$22=1,$F$22-F7,$E$22-E7)</f>
        <v>0.27505952380952392</v>
      </c>
      <c r="K7" s="17">
        <f t="shared" si="1"/>
        <v>8.2517857142857184E-2</v>
      </c>
      <c r="L7" s="18">
        <f t="shared" si="0"/>
        <v>1.0825178571428571</v>
      </c>
      <c r="M7" s="16">
        <f>IF([1]INFO!$B$22=1,$H$22-H7,$G$22-G7)</f>
        <v>0.34511904761904799</v>
      </c>
      <c r="N7" s="16">
        <f t="shared" si="2"/>
        <v>-0.15530357142857157</v>
      </c>
      <c r="O7" s="19">
        <f t="shared" si="3"/>
        <v>0.84469642857142846</v>
      </c>
    </row>
    <row r="8" spans="1:17">
      <c r="A8" s="25" t="s">
        <v>87</v>
      </c>
      <c r="B8" s="15" t="s">
        <v>1447</v>
      </c>
      <c r="C8" s="23">
        <f>VLOOKUP($A8,Table!$B$1:$C$21,MATCH("MP",Table!$B$1:$C$1,0),0)</f>
        <v>34</v>
      </c>
      <c r="D8" s="23">
        <f>VLOOKUP($A8,Table!$B$1:$M$21,MATCH("xGA",Table!$B$1:$M$1,0),0)</f>
        <v>44.7</v>
      </c>
      <c r="E8" s="16">
        <f>(VLOOKUP($A8,Table!$B$1:$M$25,MATCH("xG",Table!$B$1:$V$1,0),0))/(VLOOKUP($A8,Table!$B$1:$M$25,MATCH("MP",Table!$B$1:$V$1,0),0))</f>
        <v>1.0117647058823529</v>
      </c>
      <c r="F8" s="16">
        <f>VLOOKUP(B8,[1]TRANSFER!$E$251:$O$271,MATCH($F$1,[1]TRANSFER!$E$251:$O$251,0),0)</f>
        <v>1.5999999999999996</v>
      </c>
      <c r="G8" s="16">
        <f>(VLOOKUP($A8,Table!$B$1:$M$25,MATCH("xGA",Table!$B$1:$X$1,0),0))/(VLOOKUP($A8,Table!$B$1:$M$25,MATCH("MP",Table!$B$1:$X$1,0),0))</f>
        <v>1.3147058823529412</v>
      </c>
      <c r="H8" s="16">
        <f>VLOOKUP(B8,[1]TRANSFER!$E$251:$O$271,MATCH($H$1,[1]TRANSFER!$E$251:$O$251,0),0)</f>
        <v>0.90000000000000091</v>
      </c>
      <c r="I8" s="16">
        <f>VLOOKUP($A8,Table!$B$1:$O$21,MATCH("xGD/90",Table!$B$1:$O$1,0),0)</f>
        <v>-0.3</v>
      </c>
      <c r="J8" s="16">
        <f>IF([1]INFO!$B$22=1,$F$22-F8,$E$22-E8)</f>
        <v>-8.2738095238092946E-3</v>
      </c>
      <c r="K8" s="17">
        <f t="shared" si="1"/>
        <v>-2.4821428571427887E-3</v>
      </c>
      <c r="L8" s="18">
        <f t="shared" si="0"/>
        <v>0.99751785714285723</v>
      </c>
      <c r="M8" s="16">
        <f>IF([1]INFO!$B$22=1,$H$22-H8,$G$22-G8)</f>
        <v>0.69511904761904708</v>
      </c>
      <c r="N8" s="16">
        <f t="shared" si="2"/>
        <v>-0.31280357142857118</v>
      </c>
      <c r="O8" s="19">
        <f t="shared" si="3"/>
        <v>0.68719642857142882</v>
      </c>
    </row>
    <row r="9" spans="1:17">
      <c r="A9" s="25" t="s">
        <v>101</v>
      </c>
      <c r="B9" s="15" t="s">
        <v>1390</v>
      </c>
      <c r="C9" s="23">
        <f>VLOOKUP($A9,Table!$B$1:$C$21,MATCH("MP",Table!$B$1:$C$1,0),0)</f>
        <v>34</v>
      </c>
      <c r="D9" s="23">
        <f>VLOOKUP($A9,Table!$B$1:$M$21,MATCH("xGA",Table!$B$1:$M$1,0),0)</f>
        <v>59.7</v>
      </c>
      <c r="E9" s="16">
        <f>(VLOOKUP($A9,Table!$B$1:$M$25,MATCH("xG",Table!$B$1:$V$1,0),0))/(VLOOKUP($A9,Table!$B$1:$M$25,MATCH("MP",Table!$B$1:$V$1,0),0))</f>
        <v>1.1264705882352941</v>
      </c>
      <c r="F9" s="16">
        <f>VLOOKUP(B9,[1]TRANSFER!$E$251:$O$271,MATCH($F$1,[1]TRANSFER!$E$251:$O$251,0),0)</f>
        <v>1.2833333333333325</v>
      </c>
      <c r="G9" s="16">
        <f>(VLOOKUP($A9,Table!$B$1:$M$25,MATCH("xGA",Table!$B$1:$X$1,0),0))/(VLOOKUP($A9,Table!$B$1:$M$25,MATCH("MP",Table!$B$1:$X$1,0),0))</f>
        <v>1.7558823529411764</v>
      </c>
      <c r="H9" s="16">
        <f>VLOOKUP(B9,[1]TRANSFER!$E$251:$O$271,MATCH($H$1,[1]TRANSFER!$E$251:$O$251,0),0)</f>
        <v>2.1333333333333342</v>
      </c>
      <c r="I9" s="16">
        <f>VLOOKUP($A9,Table!$B$1:$O$21,MATCH("xGD/90",Table!$B$1:$O$1,0),0)</f>
        <v>-0.63</v>
      </c>
      <c r="J9" s="16">
        <f>IF([1]INFO!$B$22=1,$F$22-F9,$E$22-E9)</f>
        <v>0.3083928571428578</v>
      </c>
      <c r="K9" s="17">
        <f t="shared" si="1"/>
        <v>9.251785714285736E-2</v>
      </c>
      <c r="L9" s="18">
        <f t="shared" si="0"/>
        <v>1.0925178571428573</v>
      </c>
      <c r="M9" s="16">
        <f>IF([1]INFO!$B$22=1,$H$22-H9,$G$22-G9)</f>
        <v>-0.5382142857142862</v>
      </c>
      <c r="N9" s="16">
        <f t="shared" si="2"/>
        <v>0.24219642857142876</v>
      </c>
      <c r="O9" s="19">
        <f t="shared" si="3"/>
        <v>1.2421964285714289</v>
      </c>
    </row>
    <row r="10" spans="1:17">
      <c r="A10" s="25" t="s">
        <v>76</v>
      </c>
      <c r="B10" s="15" t="s">
        <v>1433</v>
      </c>
      <c r="C10" s="23">
        <f>VLOOKUP($A10,Table!$B$1:$C$21,MATCH("MP",Table!$B$1:$C$1,0),0)</f>
        <v>34</v>
      </c>
      <c r="D10" s="23">
        <f>VLOOKUP($A10,Table!$B$1:$M$21,MATCH("xGA",Table!$B$1:$M$1,0),0)</f>
        <v>56.2</v>
      </c>
      <c r="E10" s="16">
        <f>(VLOOKUP($A10,Table!$B$1:$M$25,MATCH("xG",Table!$B$1:$V$1,0),0))/(VLOOKUP($A10,Table!$B$1:$M$25,MATCH("MP",Table!$B$1:$V$1,0),0))</f>
        <v>1.1705882352941175</v>
      </c>
      <c r="F10" s="16">
        <f>VLOOKUP(B10,[1]TRANSFER!$E$251:$O$271,MATCH($F$1,[1]TRANSFER!$E$251:$O$251,0),0)</f>
        <v>0.87142857142857066</v>
      </c>
      <c r="G10" s="16">
        <f>(VLOOKUP($A10,Table!$B$1:$M$25,MATCH("xGA",Table!$B$1:$X$1,0),0))/(VLOOKUP($A10,Table!$B$1:$M$25,MATCH("MP",Table!$B$1:$X$1,0),0))</f>
        <v>1.6529411764705884</v>
      </c>
      <c r="H10" s="16">
        <f>VLOOKUP(B10,[1]TRANSFER!$E$251:$O$271,MATCH($H$1,[1]TRANSFER!$E$251:$O$251,0),0)</f>
        <v>1.614285714285715</v>
      </c>
      <c r="I10" s="16">
        <f>VLOOKUP($A10,Table!$B$1:$O$21,MATCH("xGD/90",Table!$B$1:$O$1,0),0)</f>
        <v>-0.48</v>
      </c>
      <c r="J10" s="16">
        <f>IF([1]INFO!$B$22=1,$F$22-F10,$E$22-E10)</f>
        <v>0.72029761904761969</v>
      </c>
      <c r="K10" s="17">
        <f t="shared" si="1"/>
        <v>0.21608928571428593</v>
      </c>
      <c r="L10" s="18">
        <f t="shared" si="0"/>
        <v>1.216089285714286</v>
      </c>
      <c r="M10" s="16">
        <f>IF([1]INFO!$B$22=1,$H$22-H10,$G$22-G10)</f>
        <v>-1.9166666666666998E-2</v>
      </c>
      <c r="N10" s="16">
        <f t="shared" si="2"/>
        <v>8.6250000000001482E-3</v>
      </c>
      <c r="O10" s="19">
        <f t="shared" si="3"/>
        <v>1.0086250000000001</v>
      </c>
    </row>
    <row r="11" spans="1:17">
      <c r="A11" s="25" t="s">
        <v>91</v>
      </c>
      <c r="B11" s="15" t="s">
        <v>1514</v>
      </c>
      <c r="C11" s="23">
        <f>VLOOKUP($A11,Table!$B$1:$C$21,MATCH("MP",Table!$B$1:$C$1,0),0)</f>
        <v>34</v>
      </c>
      <c r="D11" s="23">
        <f>VLOOKUP($A11,Table!$B$1:$M$21,MATCH("xGA",Table!$B$1:$M$1,0),0)</f>
        <v>56.2</v>
      </c>
      <c r="E11" s="16">
        <f>(VLOOKUP($A11,Table!$B$1:$M$25,MATCH("xG",Table!$B$1:$V$1,0),0))/(VLOOKUP($A11,Table!$B$1:$M$25,MATCH("MP",Table!$B$1:$V$1,0),0))</f>
        <v>1.3499999999999999</v>
      </c>
      <c r="F11" s="16">
        <f>VLOOKUP(B11,[1]TRANSFER!$E$251:$O$271,MATCH($F$1,[1]TRANSFER!$E$251:$O$251,0),0)</f>
        <v>1.6571428571428573</v>
      </c>
      <c r="G11" s="16">
        <f>(VLOOKUP($A11,Table!$B$1:$M$25,MATCH("xGA",Table!$B$1:$X$1,0),0))/(VLOOKUP($A11,Table!$B$1:$M$25,MATCH("MP",Table!$B$1:$X$1,0),0))</f>
        <v>1.6529411764705884</v>
      </c>
      <c r="H11" s="16">
        <f>VLOOKUP(B11,[1]TRANSFER!$E$251:$O$271,MATCH($H$1,[1]TRANSFER!$E$251:$O$251,0),0)</f>
        <v>1.7857142857142858</v>
      </c>
      <c r="I11" s="16">
        <f>VLOOKUP($A11,Table!$B$1:$O$21,MATCH("xGD/90",Table!$B$1:$O$1,0),0)</f>
        <v>-0.3</v>
      </c>
      <c r="J11" s="16">
        <f>IF([1]INFO!$B$22=1,$F$22-F11,$E$22-E11)</f>
        <v>-6.5416666666666901E-2</v>
      </c>
      <c r="K11" s="17">
        <f t="shared" si="1"/>
        <v>-1.9625000000000073E-2</v>
      </c>
      <c r="L11" s="18">
        <f t="shared" si="0"/>
        <v>0.98037499999999989</v>
      </c>
      <c r="M11" s="16">
        <f>IF([1]INFO!$B$22=1,$H$22-H11,$G$22-G11)</f>
        <v>-0.19059523809523782</v>
      </c>
      <c r="N11" s="16">
        <f t="shared" si="2"/>
        <v>8.5767857142857007E-2</v>
      </c>
      <c r="O11" s="19">
        <f t="shared" si="3"/>
        <v>1.0857678571428571</v>
      </c>
    </row>
    <row r="12" spans="1:17">
      <c r="A12" s="25" t="s">
        <v>93</v>
      </c>
      <c r="B12" s="15" t="s">
        <v>1449</v>
      </c>
      <c r="C12" s="23">
        <f>VLOOKUP($A12,Table!$B$1:$C$21,MATCH("MP",Table!$B$1:$C$1,0),0)</f>
        <v>34</v>
      </c>
      <c r="D12" s="23">
        <f>VLOOKUP($A12,Table!$B$1:$M$21,MATCH("xGA",Table!$B$1:$M$1,0),0)</f>
        <v>57.9</v>
      </c>
      <c r="E12" s="16">
        <f>(VLOOKUP($A12,Table!$B$1:$M$25,MATCH("xG",Table!$B$1:$V$1,0),0))/(VLOOKUP($A12,Table!$B$1:$M$25,MATCH("MP",Table!$B$1:$V$1,0),0))</f>
        <v>1.2558823529411764</v>
      </c>
      <c r="F12" s="16">
        <f>VLOOKUP(B12,[1]TRANSFER!$E$251:$O$271,MATCH($F$1,[1]TRANSFER!$E$251:$O$251,0),0)</f>
        <v>1.2428571428571433</v>
      </c>
      <c r="G12" s="16">
        <f>(VLOOKUP($A12,Table!$B$1:$M$25,MATCH("xGA",Table!$B$1:$X$1,0),0))/(VLOOKUP($A12,Table!$B$1:$M$25,MATCH("MP",Table!$B$1:$X$1,0),0))</f>
        <v>1.7029411764705882</v>
      </c>
      <c r="H12" s="16">
        <f>VLOOKUP(B12,[1]TRANSFER!$E$251:$O$271,MATCH($H$1,[1]TRANSFER!$E$251:$O$251,0),0)</f>
        <v>2.2857142857142856</v>
      </c>
      <c r="I12" s="16">
        <f>VLOOKUP($A12,Table!$B$1:$O$21,MATCH("xGD/90",Table!$B$1:$O$1,0),0)</f>
        <v>-0.45</v>
      </c>
      <c r="J12" s="16">
        <f>IF([1]INFO!$B$22=1,$F$22-F12,$E$22-E12)</f>
        <v>0.34886904761904702</v>
      </c>
      <c r="K12" s="17">
        <f t="shared" si="1"/>
        <v>0.10466071428571412</v>
      </c>
      <c r="L12" s="18">
        <f t="shared" si="0"/>
        <v>1.1046607142857141</v>
      </c>
      <c r="M12" s="16">
        <f>IF([1]INFO!$B$22=1,$H$22-H12,$G$22-G12)</f>
        <v>-0.6905952380952376</v>
      </c>
      <c r="N12" s="16">
        <f t="shared" si="2"/>
        <v>0.31076785714285687</v>
      </c>
      <c r="O12" s="19">
        <f t="shared" si="3"/>
        <v>1.3107678571428569</v>
      </c>
    </row>
    <row r="13" spans="1:17">
      <c r="A13" s="25" t="s">
        <v>81</v>
      </c>
      <c r="B13" s="15" t="s">
        <v>1415</v>
      </c>
      <c r="C13" s="23">
        <f>VLOOKUP($A13,Table!$B$1:$C$21,MATCH("MP",Table!$B$1:$C$1,0),0)</f>
        <v>34</v>
      </c>
      <c r="D13" s="23">
        <f>VLOOKUP($A13,Table!$B$1:$M$21,MATCH("xGA",Table!$B$1:$M$1,0),0)</f>
        <v>47.1</v>
      </c>
      <c r="E13" s="16">
        <f>(VLOOKUP($A13,Table!$B$1:$M$25,MATCH("xG",Table!$B$1:$V$1,0),0))/(VLOOKUP($A13,Table!$B$1:$M$25,MATCH("MP",Table!$B$1:$V$1,0),0))</f>
        <v>1.8676470588235294</v>
      </c>
      <c r="F13" s="16">
        <f>VLOOKUP(B13,[1]TRANSFER!$E$251:$O$271,MATCH($F$1,[1]TRANSFER!$E$251:$O$251,0),0)</f>
        <v>2</v>
      </c>
      <c r="G13" s="16">
        <f>(VLOOKUP($A13,Table!$B$1:$M$25,MATCH("xGA",Table!$B$1:$X$1,0),0))/(VLOOKUP($A13,Table!$B$1:$M$25,MATCH("MP",Table!$B$1:$X$1,0),0))</f>
        <v>1.3852941176470588</v>
      </c>
      <c r="H13" s="16">
        <f>VLOOKUP(B13,[1]TRANSFER!$E$251:$O$271,MATCH($H$1,[1]TRANSFER!$E$251:$O$251,0),0)</f>
        <v>1.5499999999999998</v>
      </c>
      <c r="I13" s="16">
        <f>VLOOKUP($A13,Table!$B$1:$O$21,MATCH("xGD/90",Table!$B$1:$O$1,0),0)</f>
        <v>0.48</v>
      </c>
      <c r="J13" s="16">
        <f>IF([1]INFO!$B$22=1,$F$22-F13,$E$22-E13)</f>
        <v>-0.40827380952380965</v>
      </c>
      <c r="K13" s="17">
        <f t="shared" si="1"/>
        <v>-0.12248214285714291</v>
      </c>
      <c r="L13" s="18">
        <f t="shared" si="0"/>
        <v>0.87751785714285713</v>
      </c>
      <c r="M13" s="16">
        <f>IF([1]INFO!$B$22=1,$H$22-H13,$G$22-G13)</f>
        <v>4.5119047619048169E-2</v>
      </c>
      <c r="N13" s="16">
        <f t="shared" si="2"/>
        <v>-2.0303571428571674E-2</v>
      </c>
      <c r="O13" s="19">
        <f t="shared" si="3"/>
        <v>0.97969642857142836</v>
      </c>
    </row>
    <row r="14" spans="1:17">
      <c r="A14" s="25" t="s">
        <v>66</v>
      </c>
      <c r="B14" s="15" t="s">
        <v>1389</v>
      </c>
      <c r="C14" s="23">
        <f>VLOOKUP($A14,Table!$B$1:$C$21,MATCH("MP",Table!$B$1:$C$1,0),0)</f>
        <v>33</v>
      </c>
      <c r="D14" s="23">
        <f>VLOOKUP($A14,Table!$B$1:$M$21,MATCH("xGA",Table!$B$1:$M$1,0),0)</f>
        <v>25.6</v>
      </c>
      <c r="E14" s="16">
        <f>(VLOOKUP($A14,Table!$B$1:$M$25,MATCH("xG",Table!$B$1:$V$1,0),0))/(VLOOKUP($A14,Table!$B$1:$M$25,MATCH("MP",Table!$B$1:$V$1,0),0))</f>
        <v>2.1454545454545455</v>
      </c>
      <c r="F14" s="16">
        <f>VLOOKUP(B14,[1]TRANSFER!$E$251:$O$271,MATCH($F$1,[1]TRANSFER!$E$251:$O$251,0),0)</f>
        <v>2.4499999999999993</v>
      </c>
      <c r="G14" s="16">
        <f>(VLOOKUP($A14,Table!$B$1:$M$25,MATCH("xGA",Table!$B$1:$X$1,0),0))/(VLOOKUP($A14,Table!$B$1:$M$25,MATCH("MP",Table!$B$1:$X$1,0),0))</f>
        <v>0.77575757575757576</v>
      </c>
      <c r="H14" s="16">
        <f>VLOOKUP(B14,[1]TRANSFER!$E$251:$O$271,MATCH($H$1,[1]TRANSFER!$E$251:$O$251,0),0)</f>
        <v>0.68333333333333357</v>
      </c>
      <c r="I14" s="16">
        <f>VLOOKUP($A14,Table!$B$1:$O$21,MATCH("xGD/90",Table!$B$1:$O$1,0),0)</f>
        <v>1.37</v>
      </c>
      <c r="J14" s="16">
        <f>IF([1]INFO!$B$22=1,$F$22-F14,$E$22-E14)</f>
        <v>-0.85827380952380894</v>
      </c>
      <c r="K14" s="17">
        <f t="shared" si="1"/>
        <v>-0.25748214285714272</v>
      </c>
      <c r="L14" s="18">
        <f t="shared" si="0"/>
        <v>0.74251785714285723</v>
      </c>
      <c r="M14" s="16">
        <f>IF([1]INFO!$B$22=1,$H$22-H14,$G$22-G14)</f>
        <v>0.91178571428571442</v>
      </c>
      <c r="N14" s="16">
        <f t="shared" si="2"/>
        <v>-0.41030357142857143</v>
      </c>
      <c r="O14" s="19">
        <f t="shared" si="3"/>
        <v>0.58969642857142857</v>
      </c>
    </row>
    <row r="15" spans="1:17">
      <c r="A15" s="25" t="s">
        <v>70</v>
      </c>
      <c r="B15" s="15" t="s">
        <v>1399</v>
      </c>
      <c r="C15" s="23">
        <f>VLOOKUP($A15,Table!$B$1:$C$21,MATCH("MP",Table!$B$1:$C$1,0),0)</f>
        <v>33</v>
      </c>
      <c r="D15" s="23">
        <f>VLOOKUP($A15,Table!$B$1:$M$21,MATCH("xGA",Table!$B$1:$M$1,0),0)</f>
        <v>44</v>
      </c>
      <c r="E15" s="16">
        <f>(VLOOKUP($A15,Table!$B$1:$M$25,MATCH("xG",Table!$B$1:$V$1,0),0))/(VLOOKUP($A15,Table!$B$1:$M$25,MATCH("MP",Table!$B$1:$V$1,0),0))</f>
        <v>1.6333333333333333</v>
      </c>
      <c r="F15" s="16">
        <f>VLOOKUP(B15,[1]TRANSFER!$E$251:$O$271,MATCH($F$1,[1]TRANSFER!$E$251:$O$251,0),0)</f>
        <v>1.8714285714285717</v>
      </c>
      <c r="G15" s="16">
        <f>(VLOOKUP($A15,Table!$B$1:$M$25,MATCH("xGA",Table!$B$1:$X$1,0),0))/(VLOOKUP($A15,Table!$B$1:$M$25,MATCH("MP",Table!$B$1:$X$1,0),0))</f>
        <v>1.3333333333333333</v>
      </c>
      <c r="H15" s="16">
        <f>VLOOKUP(B15,[1]TRANSFER!$E$251:$O$271,MATCH($H$1,[1]TRANSFER!$E$251:$O$251,0),0)</f>
        <v>1.6285714285714283</v>
      </c>
      <c r="I15" s="16">
        <f>VLOOKUP($A15,Table!$B$1:$O$21,MATCH("xGD/90",Table!$B$1:$O$1,0),0)</f>
        <v>0.3</v>
      </c>
      <c r="J15" s="16">
        <f>IF([1]INFO!$B$22=1,$F$22-F15,$E$22-E15)</f>
        <v>-0.27970238095238131</v>
      </c>
      <c r="K15" s="17">
        <f t="shared" si="1"/>
        <v>-8.3910714285714408E-2</v>
      </c>
      <c r="L15" s="18">
        <f t="shared" si="0"/>
        <v>0.91608928571428561</v>
      </c>
      <c r="M15" s="16">
        <f>IF([1]INFO!$B$22=1,$H$22-H15,$G$22-G15)</f>
        <v>-3.3452380952380345E-2</v>
      </c>
      <c r="N15" s="16">
        <f t="shared" si="2"/>
        <v>1.5053571428571154E-2</v>
      </c>
      <c r="O15" s="19">
        <f t="shared" si="3"/>
        <v>1.0150535714285711</v>
      </c>
    </row>
    <row r="16" spans="1:17">
      <c r="A16" s="25" t="s">
        <v>68</v>
      </c>
      <c r="B16" s="15" t="s">
        <v>1392</v>
      </c>
      <c r="C16" s="23">
        <f>VLOOKUP($A16,Table!$B$1:$C$21,MATCH("MP",Table!$B$1:$C$1,0),0)</f>
        <v>33</v>
      </c>
      <c r="D16" s="23">
        <f>VLOOKUP($A16,Table!$B$1:$M$21,MATCH("xGA",Table!$B$1:$M$1,0),0)</f>
        <v>33.4</v>
      </c>
      <c r="E16" s="16">
        <f>(VLOOKUP($A16,Table!$B$1:$M$25,MATCH("xG",Table!$B$1:$V$1,0),0))/(VLOOKUP($A16,Table!$B$1:$M$25,MATCH("MP",Table!$B$1:$V$1,0),0))</f>
        <v>1.8454545454545455</v>
      </c>
      <c r="F16" s="16">
        <f>VLOOKUP(B16,[1]TRANSFER!$E$251:$O$271,MATCH($F$1,[1]TRANSFER!$E$251:$O$251,0),0)</f>
        <v>2.7428571428571424</v>
      </c>
      <c r="G16" s="16">
        <f>(VLOOKUP($A16,Table!$B$1:$M$25,MATCH("xGA",Table!$B$1:$X$1,0),0))/(VLOOKUP($A16,Table!$B$1:$M$25,MATCH("MP",Table!$B$1:$X$1,0),0))</f>
        <v>1.012121212121212</v>
      </c>
      <c r="H16" s="16">
        <f>VLOOKUP(B16,[1]TRANSFER!$E$251:$O$271,MATCH($H$1,[1]TRANSFER!$E$251:$O$251,0),0)</f>
        <v>1.2142857142857142</v>
      </c>
      <c r="I16" s="16">
        <f>VLOOKUP($A16,Table!$B$1:$O$21,MATCH("xGD/90",Table!$B$1:$O$1,0),0)</f>
        <v>0.83</v>
      </c>
      <c r="J16" s="16">
        <f>IF([1]INFO!$B$22=1,$F$22-F16,$E$22-E16)</f>
        <v>-1.1511309523809521</v>
      </c>
      <c r="K16" s="17">
        <f t="shared" si="1"/>
        <v>-0.34533928571428568</v>
      </c>
      <c r="L16" s="18">
        <f t="shared" si="0"/>
        <v>0.65466071428571437</v>
      </c>
      <c r="M16" s="16">
        <f>IF([1]INFO!$B$22=1,$H$22-H16,$G$22-G16)</f>
        <v>0.3808333333333338</v>
      </c>
      <c r="N16" s="16">
        <f t="shared" si="2"/>
        <v>-0.17137500000000019</v>
      </c>
      <c r="O16" s="19">
        <f t="shared" si="3"/>
        <v>0.82862499999999983</v>
      </c>
    </row>
    <row r="17" spans="1:15">
      <c r="A17" s="25" t="s">
        <v>89</v>
      </c>
      <c r="B17" s="15" t="s">
        <v>1453</v>
      </c>
      <c r="C17" s="23">
        <f>VLOOKUP($A17,Table!$B$1:$C$21,MATCH("MP",Table!$B$1:$C$1,0),0)</f>
        <v>34</v>
      </c>
      <c r="D17" s="23">
        <f>VLOOKUP($A17,Table!$B$1:$M$21,MATCH("xGA",Table!$B$1:$M$1,0),0)</f>
        <v>57.9</v>
      </c>
      <c r="E17" s="16">
        <f>(VLOOKUP($A17,Table!$B$1:$M$25,MATCH("xG",Table!$B$1:$V$1,0),0))/(VLOOKUP($A17,Table!$B$1:$M$25,MATCH("MP",Table!$B$1:$V$1,0),0))</f>
        <v>1.0352941176470589</v>
      </c>
      <c r="F17" s="16">
        <f>VLOOKUP(B17,[1]TRANSFER!$E$251:$O$271,MATCH($F$1,[1]TRANSFER!$E$251:$O$251,0),0)</f>
        <v>1.0000000000000004</v>
      </c>
      <c r="G17" s="16">
        <f>(VLOOKUP($A17,Table!$B$1:$M$25,MATCH("xGA",Table!$B$1:$X$1,0),0))/(VLOOKUP($A17,Table!$B$1:$M$25,MATCH("MP",Table!$B$1:$X$1,0),0))</f>
        <v>1.7029411764705882</v>
      </c>
      <c r="H17" s="16">
        <f>VLOOKUP(B17,[1]TRANSFER!$E$251:$O$271,MATCH($H$1,[1]TRANSFER!$E$251:$O$251,0),0)</f>
        <v>1.9857142857142855</v>
      </c>
      <c r="I17" s="16">
        <f>VLOOKUP($A17,Table!$B$1:$O$21,MATCH("xGD/90",Table!$B$1:$O$1,0),0)</f>
        <v>-0.67</v>
      </c>
      <c r="J17" s="16">
        <f>IF([1]INFO!$B$22=1,$F$22-F17,$E$22-E17)</f>
        <v>0.59172619047618991</v>
      </c>
      <c r="K17" s="17">
        <f t="shared" si="1"/>
        <v>0.17751785714285701</v>
      </c>
      <c r="L17" s="18">
        <f t="shared" si="0"/>
        <v>1.1775178571428571</v>
      </c>
      <c r="M17" s="16">
        <f>IF([1]INFO!$B$22=1,$H$22-H17,$G$22-G17)</f>
        <v>-0.39059523809523755</v>
      </c>
      <c r="N17" s="16">
        <f t="shared" si="2"/>
        <v>0.17576785714285689</v>
      </c>
      <c r="O17" s="19">
        <f t="shared" si="3"/>
        <v>1.1757678571428569</v>
      </c>
    </row>
    <row r="18" spans="1:15">
      <c r="A18" s="25" t="s">
        <v>103</v>
      </c>
      <c r="B18" s="15" t="s">
        <v>1438</v>
      </c>
      <c r="C18" s="23">
        <f>VLOOKUP($A18,Table!$B$1:$C$21,MATCH("MP",Table!$B$1:$C$1,0),0)</f>
        <v>34</v>
      </c>
      <c r="D18" s="23">
        <f>VLOOKUP($A18,Table!$B$1:$M$21,MATCH("xGA",Table!$B$1:$M$1,0),0)</f>
        <v>51.3</v>
      </c>
      <c r="E18" s="16">
        <f>(VLOOKUP($A18,Table!$B$1:$M$25,MATCH("xG",Table!$B$1:$V$1,0),0))/(VLOOKUP($A18,Table!$B$1:$M$25,MATCH("MP",Table!$B$1:$V$1,0),0))</f>
        <v>0.93529411764705883</v>
      </c>
      <c r="F18" s="16">
        <f>VLOOKUP(B18,[1]TRANSFER!$E$251:$O$271,MATCH($F$1,[1]TRANSFER!$E$251:$O$251,0),0)</f>
        <v>0.68333333333333357</v>
      </c>
      <c r="G18" s="16">
        <f>(VLOOKUP($A18,Table!$B$1:$M$25,MATCH("xGA",Table!$B$1:$X$1,0),0))/(VLOOKUP($A18,Table!$B$1:$M$25,MATCH("MP",Table!$B$1:$X$1,0),0))</f>
        <v>1.5088235294117647</v>
      </c>
      <c r="H18" s="16">
        <f>VLOOKUP(B18,[1]TRANSFER!$E$251:$O$271,MATCH($H$1,[1]TRANSFER!$E$251:$O$251,0),0)</f>
        <v>2.1333333333333329</v>
      </c>
      <c r="I18" s="16">
        <f>VLOOKUP($A18,Table!$B$1:$O$21,MATCH("xGD/90",Table!$B$1:$O$1,0),0)</f>
        <v>-0.56999999999999995</v>
      </c>
      <c r="J18" s="16">
        <f>IF([1]INFO!$B$22=1,$F$22-F18,$E$22-E18)</f>
        <v>0.90839285714285678</v>
      </c>
      <c r="K18" s="17">
        <f t="shared" si="1"/>
        <v>0.27251785714285709</v>
      </c>
      <c r="L18" s="18">
        <f t="shared" si="0"/>
        <v>1.272517857142857</v>
      </c>
      <c r="M18" s="16">
        <f>IF([1]INFO!$B$22=1,$H$22-H18,$G$22-G18)</f>
        <v>-0.53821428571428487</v>
      </c>
      <c r="N18" s="16">
        <f t="shared" si="2"/>
        <v>0.24219642857142817</v>
      </c>
      <c r="O18" s="19">
        <f t="shared" si="3"/>
        <v>1.2421964285714282</v>
      </c>
    </row>
    <row r="19" spans="1:15">
      <c r="A19" s="25" t="s">
        <v>72</v>
      </c>
      <c r="B19" s="15" t="s">
        <v>1397</v>
      </c>
      <c r="C19" s="23">
        <f>VLOOKUP($A19,Table!$B$1:$C$21,MATCH("MP",Table!$B$1:$C$1,0),0)</f>
        <v>34</v>
      </c>
      <c r="D19" s="23">
        <f>VLOOKUP($A19,Table!$B$1:$M$21,MATCH("xGA",Table!$B$1:$M$1,0),0)</f>
        <v>45.4</v>
      </c>
      <c r="E19" s="16">
        <f>(VLOOKUP($A19,Table!$B$1:$M$25,MATCH("xG",Table!$B$1:$V$1,0),0))/(VLOOKUP($A19,Table!$B$1:$M$25,MATCH("MP",Table!$B$1:$V$1,0),0))</f>
        <v>1.4970588235294118</v>
      </c>
      <c r="F19" s="16">
        <f>VLOOKUP(B19,[1]TRANSFER!$E$251:$O$271,MATCH($F$1,[1]TRANSFER!$E$251:$O$251,0),0)</f>
        <v>1.6499999999999997</v>
      </c>
      <c r="G19" s="16">
        <f>(VLOOKUP($A19,Table!$B$1:$M$25,MATCH("xGA",Table!$B$1:$X$1,0),0))/(VLOOKUP($A19,Table!$B$1:$M$25,MATCH("MP",Table!$B$1:$X$1,0),0))</f>
        <v>1.3352941176470587</v>
      </c>
      <c r="H19" s="16">
        <f>VLOOKUP(B19,[1]TRANSFER!$E$251:$O$271,MATCH($H$1,[1]TRANSFER!$E$251:$O$251,0),0)</f>
        <v>1.9333333333333336</v>
      </c>
      <c r="I19" s="16">
        <f>VLOOKUP($A19,Table!$B$1:$O$21,MATCH("xGD/90",Table!$B$1:$O$1,0),0)</f>
        <v>0.16</v>
      </c>
      <c r="J19" s="16">
        <f>IF([1]INFO!$B$22=1,$F$22-F19,$E$22-E19)</f>
        <v>-5.8273809523809339E-2</v>
      </c>
      <c r="K19" s="17">
        <f t="shared" si="1"/>
        <v>-1.7482142857142804E-2</v>
      </c>
      <c r="L19" s="18">
        <f t="shared" si="0"/>
        <v>0.98251785714285722</v>
      </c>
      <c r="M19" s="16">
        <f>IF([1]INFO!$B$22=1,$H$22-H19,$G$22-G19)</f>
        <v>-0.33821428571428558</v>
      </c>
      <c r="N19" s="16">
        <f t="shared" si="2"/>
        <v>0.15219642857142848</v>
      </c>
      <c r="O19" s="19">
        <f t="shared" si="3"/>
        <v>1.1521964285714286</v>
      </c>
    </row>
    <row r="20" spans="1:15">
      <c r="A20" s="25" t="s">
        <v>95</v>
      </c>
      <c r="B20" s="15" t="s">
        <v>1428</v>
      </c>
      <c r="C20" s="23">
        <f>VLOOKUP($A20,Table!$B$1:$C$21,MATCH("MP",Table!$B$1:$C$1,0),0)</f>
        <v>34</v>
      </c>
      <c r="D20" s="23">
        <f>VLOOKUP($A20,Table!$B$1:$M$21,MATCH("xGA",Table!$B$1:$M$1,0),0)</f>
        <v>46.2</v>
      </c>
      <c r="E20" s="16">
        <f>(VLOOKUP($A20,Table!$B$1:$M$25,MATCH("xG",Table!$B$1:$V$1,0),0))/(VLOOKUP($A20,Table!$B$1:$M$25,MATCH("MP",Table!$B$1:$V$1,0),0))</f>
        <v>1.2970588235294118</v>
      </c>
      <c r="F20" s="16">
        <f>VLOOKUP(B20,[1]TRANSFER!$E$251:$O$271,MATCH($F$1,[1]TRANSFER!$E$251:$O$251,0),0)</f>
        <v>1.3250000000000002</v>
      </c>
      <c r="G20" s="16">
        <f>(VLOOKUP($A20,Table!$B$1:$M$25,MATCH("xGA",Table!$B$1:$X$1,0),0))/(VLOOKUP($A20,Table!$B$1:$M$25,MATCH("MP",Table!$B$1:$X$1,0),0))</f>
        <v>1.3588235294117648</v>
      </c>
      <c r="H20" s="16">
        <f>VLOOKUP(B20,[1]TRANSFER!$E$251:$O$271,MATCH($H$1,[1]TRANSFER!$E$251:$O$251,0),0)</f>
        <v>1.8500000000000005</v>
      </c>
      <c r="I20" s="16">
        <f>VLOOKUP($A20,Table!$B$1:$O$21,MATCH("xGD/90",Table!$B$1:$O$1,0),0)</f>
        <v>-0.06</v>
      </c>
      <c r="J20" s="16">
        <f>IF([1]INFO!$B$22=1,$F$22-F20,$E$22-E20)</f>
        <v>0.26672619047619017</v>
      </c>
      <c r="K20" s="17">
        <f t="shared" si="1"/>
        <v>8.0017857142857057E-2</v>
      </c>
      <c r="L20" s="18">
        <f t="shared" si="0"/>
        <v>1.0800178571428571</v>
      </c>
      <c r="M20" s="16">
        <f>IF([1]INFO!$B$22=1,$H$22-H20,$G$22-G20)</f>
        <v>-0.25488095238095254</v>
      </c>
      <c r="N20" s="16">
        <f t="shared" si="2"/>
        <v>0.11469642857142863</v>
      </c>
      <c r="O20" s="19">
        <f t="shared" si="3"/>
        <v>1.1146964285714287</v>
      </c>
    </row>
    <row r="21" spans="1:15" ht="15.75" thickBot="1">
      <c r="A21" s="26" t="s">
        <v>97</v>
      </c>
      <c r="B21" s="15" t="s">
        <v>1444</v>
      </c>
      <c r="C21" s="23">
        <f>VLOOKUP($A21,Table!$B$1:$C$21,MATCH("MP",Table!$B$1:$C$1,0),0)</f>
        <v>34</v>
      </c>
      <c r="D21" s="23">
        <f>VLOOKUP($A21,Table!$B$1:$M$21,MATCH("xGA",Table!$B$1:$M$1,0),0)</f>
        <v>50.5</v>
      </c>
      <c r="E21" s="16">
        <f>(VLOOKUP($A21,Table!$B$1:$M$25,MATCH("xG",Table!$B$1:$V$1,0),0))/(VLOOKUP($A21,Table!$B$1:$M$25,MATCH("MP",Table!$B$1:$V$1,0),0))</f>
        <v>0.99117647058823533</v>
      </c>
      <c r="F21" s="16">
        <f>VLOOKUP(B21,[1]TRANSFER!$E$251:$O$271,MATCH($F$1,[1]TRANSFER!$E$251:$O$251,0),0)</f>
        <v>0.80000000000000071</v>
      </c>
      <c r="G21" s="16">
        <f>(VLOOKUP($A21,Table!$B$1:$M$25,MATCH("xGA",Table!$B$1:$X$1,0),0))/(VLOOKUP($A21,Table!$B$1:$M$25,MATCH("MP",Table!$B$1:$X$1,0),0))</f>
        <v>1.4852941176470589</v>
      </c>
      <c r="H21" s="16">
        <f>VLOOKUP(B21,[1]TRANSFER!$E$251:$O$271,MATCH($H$1,[1]TRANSFER!$E$251:$O$251,0),0)</f>
        <v>1.6666666666666667</v>
      </c>
      <c r="I21" s="16">
        <f>VLOOKUP($A21,Table!$B$1:$O$21,MATCH("xGD/90",Table!$B$1:$O$1,0),0)</f>
        <v>-0.49</v>
      </c>
      <c r="J21" s="16">
        <f>IF([1]INFO!$B$22=1,$F$22-F21,$E$22-E21)</f>
        <v>0.79172619047618964</v>
      </c>
      <c r="K21" s="17">
        <f t="shared" si="1"/>
        <v>0.23751785714285692</v>
      </c>
      <c r="L21" s="20">
        <f t="shared" si="0"/>
        <v>1.2375178571428569</v>
      </c>
      <c r="M21" s="16">
        <f>IF([1]INFO!$B$22=1,$H$22-H21,$G$22-G21)</f>
        <v>-7.1547619047618749E-2</v>
      </c>
      <c r="N21" s="16">
        <f t="shared" si="2"/>
        <v>3.2196428571428432E-2</v>
      </c>
      <c r="O21" s="21">
        <f t="shared" si="3"/>
        <v>1.0321964285714285</v>
      </c>
    </row>
    <row r="22" spans="1:15">
      <c r="A22" s="25">
        <f>COUNTA(A2:A21)</f>
        <v>20</v>
      </c>
      <c r="E22" s="16">
        <f>SUM(E2:E21)/$A$22</f>
        <v>1.405653409090909</v>
      </c>
      <c r="F22" s="16">
        <f>SUM(F2:F21)/$A$22</f>
        <v>1.5917261904761904</v>
      </c>
      <c r="G22" s="16">
        <f>SUM(G2:G21)/$A$22</f>
        <v>1.3993708221925132</v>
      </c>
      <c r="H22" s="16">
        <f>SUM(H2:H21)/$A$22</f>
        <v>1.595119047619048</v>
      </c>
    </row>
    <row r="25" spans="1:15">
      <c r="O25" s="22" t="s">
        <v>4403</v>
      </c>
    </row>
    <row r="26" spans="1:15">
      <c r="O26" s="22" t="s">
        <v>4404</v>
      </c>
    </row>
  </sheetData>
  <conditionalFormatting sqref="E2:E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S332" sqref="S332"/>
    </sheetView>
  </sheetViews>
  <sheetFormatPr defaultRowHeight="16.5"/>
  <cols>
    <col min="1" max="1" width="24.625" style="39" customWidth="1"/>
    <col min="2" max="2" width="24.875" style="39" customWidth="1"/>
    <col min="3" max="3" width="20.25" style="39" customWidth="1"/>
    <col min="4" max="4" width="18.75" style="39" customWidth="1"/>
    <col min="5" max="5" width="18.75" style="50" customWidth="1"/>
    <col min="6" max="6" width="9" style="51"/>
    <col min="7" max="10" width="9" style="40"/>
    <col min="11" max="11" width="9" style="45"/>
    <col min="12" max="15" width="9" style="39"/>
    <col min="16" max="16" width="9" style="47"/>
    <col min="17" max="20" width="9" style="39"/>
    <col min="21" max="22" width="9" style="49"/>
    <col min="23" max="23" width="9" style="39"/>
    <col min="24" max="24" width="31.875" style="50" customWidth="1"/>
    <col min="25" max="25" width="13.75" style="50" customWidth="1"/>
    <col min="26" max="16384" width="9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1387</v>
      </c>
      <c r="G1" s="41"/>
      <c r="H1" s="41"/>
      <c r="I1" s="41"/>
      <c r="J1" s="41"/>
      <c r="K1" s="44" t="s">
        <v>1385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1386</v>
      </c>
      <c r="V1" s="51" t="s">
        <v>52</v>
      </c>
      <c r="X1" s="43" t="s">
        <v>4496</v>
      </c>
      <c r="Y1" s="50" t="str">
        <f>API!AC1</f>
        <v>total_points</v>
      </c>
    </row>
    <row r="2" spans="1:25">
      <c r="A2" s="39" t="str">
        <f>IF([1]FINAL!A2=0,"",[1]FINAL!A2)</f>
        <v>Erling Haaland</v>
      </c>
      <c r="B2" s="39" t="str">
        <f>IF([1]FINAL!B2=0,"",[1]FINAL!B2)</f>
        <v>Haaland</v>
      </c>
      <c r="C2" s="39" t="str">
        <f>IF([1]FINAL!C2=0,"",[1]FINAL!C2)</f>
        <v/>
      </c>
      <c r="D2" s="39" t="str">
        <f>IF([1]FINAL!D2=0,"",[1]FINAL!D2)</f>
        <v/>
      </c>
      <c r="E2" s="50" t="str">
        <f>[1]FINAL!L2</f>
        <v>Manchester City</v>
      </c>
      <c r="F2" s="51">
        <f>IFERROR(VLOOKUP(E2,Table!$B$1:$Z$21,MATCH("MP",Table!$B$1:$Z$1,0),0),"")</f>
        <v>33</v>
      </c>
      <c r="G2" s="40">
        <f>IFERROR(VLOOKUP(A2,PlayingTime!$B$1:$Z$1000,MATCH("Min",PlayingTime!$B$2:$Z$2,0),0),0)</f>
        <v>2495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2495</v>
      </c>
      <c r="L2" s="39">
        <f>IFERROR(VLOOKUP(A2,PlayerStats!$B$1:$Z$1000,MATCH("xG",PlayerStats!$B$2:$Z$2,0),0),0)</f>
        <v>25.8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25.8</v>
      </c>
      <c r="Q2" s="39">
        <f>IFERROR(VLOOKUP(A2,PlayerStats!$B$1:$Z$1000,MATCH("xAG",PlayerStats!$B$2:$Z$2,0),0),0)</f>
        <v>4.8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4.8</v>
      </c>
      <c r="V2" s="49">
        <f>IFERROR(VLOOKUP(A2,$X$1:$Y$1000,MATCH("total_points",$X$1:$Y$1,0),0),"")</f>
        <v>257</v>
      </c>
      <c r="X2" s="50" t="str">
        <f>API!M2&amp;" "&amp;API!V2</f>
        <v>Granit Xhaka</v>
      </c>
      <c r="Y2" s="50">
        <f>API!AC2</f>
        <v>132</v>
      </c>
    </row>
    <row r="3" spans="1:25">
      <c r="A3" s="39" t="str">
        <f>IF([1]FINAL!A3=0,"",[1]FINAL!A3)</f>
        <v>Kevin De Bruyne</v>
      </c>
      <c r="B3" s="39" t="str">
        <f>IF([1]FINAL!B3=0,"",[1]FINAL!B3)</f>
        <v>De Bruyne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Manchester City</v>
      </c>
      <c r="F3" s="51">
        <f>IFERROR(VLOOKUP(E3,Table!$B$1:$Z$21,MATCH("MP",Table!$B$1:$Z$1,0),0),"")</f>
        <v>33</v>
      </c>
      <c r="G3" s="40">
        <f>IFERROR(VLOOKUP(A3,PlayingTime!$B$1:$Z$1000,MATCH("Min",PlayingTime!$B$2:$Z$2,0),0),0)</f>
        <v>2258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2258</v>
      </c>
      <c r="L3" s="39">
        <f>IFERROR(VLOOKUP(A3,PlayerStats!$B$1:$Z$1000,MATCH("xG",PlayerStats!$B$2:$Z$2,0),0),0)</f>
        <v>5.5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5.5</v>
      </c>
      <c r="Q3" s="39">
        <f>IFERROR(VLOOKUP(A3,PlayerStats!$B$1:$Z$1000,MATCH("xAG",PlayerStats!$B$2:$Z$2,0),0),0)</f>
        <v>13.3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13.3</v>
      </c>
      <c r="V3" s="49">
        <f t="shared" ref="V3:V66" si="3">IFERROR(VLOOKUP(A3,$X$1:$Y$1000,MATCH("total_points",$X$1:$Y$1,0),0),"")</f>
        <v>178</v>
      </c>
      <c r="X3" s="50" t="str">
        <f>API!M3&amp;" "&amp;API!V3</f>
        <v>Mohamed Elneny</v>
      </c>
      <c r="Y3" s="50">
        <f>API!AC3</f>
        <v>6</v>
      </c>
    </row>
    <row r="4" spans="1:25">
      <c r="A4" s="39" t="str">
        <f>IF([1]FINAL!A4=0,"",[1]FINAL!A4)</f>
        <v>Callum Wilson</v>
      </c>
      <c r="B4" s="39" t="str">
        <f>IF([1]FINAL!B4=0,"",[1]FINAL!B4)</f>
        <v>Wilson</v>
      </c>
      <c r="C4" s="39" t="str">
        <f>IF([1]FINAL!C4=0,"",[1]FINAL!C4)</f>
        <v>C Wilson</v>
      </c>
      <c r="D4" s="39" t="str">
        <f>IF([1]FINAL!D4=0,"",[1]FINAL!D4)</f>
        <v/>
      </c>
      <c r="E4" s="50" t="str">
        <f>[1]FINAL!L4</f>
        <v>Newcastle Utd</v>
      </c>
      <c r="F4" s="51">
        <f>IFERROR(VLOOKUP(E4,Table!$B$1:$Z$21,MATCH("MP",Table!$B$1:$Z$1,0),0),"")</f>
        <v>33</v>
      </c>
      <c r="G4" s="40">
        <f>IFERROR(VLOOKUP(A4,PlayingTime!$B$1:$Z$1000,MATCH("Min",PlayingTime!$B$2:$Z$2,0),0),0)</f>
        <v>1549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1549</v>
      </c>
      <c r="L4" s="39">
        <f>IFERROR(VLOOKUP(A4,PlayerStats!$B$1:$Z$1000,MATCH("xG",PlayerStats!$B$2:$Z$2,0),0),0)</f>
        <v>13.5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13.5</v>
      </c>
      <c r="Q4" s="39">
        <f>IFERROR(VLOOKUP(A4,PlayerStats!$B$1:$Z$1000,MATCH("xAG",PlayerStats!$B$2:$Z$2,0),0),0)</f>
        <v>2.2000000000000002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2.2000000000000002</v>
      </c>
      <c r="V4" s="49">
        <f t="shared" si="3"/>
        <v>128</v>
      </c>
      <c r="X4" s="50" t="str">
        <f>API!M4&amp;" "&amp;API!V4</f>
        <v>Rob Holding</v>
      </c>
      <c r="Y4" s="50">
        <f>API!AC4</f>
        <v>21</v>
      </c>
    </row>
    <row r="5" spans="1:25">
      <c r="A5" s="39" t="str">
        <f>IF([1]FINAL!A5=0,"",[1]FINAL!A5)</f>
        <v>Julián Álvarez</v>
      </c>
      <c r="B5" s="39" t="str">
        <f>IF([1]FINAL!B5=0,"",[1]FINAL!B5)</f>
        <v>Álvarez</v>
      </c>
      <c r="C5" s="39" t="str">
        <f>IF([1]FINAL!C5=0,"",[1]FINAL!C5)</f>
        <v>Alvarez</v>
      </c>
      <c r="D5" s="39" t="str">
        <f>IF([1]FINAL!D5=0,"",[1]FINAL!D5)</f>
        <v>Julian Alvarez</v>
      </c>
      <c r="E5" s="50" t="str">
        <f>[1]FINAL!L5</f>
        <v>Manchester City</v>
      </c>
      <c r="F5" s="51">
        <f>IFERROR(VLOOKUP(E5,Table!$B$1:$Z$21,MATCH("MP",Table!$B$1:$Z$1,0),0),"")</f>
        <v>33</v>
      </c>
      <c r="G5" s="40">
        <f>IFERROR(VLOOKUP(A5,PlayingTime!$B$1:$Z$1000,MATCH("Min",PlayingTime!$B$2:$Z$2,0),0),0)</f>
        <v>1075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1075</v>
      </c>
      <c r="L5" s="39">
        <f>IFERROR(VLOOKUP(A5,PlayerStats!$B$1:$Z$1000,MATCH("xG",PlayerStats!$B$2:$Z$2,0),0),0)</f>
        <v>6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6</v>
      </c>
      <c r="Q5" s="39">
        <f>IFERROR(VLOOKUP(A5,PlayerStats!$B$1:$Z$1000,MATCH("xAG",PlayerStats!$B$2:$Z$2,0),0),0)</f>
        <v>1.3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1.3</v>
      </c>
      <c r="V5" s="49">
        <f t="shared" si="3"/>
        <v>88</v>
      </c>
      <c r="X5" s="50" t="str">
        <f>API!M5&amp;" "&amp;API!V5</f>
        <v>Thomas Partey</v>
      </c>
      <c r="Y5" s="50">
        <f>API!AC5</f>
        <v>80</v>
      </c>
    </row>
    <row r="6" spans="1:25">
      <c r="A6" s="39" t="str">
        <f>IF([1]FINAL!A6=0,"",[1]FINAL!A6)</f>
        <v>Mohamed Salah</v>
      </c>
      <c r="B6" s="39" t="str">
        <f>IF([1]FINAL!B6=0,"",[1]FINAL!B6)</f>
        <v>Salah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Liverpool</v>
      </c>
      <c r="F6" s="51">
        <f>IFERROR(VLOOKUP(E6,Table!$B$1:$Z$21,MATCH("MP",Table!$B$1:$Z$1,0),0),"")</f>
        <v>34</v>
      </c>
      <c r="G6" s="40">
        <f>IFERROR(VLOOKUP(A6,PlayingTime!$B$1:$Z$1000,MATCH("Min",PlayingTime!$B$2:$Z$2,0),0),0)</f>
        <v>2933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2933</v>
      </c>
      <c r="L6" s="39">
        <f>IFERROR(VLOOKUP(A6,PlayerStats!$B$1:$Z$1000,MATCH("xG",PlayerStats!$B$2:$Z$2,0),0),0)</f>
        <v>18.399999999999999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18.399999999999999</v>
      </c>
      <c r="Q6" s="39">
        <f>IFERROR(VLOOKUP(A6,PlayerStats!$B$1:$Z$1000,MATCH("xAG",PlayerStats!$B$2:$Z$2,0),0),0)</f>
        <v>6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6</v>
      </c>
      <c r="V6" s="49">
        <f t="shared" si="3"/>
        <v>207</v>
      </c>
      <c r="X6" s="50" t="str">
        <f>API!M6&amp;" "&amp;API!V6</f>
        <v>Martin Ødegaard</v>
      </c>
      <c r="Y6" s="50">
        <f>API!AC6</f>
        <v>195</v>
      </c>
    </row>
    <row r="7" spans="1:25">
      <c r="A7" s="39" t="str">
        <f>IF([1]FINAL!A7=0,"",[1]FINAL!A7)</f>
        <v>Harry Kane</v>
      </c>
      <c r="B7" s="39" t="str">
        <f>IF([1]FINAL!B7=0,"",[1]FINAL!B7)</f>
        <v>Kane</v>
      </c>
      <c r="C7" s="39" t="str">
        <f>IF([1]FINAL!C7=0,"",[1]FINAL!C7)</f>
        <v/>
      </c>
      <c r="D7" s="39" t="str">
        <f>IF([1]FINAL!D7=0,"",[1]FINAL!D7)</f>
        <v/>
      </c>
      <c r="E7" s="50" t="str">
        <f>[1]FINAL!L7</f>
        <v>Tottenham</v>
      </c>
      <c r="F7" s="51">
        <f>IFERROR(VLOOKUP(E7,Table!$B$1:$Z$21,MATCH("MP",Table!$B$1:$Z$1,0),0),"")</f>
        <v>34</v>
      </c>
      <c r="G7" s="40">
        <f>IFERROR(VLOOKUP(A7,PlayingTime!$B$1:$Z$1000,MATCH("Min",PlayingTime!$B$2:$Z$2,0),0),0)</f>
        <v>3045</v>
      </c>
      <c r="H7" s="40">
        <f>IFERROR(VLOOKUP(B7,PlayingTime!$B$1:$Z$1000,MATCH("Min",PlayingTime!$B$2:$Z$2,0),0),0)</f>
        <v>0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3045</v>
      </c>
      <c r="L7" s="39">
        <f>IFERROR(VLOOKUP(A7,PlayerStats!$B$1:$Z$1000,MATCH("xG",PlayerStats!$B$2:$Z$2,0),0),0)</f>
        <v>19.100000000000001</v>
      </c>
      <c r="M7" s="39">
        <f>IFERROR(VLOOKUP(B7,PlayerStats!$B$1:$Z$1000,MATCH("xG",PlayerStats!$B$2:$Z$2,0),0),0)</f>
        <v>0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19.100000000000001</v>
      </c>
      <c r="Q7" s="39">
        <f>IFERROR(VLOOKUP(A7,PlayerStats!$B$1:$Z$1000,MATCH("xAG",PlayerStats!$B$2:$Z$2,0),0),0)</f>
        <v>6.7</v>
      </c>
      <c r="R7" s="39">
        <f>IFERROR(VLOOKUP(B7,PlayerStats!$B$1:$Z$1000,MATCH("xAG",PlayerStats!$B$2:$Z$2,0),0),0)</f>
        <v>0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6.7</v>
      </c>
      <c r="V7" s="49">
        <f t="shared" si="3"/>
        <v>225</v>
      </c>
      <c r="X7" s="50" t="str">
        <f>API!M7&amp;" "&amp;API!V7</f>
        <v>Kieran Tierney</v>
      </c>
      <c r="Y7" s="50">
        <f>API!AC7</f>
        <v>33</v>
      </c>
    </row>
    <row r="8" spans="1:25">
      <c r="A8" s="39" t="str">
        <f>IF([1]FINAL!A8=0,"",[1]FINAL!A8)</f>
        <v>Alexander Isak</v>
      </c>
      <c r="B8" s="39" t="str">
        <f>IF([1]FINAL!B8=0,"",[1]FINAL!B8)</f>
        <v>Isak</v>
      </c>
      <c r="C8" s="39" t="str">
        <f>IF([1]FINAL!C8=0,"",[1]FINAL!C8)</f>
        <v/>
      </c>
      <c r="D8" s="39" t="str">
        <f>IF([1]FINAL!D8=0,"",[1]FINAL!D8)</f>
        <v/>
      </c>
      <c r="E8" s="50" t="str">
        <f>[1]FINAL!L8</f>
        <v>Newcastle Utd</v>
      </c>
      <c r="F8" s="51">
        <f>IFERROR(VLOOKUP(E8,Table!$B$1:$Z$21,MATCH("MP",Table!$B$1:$Z$1,0),0),"")</f>
        <v>33</v>
      </c>
      <c r="G8" s="40">
        <f>IFERROR(VLOOKUP(A8,PlayingTime!$B$1:$Z$1000,MATCH("Min",PlayingTime!$B$2:$Z$2,0),0),0)</f>
        <v>1076</v>
      </c>
      <c r="H8" s="40">
        <f>IFERROR(VLOOKUP(B8,PlayingTime!$B$1:$Z$1000,MATCH("Min",PlayingTime!$B$2:$Z$2,0),0),0)</f>
        <v>0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1076</v>
      </c>
      <c r="L8" s="39">
        <f>IFERROR(VLOOKUP(A8,PlayerStats!$B$1:$Z$1000,MATCH("xG",PlayerStats!$B$2:$Z$2,0),0),0)</f>
        <v>7.2</v>
      </c>
      <c r="M8" s="39">
        <f>IFERROR(VLOOKUP(B8,PlayerStats!$B$1:$Z$1000,MATCH("xG",PlayerStats!$B$2:$Z$2,0),0),0)</f>
        <v>0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7.2</v>
      </c>
      <c r="Q8" s="39">
        <f>IFERROR(VLOOKUP(A8,PlayerStats!$B$1:$Z$1000,MATCH("xAG",PlayerStats!$B$2:$Z$2,0),0),0)</f>
        <v>2</v>
      </c>
      <c r="R8" s="39">
        <f>IFERROR(VLOOKUP(B8,PlayerStats!$B$1:$Z$1000,MATCH("xAG",PlayerStats!$B$2:$Z$2,0),0),0)</f>
        <v>0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2</v>
      </c>
      <c r="V8" s="49">
        <f t="shared" si="3"/>
        <v>88</v>
      </c>
      <c r="X8" s="50" t="str">
        <f>API!M8&amp;" "&amp;API!V8</f>
        <v>Nicolas Pépé</v>
      </c>
      <c r="Y8" s="50">
        <f>API!AC8</f>
        <v>0</v>
      </c>
    </row>
    <row r="9" spans="1:25">
      <c r="A9" s="39" t="str">
        <f>IF([1]FINAL!A9=0,"",[1]FINAL!A9)</f>
        <v>Marcus Rashford</v>
      </c>
      <c r="B9" s="39" t="str">
        <f>IF([1]FINAL!B9=0,"",[1]FINAL!B9)</f>
        <v>Rashford</v>
      </c>
      <c r="C9" s="39" t="str">
        <f>IF([1]FINAL!C9=0,"",[1]FINAL!C9)</f>
        <v/>
      </c>
      <c r="D9" s="39" t="str">
        <f>IF([1]FINAL!D9=0,"",[1]FINAL!D9)</f>
        <v/>
      </c>
      <c r="E9" s="50" t="str">
        <f>[1]FINAL!L9</f>
        <v>Manchester Utd</v>
      </c>
      <c r="F9" s="51">
        <f>IFERROR(VLOOKUP(E9,Table!$B$1:$Z$21,MATCH("MP",Table!$B$1:$Z$1,0),0),"")</f>
        <v>33</v>
      </c>
      <c r="G9" s="40">
        <f>IFERROR(VLOOKUP(A9,PlayingTime!$B$1:$Z$1000,MATCH("Min",PlayingTime!$B$2:$Z$2,0),0),0)</f>
        <v>2651</v>
      </c>
      <c r="H9" s="40">
        <f>IFERROR(VLOOKUP(B9,PlayingTime!$B$1:$Z$1000,MATCH("Min",PlayingTime!$B$2:$Z$2,0),0),0)</f>
        <v>0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2651</v>
      </c>
      <c r="L9" s="39">
        <f>IFERROR(VLOOKUP(A9,PlayerStats!$B$1:$Z$1000,MATCH("xG",PlayerStats!$B$2:$Z$2,0),0),0)</f>
        <v>13.4</v>
      </c>
      <c r="M9" s="39">
        <f>IFERROR(VLOOKUP(B9,PlayerStats!$B$1:$Z$1000,MATCH("xG",PlayerStats!$B$2:$Z$2,0),0),0)</f>
        <v>0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13.4</v>
      </c>
      <c r="Q9" s="39">
        <f>IFERROR(VLOOKUP(A9,PlayerStats!$B$1:$Z$1000,MATCH("xAG",PlayerStats!$B$2:$Z$2,0),0),0)</f>
        <v>3</v>
      </c>
      <c r="R9" s="39">
        <f>IFERROR(VLOOKUP(B9,PlayerStats!$B$1:$Z$1000,MATCH("xAG",PlayerStats!$B$2:$Z$2,0),0),0)</f>
        <v>0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3</v>
      </c>
      <c r="V9" s="49">
        <f t="shared" si="3"/>
        <v>194</v>
      </c>
      <c r="X9" s="50" t="str">
        <f>API!M9&amp;" "&amp;API!V9</f>
        <v>Benjamin White</v>
      </c>
      <c r="Y9" s="50">
        <f>API!AC9</f>
        <v>141</v>
      </c>
    </row>
    <row r="10" spans="1:25">
      <c r="A10" s="39" t="str">
        <f>IF([1]FINAL!A10=0,"",[1]FINAL!A10)</f>
        <v>Gabriel Fernando de Jesus</v>
      </c>
      <c r="B10" s="39" t="str">
        <f>IF([1]FINAL!B10=0,"",[1]FINAL!B10)</f>
        <v>Jesus</v>
      </c>
      <c r="C10" s="39" t="str">
        <f>IF([1]FINAL!C10=0,"",[1]FINAL!C10)</f>
        <v>Gabriel Jesus</v>
      </c>
      <c r="D10" s="39" t="str">
        <f>IF([1]FINAL!D10=0,"",[1]FINAL!D10)</f>
        <v/>
      </c>
      <c r="E10" s="50" t="str">
        <f>[1]FINAL!L10</f>
        <v>Arsenal</v>
      </c>
      <c r="F10" s="51">
        <f>IFERROR(VLOOKUP(E10,Table!$B$1:$Z$21,MATCH("MP",Table!$B$1:$Z$1,0),0),"")</f>
        <v>34</v>
      </c>
      <c r="G10" s="40">
        <f>IFERROR(VLOOKUP(A10,PlayingTime!$B$1:$Z$1000,MATCH("Min",PlayingTime!$B$2:$Z$2,0),0),0)</f>
        <v>0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1722</v>
      </c>
      <c r="J10" s="40">
        <f>IFERROR(VLOOKUP(D10,PlayingTime!$B$1:$Z$1000,MATCH("Min",PlayingTime!$B$2:$Z$2,0),0),0)</f>
        <v>0</v>
      </c>
      <c r="K10" s="45">
        <f t="shared" si="0"/>
        <v>1722</v>
      </c>
      <c r="L10" s="39">
        <f>IFERROR(VLOOKUP(A10,PlayerStats!$B$1:$Z$1000,MATCH("xG",PlayerStats!$B$2:$Z$2,0),0),0)</f>
        <v>0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13.2</v>
      </c>
      <c r="O10" s="39">
        <f>IFERROR(VLOOKUP(D10,PlayerStats!$B$1:$Z$1000,MATCH("xG",PlayerStats!$B$2:$Z$2,0),0),0)</f>
        <v>0</v>
      </c>
      <c r="P10" s="47">
        <f t="shared" si="1"/>
        <v>13.2</v>
      </c>
      <c r="Q10" s="39">
        <f>IFERROR(VLOOKUP(A10,PlayerStats!$B$1:$Z$1000,MATCH("xAG",PlayerStats!$B$2:$Z$2,0),0),0)</f>
        <v>0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3.2</v>
      </c>
      <c r="T10" s="39">
        <f>IFERROR(VLOOKUP(D10,PlayerStats!$B$1:$Z$1000,MATCH("xAG",PlayerStats!$B$2:$Z$2,0),0),0)</f>
        <v>0</v>
      </c>
      <c r="U10" s="47">
        <f t="shared" si="2"/>
        <v>3.2</v>
      </c>
      <c r="V10" s="49">
        <f t="shared" si="3"/>
        <v>108</v>
      </c>
      <c r="X10" s="50" t="str">
        <f>API!M10&amp;" "&amp;API!V10</f>
        <v>Eddie Nketiah</v>
      </c>
      <c r="Y10" s="50">
        <f>API!AC10</f>
        <v>60</v>
      </c>
    </row>
    <row r="11" spans="1:25">
      <c r="A11" s="39" t="str">
        <f>IF([1]FINAL!A11=0,"",[1]FINAL!A11)</f>
        <v>Kelechi Iheanacho</v>
      </c>
      <c r="B11" s="39" t="str">
        <f>IF([1]FINAL!B11=0,"",[1]FINAL!B11)</f>
        <v>Iheanacho</v>
      </c>
      <c r="C11" s="39" t="str">
        <f>IF([1]FINAL!C11=0,"",[1]FINAL!C11)</f>
        <v/>
      </c>
      <c r="D11" s="39" t="str">
        <f>IF([1]FINAL!D11=0,"",[1]FINAL!D11)</f>
        <v/>
      </c>
      <c r="E11" s="50" t="str">
        <f>[1]FINAL!L11</f>
        <v>Leicester City</v>
      </c>
      <c r="F11" s="51">
        <f>IFERROR(VLOOKUP(E11,Table!$B$1:$Z$21,MATCH("MP",Table!$B$1:$Z$1,0),0),"")</f>
        <v>34</v>
      </c>
      <c r="G11" s="40">
        <f>IFERROR(VLOOKUP(A11,PlayingTime!$B$1:$Z$1000,MATCH("Min",PlayingTime!$B$2:$Z$2,0),0),0)</f>
        <v>1006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1006</v>
      </c>
      <c r="L11" s="39">
        <f>IFERROR(VLOOKUP(A11,PlayerStats!$B$1:$Z$1000,MATCH("xG",PlayerStats!$B$2:$Z$2,0),0),0)</f>
        <v>7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7</v>
      </c>
      <c r="Q11" s="39">
        <f>IFERROR(VLOOKUP(A11,PlayerStats!$B$1:$Z$1000,MATCH("xAG",PlayerStats!$B$2:$Z$2,0),0),0)</f>
        <v>3.5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3.5</v>
      </c>
      <c r="V11" s="49">
        <f t="shared" si="3"/>
        <v>76</v>
      </c>
      <c r="X11" s="50" t="str">
        <f>API!M11&amp;" "&amp;API!V11</f>
        <v>Emile Smith Rowe</v>
      </c>
      <c r="Y11" s="50">
        <f>API!AC11</f>
        <v>13</v>
      </c>
    </row>
    <row r="12" spans="1:25">
      <c r="A12" s="39" t="str">
        <f>IF([1]FINAL!A12=0,"",[1]FINAL!A12)</f>
        <v>Gabriel Martinelli Silva</v>
      </c>
      <c r="B12" s="39" t="str">
        <f>IF([1]FINAL!B12=0,"",[1]FINAL!B12)</f>
        <v>Martinelli</v>
      </c>
      <c r="C12" s="39" t="str">
        <f>IF([1]FINAL!C12=0,"",[1]FINAL!C12)</f>
        <v>Gabriel Martinelli</v>
      </c>
      <c r="D12" s="39" t="str">
        <f>IF([1]FINAL!D12=0,"",[1]FINAL!D12)</f>
        <v/>
      </c>
      <c r="E12" s="50" t="str">
        <f>[1]FINAL!L12</f>
        <v>Arsenal</v>
      </c>
      <c r="F12" s="51">
        <f>IFERROR(VLOOKUP(E12,Table!$B$1:$Z$21,MATCH("MP",Table!$B$1:$Z$1,0),0),"")</f>
        <v>34</v>
      </c>
      <c r="G12" s="40">
        <f>IFERROR(VLOOKUP(A12,PlayingTime!$B$1:$Z$1000,MATCH("Min",PlayingTime!$B$2:$Z$2,0),0),0)</f>
        <v>0</v>
      </c>
      <c r="H12" s="40">
        <f>IFERROR(VLOOKUP(B12,PlayingTime!$B$1:$Z$1000,MATCH("Min",PlayingTime!$B$2:$Z$2,0),0),0)</f>
        <v>2691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2691</v>
      </c>
      <c r="L12" s="39">
        <f>IFERROR(VLOOKUP(A12,PlayerStats!$B$1:$Z$1000,MATCH("xG",PlayerStats!$B$2:$Z$2,0),0),0)</f>
        <v>0</v>
      </c>
      <c r="M12" s="39">
        <f>IFERROR(VLOOKUP(B12,PlayerStats!$B$1:$Z$1000,MATCH("xG",PlayerStats!$B$2:$Z$2,0),0),0)</f>
        <v>8.9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8.9</v>
      </c>
      <c r="Q12" s="39">
        <f>IFERROR(VLOOKUP(A12,PlayerStats!$B$1:$Z$1000,MATCH("xAG",PlayerStats!$B$2:$Z$2,0),0),0)</f>
        <v>0</v>
      </c>
      <c r="R12" s="39">
        <f>IFERROR(VLOOKUP(B12,PlayerStats!$B$1:$Z$1000,MATCH("xAG",PlayerStats!$B$2:$Z$2,0),0),0)</f>
        <v>8.6999999999999993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8.6999999999999993</v>
      </c>
      <c r="V12" s="49">
        <f t="shared" si="3"/>
        <v>191</v>
      </c>
      <c r="X12" s="50" t="str">
        <f>API!M12&amp;" "&amp;API!V12</f>
        <v>Bukayo Saka</v>
      </c>
      <c r="Y12" s="50">
        <f>API!AC12</f>
        <v>189</v>
      </c>
    </row>
    <row r="13" spans="1:25">
      <c r="A13" s="39" t="str">
        <f>IF([1]FINAL!A13=0,"",[1]FINAL!A13)</f>
        <v>Joelinton Cássio Apolinário de Lira</v>
      </c>
      <c r="B13" s="39" t="str">
        <f>IF([1]FINAL!B13=0,"",[1]FINAL!B13)</f>
        <v>Joelinton</v>
      </c>
      <c r="C13" s="39" t="str">
        <f>IF([1]FINAL!C13=0,"",[1]FINAL!C13)</f>
        <v/>
      </c>
      <c r="D13" s="39" t="str">
        <f>IF([1]FINAL!D13=0,"",[1]FINAL!D13)</f>
        <v/>
      </c>
      <c r="E13" s="50" t="str">
        <f>[1]FINAL!L13</f>
        <v>Newcastle Utd</v>
      </c>
      <c r="F13" s="51">
        <f>IFERROR(VLOOKUP(E13,Table!$B$1:$Z$21,MATCH("MP",Table!$B$1:$Z$1,0),0),"")</f>
        <v>33</v>
      </c>
      <c r="G13" s="40">
        <f>IFERROR(VLOOKUP(A13,PlayingTime!$B$1:$Z$1000,MATCH("Min",PlayingTime!$B$2:$Z$2,0),0),0)</f>
        <v>0</v>
      </c>
      <c r="H13" s="40">
        <f>IFERROR(VLOOKUP(B13,PlayingTime!$B$1:$Z$1000,MATCH("Min",PlayingTime!$B$2:$Z$2,0),0),0)</f>
        <v>2402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2402</v>
      </c>
      <c r="L13" s="39">
        <f>IFERROR(VLOOKUP(A13,PlayerStats!$B$1:$Z$1000,MATCH("xG",PlayerStats!$B$2:$Z$2,0),0),0)</f>
        <v>0</v>
      </c>
      <c r="M13" s="39">
        <f>IFERROR(VLOOKUP(B13,PlayerStats!$B$1:$Z$1000,MATCH("xG",PlayerStats!$B$2:$Z$2,0),0),0)</f>
        <v>6.9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6.9</v>
      </c>
      <c r="Q13" s="39">
        <f>IFERROR(VLOOKUP(A13,PlayerStats!$B$1:$Z$1000,MATCH("xAG",PlayerStats!$B$2:$Z$2,0),0),0)</f>
        <v>0</v>
      </c>
      <c r="R13" s="39">
        <f>IFERROR(VLOOKUP(B13,PlayerStats!$B$1:$Z$1000,MATCH("xAG",PlayerStats!$B$2:$Z$2,0),0),0)</f>
        <v>2.2000000000000002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2.2000000000000002</v>
      </c>
      <c r="V13" s="49">
        <f t="shared" si="3"/>
        <v>109</v>
      </c>
      <c r="X13" s="50" t="str">
        <f>API!M13&amp;" "&amp;API!V13</f>
        <v>Takehiro Tomiyasu</v>
      </c>
      <c r="Y13" s="50">
        <f>API!AC13</f>
        <v>32</v>
      </c>
    </row>
    <row r="14" spans="1:25">
      <c r="A14" s="39" t="str">
        <f>IF([1]FINAL!A14=0,"",[1]FINAL!A14)</f>
        <v>Bukayo Saka</v>
      </c>
      <c r="B14" s="39" t="str">
        <f>IF([1]FINAL!B14=0,"",[1]FINAL!B14)</f>
        <v>Saka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Arsenal</v>
      </c>
      <c r="F14" s="51">
        <f>IFERROR(VLOOKUP(E14,Table!$B$1:$Z$21,MATCH("MP",Table!$B$1:$Z$1,0),0),"")</f>
        <v>34</v>
      </c>
      <c r="G14" s="40">
        <f>IFERROR(VLOOKUP(A14,PlayingTime!$B$1:$Z$1000,MATCH("Min",PlayingTime!$B$2:$Z$2,0),0),0)</f>
        <v>2856</v>
      </c>
      <c r="H14" s="40">
        <f>IFERROR(VLOOKUP(B14,PlayingTime!$B$1:$Z$1000,MATCH("Min",PlayingTime!$B$2:$Z$2,0),0),0)</f>
        <v>0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2856</v>
      </c>
      <c r="L14" s="39">
        <f>IFERROR(VLOOKUP(A14,PlayerStats!$B$1:$Z$1000,MATCH("xG",PlayerStats!$B$2:$Z$2,0),0),0)</f>
        <v>10.5</v>
      </c>
      <c r="M14" s="39">
        <f>IFERROR(VLOOKUP(B14,PlayerStats!$B$1:$Z$1000,MATCH("xG",PlayerStats!$B$2:$Z$2,0),0),0)</f>
        <v>0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10.5</v>
      </c>
      <c r="Q14" s="39">
        <f>IFERROR(VLOOKUP(A14,PlayerStats!$B$1:$Z$1000,MATCH("xAG",PlayerStats!$B$2:$Z$2,0),0),0)</f>
        <v>8.1</v>
      </c>
      <c r="R14" s="39">
        <f>IFERROR(VLOOKUP(B14,PlayerStats!$B$1:$Z$1000,MATCH("xAG",PlayerStats!$B$2:$Z$2,0),0),0)</f>
        <v>0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8.1</v>
      </c>
      <c r="V14" s="49">
        <f t="shared" si="3"/>
        <v>189</v>
      </c>
      <c r="X14" s="50" t="str">
        <f>API!M14&amp;" "&amp;API!V14</f>
        <v>Aaron Ramsdale</v>
      </c>
      <c r="Y14" s="50">
        <f>API!AC14</f>
        <v>123</v>
      </c>
    </row>
    <row r="15" spans="1:25">
      <c r="A15" s="39" t="str">
        <f>IF([1]FINAL!A15=0,"",[1]FINAL!A15)</f>
        <v>Jack Grealish</v>
      </c>
      <c r="B15" s="39" t="str">
        <f>IF([1]FINAL!B15=0,"",[1]FINAL!B15)</f>
        <v>Grealish</v>
      </c>
      <c r="C15" s="39" t="str">
        <f>IF([1]FINAL!C15=0,"",[1]FINAL!C15)</f>
        <v/>
      </c>
      <c r="D15" s="39" t="str">
        <f>IF([1]FINAL!D15=0,"",[1]FINAL!D15)</f>
        <v/>
      </c>
      <c r="E15" s="50" t="str">
        <f>[1]FINAL!L15</f>
        <v>Manchester City</v>
      </c>
      <c r="F15" s="51">
        <f>IFERROR(VLOOKUP(E15,Table!$B$1:$Z$21,MATCH("MP",Table!$B$1:$Z$1,0),0),"")</f>
        <v>33</v>
      </c>
      <c r="G15" s="40">
        <f>IFERROR(VLOOKUP(A15,PlayingTime!$B$1:$Z$1000,MATCH("Min",PlayingTime!$B$2:$Z$2,0),0),0)</f>
        <v>2042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0</v>
      </c>
      <c r="J15" s="40">
        <f>IFERROR(VLOOKUP(D15,PlayingTime!$B$1:$Z$1000,MATCH("Min",PlayingTime!$B$2:$Z$2,0),0),0)</f>
        <v>0</v>
      </c>
      <c r="K15" s="45">
        <f t="shared" si="0"/>
        <v>2042</v>
      </c>
      <c r="L15" s="39">
        <f>IFERROR(VLOOKUP(A15,PlayerStats!$B$1:$Z$1000,MATCH("xG",PlayerStats!$B$2:$Z$2,0),0),0)</f>
        <v>4.5999999999999996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0</v>
      </c>
      <c r="O15" s="39">
        <f>IFERROR(VLOOKUP(D15,PlayerStats!$B$1:$Z$1000,MATCH("xG",PlayerStats!$B$2:$Z$2,0),0),0)</f>
        <v>0</v>
      </c>
      <c r="P15" s="47">
        <f t="shared" si="1"/>
        <v>4.5999999999999996</v>
      </c>
      <c r="Q15" s="39">
        <f>IFERROR(VLOOKUP(A15,PlayerStats!$B$1:$Z$1000,MATCH("xAG",PlayerStats!$B$2:$Z$2,0),0),0)</f>
        <v>7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0</v>
      </c>
      <c r="T15" s="39">
        <f>IFERROR(VLOOKUP(D15,PlayerStats!$B$1:$Z$1000,MATCH("xAG",PlayerStats!$B$2:$Z$2,0),0),0)</f>
        <v>0</v>
      </c>
      <c r="U15" s="47">
        <f t="shared" si="2"/>
        <v>7</v>
      </c>
      <c r="V15" s="49">
        <f t="shared" si="3"/>
        <v>120</v>
      </c>
      <c r="X15" s="50" t="str">
        <f>API!M15&amp;" "&amp;API!V15</f>
        <v>Gabriel dos Santos Magalhães</v>
      </c>
      <c r="Y15" s="50">
        <f>API!AC15</f>
        <v>131</v>
      </c>
    </row>
    <row r="16" spans="1:25">
      <c r="A16" s="39" t="str">
        <f>IF([1]FINAL!A16=0,"",[1]FINAL!A16)</f>
        <v>Ollie Watkins</v>
      </c>
      <c r="B16" s="39" t="str">
        <f>IF([1]FINAL!B16=0,"",[1]FINAL!B16)</f>
        <v>Watkins</v>
      </c>
      <c r="C16" s="39" t="str">
        <f>IF([1]FINAL!C16=0,"",[1]FINAL!C16)</f>
        <v/>
      </c>
      <c r="D16" s="39" t="str">
        <f>IF([1]FINAL!D16=0,"",[1]FINAL!D16)</f>
        <v/>
      </c>
      <c r="E16" s="50" t="str">
        <f>[1]FINAL!L16</f>
        <v>Aston Villa</v>
      </c>
      <c r="F16" s="51">
        <f>IFERROR(VLOOKUP(E16,Table!$B$1:$Z$21,MATCH("MP",Table!$B$1:$Z$1,0),0),"")</f>
        <v>34</v>
      </c>
      <c r="G16" s="40">
        <f>IFERROR(VLOOKUP(A16,PlayingTime!$B$1:$Z$1000,MATCH("Min",PlayingTime!$B$2:$Z$2,0),0),0)</f>
        <v>2772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2772</v>
      </c>
      <c r="L16" s="39">
        <f>IFERROR(VLOOKUP(A16,PlayerStats!$B$1:$Z$1000,MATCH("xG",PlayerStats!$B$2:$Z$2,0),0),0)</f>
        <v>13.7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13.7</v>
      </c>
      <c r="Q16" s="39">
        <f>IFERROR(VLOOKUP(A16,PlayerStats!$B$1:$Z$1000,MATCH("xAG",PlayerStats!$B$2:$Z$2,0),0),0)</f>
        <v>3.4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3.4</v>
      </c>
      <c r="V16" s="49">
        <f t="shared" si="3"/>
        <v>161</v>
      </c>
      <c r="X16" s="50" t="str">
        <f>API!M16&amp;" "&amp;API!V16</f>
        <v>Nuno Varela Tavares</v>
      </c>
      <c r="Y16" s="50">
        <f>API!AC16</f>
        <v>0</v>
      </c>
    </row>
    <row r="17" spans="1:25">
      <c r="A17" s="39" t="str">
        <f>IF([1]FINAL!A17=0,"",[1]FINAL!A17)</f>
        <v>Ivan Toney</v>
      </c>
      <c r="B17" s="39" t="str">
        <f>IF([1]FINAL!B17=0,"",[1]FINAL!B17)</f>
        <v>Toney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Brentford</v>
      </c>
      <c r="F17" s="51">
        <f>IFERROR(VLOOKUP(E17,Table!$B$1:$Z$21,MATCH("MP",Table!$B$1:$Z$1,0),0),"")</f>
        <v>34</v>
      </c>
      <c r="G17" s="40">
        <f>IFERROR(VLOOKUP(A17,PlayingTime!$B$1:$Z$1000,MATCH("Min",PlayingTime!$B$2:$Z$2,0),0),0)</f>
        <v>2861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2861</v>
      </c>
      <c r="L17" s="39">
        <f>IFERROR(VLOOKUP(A17,PlayerStats!$B$1:$Z$1000,MATCH("xG",PlayerStats!$B$2:$Z$2,0),0),0)</f>
        <v>18.7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18.7</v>
      </c>
      <c r="Q17" s="39">
        <f>IFERROR(VLOOKUP(A17,PlayerStats!$B$1:$Z$1000,MATCH("xAG",PlayerStats!$B$2:$Z$2,0),0),0)</f>
        <v>5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5</v>
      </c>
      <c r="V17" s="49">
        <f t="shared" si="3"/>
        <v>180</v>
      </c>
      <c r="X17" s="50" t="str">
        <f>API!M17&amp;" "&amp;API!V17</f>
        <v>Gabriel Martinelli Silva</v>
      </c>
      <c r="Y17" s="50">
        <f>API!AC17</f>
        <v>191</v>
      </c>
    </row>
    <row r="18" spans="1:25">
      <c r="A18" s="39" t="str">
        <f>IF([1]FINAL!A18=0,"",[1]FINAL!A18)</f>
        <v>Diogo Teixeira da Silva</v>
      </c>
      <c r="B18" s="39" t="str">
        <f>IF([1]FINAL!B18=0,"",[1]FINAL!B18)</f>
        <v>Diogo Jota</v>
      </c>
      <c r="C18" s="39" t="str">
        <f>IF([1]FINAL!C18=0,"",[1]FINAL!C18)</f>
        <v/>
      </c>
      <c r="D18" s="39" t="str">
        <f>IF([1]FINAL!D18=0,"",[1]FINAL!D18)</f>
        <v/>
      </c>
      <c r="E18" s="50" t="str">
        <f>[1]FINAL!L18</f>
        <v>Liverpool</v>
      </c>
      <c r="F18" s="51">
        <f>IFERROR(VLOOKUP(E18,Table!$B$1:$Z$21,MATCH("MP",Table!$B$1:$Z$1,0),0),"")</f>
        <v>34</v>
      </c>
      <c r="G18" s="40">
        <f>IFERROR(VLOOKUP(A18,PlayingTime!$B$1:$Z$1000,MATCH("Min",PlayingTime!$B$2:$Z$2,0),0),0)</f>
        <v>0</v>
      </c>
      <c r="H18" s="40">
        <f>IFERROR(VLOOKUP(B18,PlayingTime!$B$1:$Z$1000,MATCH("Min",PlayingTime!$B$2:$Z$2,0),0),0)</f>
        <v>924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924</v>
      </c>
      <c r="L18" s="39">
        <f>IFERROR(VLOOKUP(A18,PlayerStats!$B$1:$Z$1000,MATCH("xG",PlayerStats!$B$2:$Z$2,0),0),0)</f>
        <v>0</v>
      </c>
      <c r="M18" s="39">
        <f>IFERROR(VLOOKUP(B18,PlayerStats!$B$1:$Z$1000,MATCH("xG",PlayerStats!$B$2:$Z$2,0),0),0)</f>
        <v>5.3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5.3</v>
      </c>
      <c r="Q18" s="39">
        <f>IFERROR(VLOOKUP(A18,PlayerStats!$B$1:$Z$1000,MATCH("xAG",PlayerStats!$B$2:$Z$2,0),0),0)</f>
        <v>0</v>
      </c>
      <c r="R18" s="39">
        <f>IFERROR(VLOOKUP(B18,PlayerStats!$B$1:$Z$1000,MATCH("xAG",PlayerStats!$B$2:$Z$2,0),0),0)</f>
        <v>2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2</v>
      </c>
      <c r="V18" s="49">
        <f t="shared" si="3"/>
        <v>63</v>
      </c>
      <c r="X18" s="50" t="str">
        <f>API!M18&amp;" "&amp;API!V18</f>
        <v>Pablo Marí Villar</v>
      </c>
      <c r="Y18" s="50">
        <f>API!AC18</f>
        <v>0</v>
      </c>
    </row>
    <row r="19" spans="1:25">
      <c r="A19" s="39" t="str">
        <f>IF([1]FINAL!A19=0,"",[1]FINAL!A19)</f>
        <v>Sam Johnstone</v>
      </c>
      <c r="B19" s="39" t="str">
        <f>IF([1]FINAL!B19=0,"",[1]FINAL!B19)</f>
        <v>Johnstone</v>
      </c>
      <c r="C19" s="39" t="str">
        <f>IF([1]FINAL!C19=0,"",[1]FINAL!C19)</f>
        <v/>
      </c>
      <c r="D19" s="39" t="str">
        <f>IF([1]FINAL!D19=0,"",[1]FINAL!D19)</f>
        <v/>
      </c>
      <c r="E19" s="50" t="str">
        <f>[1]FINAL!L19</f>
        <v>Crystal Palace</v>
      </c>
      <c r="F19" s="51">
        <f>IFERROR(VLOOKUP(E19,Table!$B$1:$Z$21,MATCH("MP",Table!$B$1:$Z$1,0),0),"")</f>
        <v>34</v>
      </c>
      <c r="G19" s="40">
        <f>IFERROR(VLOOKUP(A19,PlayingTime!$B$1:$Z$1000,MATCH("Min",PlayingTime!$B$2:$Z$2,0),0),0)</f>
        <v>450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450</v>
      </c>
      <c r="L19" s="39">
        <f>IFERROR(VLOOKUP(A19,PlayerStats!$B$1:$Z$1000,MATCH("xG",PlayerStats!$B$2:$Z$2,0),0),0)</f>
        <v>0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0</v>
      </c>
      <c r="Q19" s="39">
        <f>IFERROR(VLOOKUP(A19,PlayerStats!$B$1:$Z$1000,MATCH("xAG",PlayerStats!$B$2:$Z$2,0),0),0)</f>
        <v>0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0</v>
      </c>
      <c r="V19" s="49">
        <f t="shared" si="3"/>
        <v>24</v>
      </c>
      <c r="X19" s="50" t="str">
        <f>API!M19&amp;" "&amp;API!V19</f>
        <v>Lucas Torreira di Pascua</v>
      </c>
      <c r="Y19" s="50">
        <f>API!AC19</f>
        <v>0</v>
      </c>
    </row>
    <row r="20" spans="1:25">
      <c r="A20" s="39" t="str">
        <f>IF([1]FINAL!A20=0,"",[1]FINAL!A20)</f>
        <v>Tyrone Mings</v>
      </c>
      <c r="B20" s="39" t="str">
        <f>IF([1]FINAL!B20=0,"",[1]FINAL!B20)</f>
        <v>Mings</v>
      </c>
      <c r="C20" s="39" t="str">
        <f>IF([1]FINAL!C20=0,"",[1]FINAL!C20)</f>
        <v/>
      </c>
      <c r="D20" s="39" t="str">
        <f>IF([1]FINAL!D20=0,"",[1]FINAL!D20)</f>
        <v/>
      </c>
      <c r="E20" s="50" t="str">
        <f>[1]FINAL!L20</f>
        <v>Aston Villa</v>
      </c>
      <c r="F20" s="51">
        <f>IFERROR(VLOOKUP(E20,Table!$B$1:$Z$21,MATCH("MP",Table!$B$1:$Z$1,0),0),"")</f>
        <v>34</v>
      </c>
      <c r="G20" s="40">
        <f>IFERROR(VLOOKUP(A20,PlayingTime!$B$1:$Z$1000,MATCH("Min",PlayingTime!$B$2:$Z$2,0),0),0)</f>
        <v>2790</v>
      </c>
      <c r="H20" s="40">
        <f>IFERROR(VLOOKUP(B20,PlayingTime!$B$1:$Z$1000,MATCH("Min",PlayingTime!$B$2:$Z$2,0),0),0)</f>
        <v>0</v>
      </c>
      <c r="I20" s="40">
        <f>IFERROR(VLOOKUP(C20,PlayingTime!$B$1:$Z$1000,MATCH("Min",PlayingTime!$B$2:$Z$2,0),0),0)</f>
        <v>0</v>
      </c>
      <c r="J20" s="40">
        <f>IFERROR(VLOOKUP(D20,PlayingTime!$B$1:$Z$1000,MATCH("Min",PlayingTime!$B$2:$Z$2,0),0),0)</f>
        <v>0</v>
      </c>
      <c r="K20" s="45">
        <f t="shared" si="0"/>
        <v>2790</v>
      </c>
      <c r="L20" s="39">
        <f>IFERROR(VLOOKUP(A20,PlayerStats!$B$1:$Z$1000,MATCH("xG",PlayerStats!$B$2:$Z$2,0),0),0)</f>
        <v>0.7</v>
      </c>
      <c r="M20" s="39">
        <f>IFERROR(VLOOKUP(B20,PlayerStats!$B$1:$Z$1000,MATCH("xG",PlayerStats!$B$2:$Z$2,0),0),0)</f>
        <v>0</v>
      </c>
      <c r="N20" s="39">
        <f>IFERROR(VLOOKUP(C20,PlayerStats!$B$1:$Z$1000,MATCH("xG",PlayerStats!$B$2:$Z$2,0),0),0)</f>
        <v>0</v>
      </c>
      <c r="O20" s="39">
        <f>IFERROR(VLOOKUP(D20,PlayerStats!$B$1:$Z$1000,MATCH("xG",PlayerStats!$B$2:$Z$2,0),0),0)</f>
        <v>0</v>
      </c>
      <c r="P20" s="47">
        <f t="shared" si="1"/>
        <v>0.7</v>
      </c>
      <c r="Q20" s="39">
        <f>IFERROR(VLOOKUP(A20,PlayerStats!$B$1:$Z$1000,MATCH("xAG",PlayerStats!$B$2:$Z$2,0),0),0)</f>
        <v>1.4</v>
      </c>
      <c r="R20" s="39">
        <f>IFERROR(VLOOKUP(B20,PlayerStats!$B$1:$Z$1000,MATCH("xAG",PlayerStats!$B$2:$Z$2,0),0),0)</f>
        <v>0</v>
      </c>
      <c r="S20" s="39">
        <f>IFERROR(VLOOKUP(C20,PlayerStats!$B$1:$Z$1000,MATCH("xAG",PlayerStats!$B$2:$Z$2,0),0),0)</f>
        <v>0</v>
      </c>
      <c r="T20" s="39">
        <f>IFERROR(VLOOKUP(D20,PlayerStats!$B$1:$Z$1000,MATCH("xAG",PlayerStats!$B$2:$Z$2,0),0),0)</f>
        <v>0</v>
      </c>
      <c r="U20" s="47">
        <f t="shared" si="2"/>
        <v>1.4</v>
      </c>
      <c r="V20" s="49">
        <f t="shared" si="3"/>
        <v>125</v>
      </c>
      <c r="X20" s="50" t="str">
        <f>API!M20&amp;" "&amp;API!V20</f>
        <v>Reiss Nelson</v>
      </c>
      <c r="Y20" s="50">
        <f>API!AC20</f>
        <v>39</v>
      </c>
    </row>
    <row r="21" spans="1:25">
      <c r="A21" s="39" t="str">
        <f>IF([1]FINAL!A21=0,"",[1]FINAL!A21)</f>
        <v>Solly March</v>
      </c>
      <c r="B21" s="39" t="str">
        <f>IF([1]FINAL!B21=0,"",[1]FINAL!B21)</f>
        <v>March</v>
      </c>
      <c r="C21" s="39" t="str">
        <f>IF([1]FINAL!C21=0,"",[1]FINAL!C21)</f>
        <v/>
      </c>
      <c r="D21" s="39" t="str">
        <f>IF([1]FINAL!D21=0,"",[1]FINAL!D21)</f>
        <v/>
      </c>
      <c r="E21" s="50" t="str">
        <f>[1]FINAL!L21</f>
        <v>Brighton</v>
      </c>
      <c r="F21" s="51">
        <f>IFERROR(VLOOKUP(E21,Table!$B$1:$Z$21,MATCH("MP",Table!$B$1:$Z$1,0),0),"")</f>
        <v>32</v>
      </c>
      <c r="G21" s="40">
        <f>IFERROR(VLOOKUP(A21,PlayingTime!$B$1:$Z$1000,MATCH("Min",PlayingTime!$B$2:$Z$2,0),0),0)</f>
        <v>2683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0</v>
      </c>
      <c r="J21" s="40">
        <f>IFERROR(VLOOKUP(D21,PlayingTime!$B$1:$Z$1000,MATCH("Min",PlayingTime!$B$2:$Z$2,0),0),0)</f>
        <v>0</v>
      </c>
      <c r="K21" s="45">
        <f t="shared" si="0"/>
        <v>2683</v>
      </c>
      <c r="L21" s="39">
        <f>IFERROR(VLOOKUP(A21,PlayerStats!$B$1:$Z$1000,MATCH("xG",PlayerStats!$B$2:$Z$2,0),0),0)</f>
        <v>7.9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0</v>
      </c>
      <c r="O21" s="39">
        <f>IFERROR(VLOOKUP(D21,PlayerStats!$B$1:$Z$1000,MATCH("xG",PlayerStats!$B$2:$Z$2,0),0),0)</f>
        <v>0</v>
      </c>
      <c r="P21" s="47">
        <f t="shared" si="1"/>
        <v>7.9</v>
      </c>
      <c r="Q21" s="39">
        <f>IFERROR(VLOOKUP(A21,PlayerStats!$B$1:$Z$1000,MATCH("xAG",PlayerStats!$B$2:$Z$2,0),0),0)</f>
        <v>8.1999999999999993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0</v>
      </c>
      <c r="T21" s="39">
        <f>IFERROR(VLOOKUP(D21,PlayerStats!$B$1:$Z$1000,MATCH("xAG",PlayerStats!$B$2:$Z$2,0),0),0)</f>
        <v>0</v>
      </c>
      <c r="U21" s="47">
        <f t="shared" si="2"/>
        <v>8.1999999999999993</v>
      </c>
      <c r="V21" s="49">
        <f t="shared" si="3"/>
        <v>146</v>
      </c>
      <c r="X21" s="50" t="str">
        <f>API!M21&amp;" "&amp;API!V21</f>
        <v>Matt Turner</v>
      </c>
      <c r="Y21" s="50">
        <f>API!AC21</f>
        <v>0</v>
      </c>
    </row>
    <row r="22" spans="1:25">
      <c r="A22" s="39" t="str">
        <f>IF([1]FINAL!A22=0,"",[1]FINAL!A22)</f>
        <v>Darwin Núñez Ribeiro</v>
      </c>
      <c r="B22" s="39" t="str">
        <f>IF([1]FINAL!B22=0,"",[1]FINAL!B22)</f>
        <v>Darwin</v>
      </c>
      <c r="C22" s="39" t="str">
        <f>IF([1]FINAL!C22=0,"",[1]FINAL!C22)</f>
        <v>Darwin Núñez</v>
      </c>
      <c r="D22" s="39" t="str">
        <f>IF([1]FINAL!D22=0,"",[1]FINAL!D22)</f>
        <v>Darwin Nunez</v>
      </c>
      <c r="E22" s="50" t="str">
        <f>[1]FINAL!L22</f>
        <v>Liverpool</v>
      </c>
      <c r="F22" s="51">
        <f>IFERROR(VLOOKUP(E22,Table!$B$1:$Z$21,MATCH("MP",Table!$B$1:$Z$1,0),0),"")</f>
        <v>34</v>
      </c>
      <c r="G22" s="40">
        <f>IFERROR(VLOOKUP(A22,PlayingTime!$B$1:$Z$1000,MATCH("Min",PlayingTime!$B$2:$Z$2,0),0),0)</f>
        <v>0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1631</v>
      </c>
      <c r="J22" s="40">
        <f>IFERROR(VLOOKUP(D22,PlayingTime!$B$1:$Z$1000,MATCH("Min",PlayingTime!$B$2:$Z$2,0),0),0)</f>
        <v>0</v>
      </c>
      <c r="K22" s="45">
        <f t="shared" si="0"/>
        <v>1631</v>
      </c>
      <c r="L22" s="39">
        <f>IFERROR(VLOOKUP(A22,PlayerStats!$B$1:$Z$1000,MATCH("xG",PlayerStats!$B$2:$Z$2,0),0),0)</f>
        <v>0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11.5</v>
      </c>
      <c r="O22" s="39">
        <f>IFERROR(VLOOKUP(D22,PlayerStats!$B$1:$Z$1000,MATCH("xG",PlayerStats!$B$2:$Z$2,0),0),0)</f>
        <v>0</v>
      </c>
      <c r="P22" s="47">
        <f t="shared" si="1"/>
        <v>11.5</v>
      </c>
      <c r="Q22" s="39">
        <f>IFERROR(VLOOKUP(A22,PlayerStats!$B$1:$Z$1000,MATCH("xAG",PlayerStats!$B$2:$Z$2,0),0),0)</f>
        <v>0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5.3</v>
      </c>
      <c r="T22" s="39">
        <f>IFERROR(VLOOKUP(D22,PlayerStats!$B$1:$Z$1000,MATCH("xAG",PlayerStats!$B$2:$Z$2,0),0),0)</f>
        <v>0</v>
      </c>
      <c r="U22" s="47">
        <f t="shared" si="2"/>
        <v>5.3</v>
      </c>
      <c r="V22" s="49">
        <f t="shared" si="3"/>
        <v>98</v>
      </c>
      <c r="X22" s="50" t="str">
        <f>API!M22&amp;" "&amp;API!V22</f>
        <v>Fábio Ferreira Vieira</v>
      </c>
      <c r="Y22" s="50">
        <f>API!AC22</f>
        <v>38</v>
      </c>
    </row>
    <row r="23" spans="1:25">
      <c r="A23" s="39" t="str">
        <f>IF([1]FINAL!A23=0,"",[1]FINAL!A23)</f>
        <v>Son Heung-Min</v>
      </c>
      <c r="B23" s="39" t="str">
        <f>IF([1]FINAL!B23=0,"",[1]FINAL!B23)</f>
        <v>Son</v>
      </c>
      <c r="C23" s="39" t="str">
        <f>IF([1]FINAL!C23=0,"",[1]FINAL!C23)</f>
        <v/>
      </c>
      <c r="D23" s="39" t="str">
        <f>IF([1]FINAL!D23=0,"",[1]FINAL!D23)</f>
        <v/>
      </c>
      <c r="E23" s="50" t="str">
        <f>[1]FINAL!L23</f>
        <v>Tottenham</v>
      </c>
      <c r="F23" s="51">
        <f>IFERROR(VLOOKUP(E23,Table!$B$1:$Z$21,MATCH("MP",Table!$B$1:$Z$1,0),0),"")</f>
        <v>34</v>
      </c>
      <c r="G23" s="40">
        <f>IFERROR(VLOOKUP(A23,PlayingTime!$B$1:$Z$1000,MATCH("Min",PlayingTime!$B$2:$Z$2,0),0),0)</f>
        <v>2545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0</v>
      </c>
      <c r="J23" s="40">
        <f>IFERROR(VLOOKUP(D23,PlayingTime!$B$1:$Z$1000,MATCH("Min",PlayingTime!$B$2:$Z$2,0),0),0)</f>
        <v>0</v>
      </c>
      <c r="K23" s="45">
        <f t="shared" si="0"/>
        <v>2545</v>
      </c>
      <c r="L23" s="39">
        <f>IFERROR(VLOOKUP(A23,PlayerStats!$B$1:$Z$1000,MATCH("xG",PlayerStats!$B$2:$Z$2,0),0),0)</f>
        <v>9.1999999999999993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0</v>
      </c>
      <c r="O23" s="39">
        <f>IFERROR(VLOOKUP(D23,PlayerStats!$B$1:$Z$1000,MATCH("xG",PlayerStats!$B$2:$Z$2,0),0),0)</f>
        <v>0</v>
      </c>
      <c r="P23" s="47">
        <f t="shared" si="1"/>
        <v>9.1999999999999993</v>
      </c>
      <c r="Q23" s="39">
        <f>IFERROR(VLOOKUP(A23,PlayerStats!$B$1:$Z$1000,MATCH("xAG",PlayerStats!$B$2:$Z$2,0),0),0)</f>
        <v>5.6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0</v>
      </c>
      <c r="T23" s="39">
        <f>IFERROR(VLOOKUP(D23,PlayerStats!$B$1:$Z$1000,MATCH("xAG",PlayerStats!$B$2:$Z$2,0),0),0)</f>
        <v>0</v>
      </c>
      <c r="U23" s="47">
        <f t="shared" si="2"/>
        <v>5.6</v>
      </c>
      <c r="V23" s="49">
        <f t="shared" si="3"/>
        <v>140</v>
      </c>
      <c r="X23" s="50" t="str">
        <f>API!M23&amp;" "&amp;API!V23</f>
        <v>William Saliba</v>
      </c>
      <c r="Y23" s="50">
        <f>API!AC23</f>
        <v>117</v>
      </c>
    </row>
    <row r="24" spans="1:25">
      <c r="A24" s="39" t="str">
        <f>IF([1]FINAL!A24=0,"",[1]FINAL!A24)</f>
        <v>John Stones</v>
      </c>
      <c r="B24" s="39" t="str">
        <f>IF([1]FINAL!B24=0,"",[1]FINAL!B24)</f>
        <v>Stones</v>
      </c>
      <c r="C24" s="39" t="str">
        <f>IF([1]FINAL!C24=0,"",[1]FINAL!C24)</f>
        <v/>
      </c>
      <c r="D24" s="39" t="str">
        <f>IF([1]FINAL!D24=0,"",[1]FINAL!D24)</f>
        <v/>
      </c>
      <c r="E24" s="50" t="str">
        <f>[1]FINAL!L24</f>
        <v>Manchester City</v>
      </c>
      <c r="F24" s="51">
        <f>IFERROR(VLOOKUP(E24,Table!$B$1:$Z$21,MATCH("MP",Table!$B$1:$Z$1,0),0),"")</f>
        <v>33</v>
      </c>
      <c r="G24" s="40">
        <f>IFERROR(VLOOKUP(A24,PlayingTime!$B$1:$Z$1000,MATCH("Min",PlayingTime!$B$2:$Z$2,0),0),0)</f>
        <v>1729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0</v>
      </c>
      <c r="J24" s="40">
        <f>IFERROR(VLOOKUP(D24,PlayingTime!$B$1:$Z$1000,MATCH("Min",PlayingTime!$B$2:$Z$2,0),0),0)</f>
        <v>0</v>
      </c>
      <c r="K24" s="45">
        <f t="shared" si="0"/>
        <v>1729</v>
      </c>
      <c r="L24" s="39">
        <f>IFERROR(VLOOKUP(A24,PlayerStats!$B$1:$Z$1000,MATCH("xG",PlayerStats!$B$2:$Z$2,0),0),0)</f>
        <v>1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0</v>
      </c>
      <c r="O24" s="39">
        <f>IFERROR(VLOOKUP(D24,PlayerStats!$B$1:$Z$1000,MATCH("xG",PlayerStats!$B$2:$Z$2,0),0),0)</f>
        <v>0</v>
      </c>
      <c r="P24" s="47">
        <f t="shared" si="1"/>
        <v>1</v>
      </c>
      <c r="Q24" s="39">
        <f>IFERROR(VLOOKUP(A24,PlayerStats!$B$1:$Z$1000,MATCH("xAG",PlayerStats!$B$2:$Z$2,0),0),0)</f>
        <v>1.3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0</v>
      </c>
      <c r="T24" s="39">
        <f>IFERROR(VLOOKUP(D24,PlayerStats!$B$1:$Z$1000,MATCH("xAG",PlayerStats!$B$2:$Z$2,0),0),0)</f>
        <v>0</v>
      </c>
      <c r="U24" s="47">
        <f t="shared" si="2"/>
        <v>1.3</v>
      </c>
      <c r="V24" s="49">
        <f t="shared" si="3"/>
        <v>90</v>
      </c>
      <c r="X24" s="50" t="str">
        <f>API!M24&amp;" "&amp;API!V24</f>
        <v>Marcus Oliveira Alencar</v>
      </c>
      <c r="Y24" s="50">
        <f>API!AC24</f>
        <v>1</v>
      </c>
    </row>
    <row r="25" spans="1:25">
      <c r="A25" s="39" t="str">
        <f>IF([1]FINAL!A25=0,"",[1]FINAL!A25)</f>
        <v>Joel Matip</v>
      </c>
      <c r="B25" s="39" t="str">
        <f>IF([1]FINAL!B25=0,"",[1]FINAL!B25)</f>
        <v>Matip</v>
      </c>
      <c r="C25" s="39" t="str">
        <f>IF([1]FINAL!C25=0,"",[1]FINAL!C25)</f>
        <v>Joël Matip</v>
      </c>
      <c r="D25" s="39" t="str">
        <f>IF([1]FINAL!D25=0,"",[1]FINAL!D25)</f>
        <v/>
      </c>
      <c r="E25" s="50" t="str">
        <f>[1]FINAL!L25</f>
        <v>Liverpool</v>
      </c>
      <c r="F25" s="51">
        <f>IFERROR(VLOOKUP(E25,Table!$B$1:$Z$21,MATCH("MP",Table!$B$1:$Z$1,0),0),"")</f>
        <v>34</v>
      </c>
      <c r="G25" s="40">
        <f>IFERROR(VLOOKUP(A25,PlayingTime!$B$1:$Z$1000,MATCH("Min",PlayingTime!$B$2:$Z$2,0),0),0)</f>
        <v>0</v>
      </c>
      <c r="H25" s="40">
        <f>IFERROR(VLOOKUP(B25,PlayingTime!$B$1:$Z$1000,MATCH("Min",PlayingTime!$B$2:$Z$2,0),0),0)</f>
        <v>0</v>
      </c>
      <c r="I25" s="40">
        <f>IFERROR(VLOOKUP(C25,PlayingTime!$B$1:$Z$1000,MATCH("Min",PlayingTime!$B$2:$Z$2,0),0),0)</f>
        <v>1002</v>
      </c>
      <c r="J25" s="40">
        <f>IFERROR(VLOOKUP(D25,PlayingTime!$B$1:$Z$1000,MATCH("Min",PlayingTime!$B$2:$Z$2,0),0),0)</f>
        <v>0</v>
      </c>
      <c r="K25" s="45">
        <f t="shared" si="0"/>
        <v>1002</v>
      </c>
      <c r="L25" s="39">
        <f>IFERROR(VLOOKUP(A25,PlayerStats!$B$1:$Z$1000,MATCH("xG",PlayerStats!$B$2:$Z$2,0),0),0)</f>
        <v>0</v>
      </c>
      <c r="M25" s="39">
        <f>IFERROR(VLOOKUP(B25,PlayerStats!$B$1:$Z$1000,MATCH("xG",PlayerStats!$B$2:$Z$2,0),0),0)</f>
        <v>0</v>
      </c>
      <c r="N25" s="39">
        <f>IFERROR(VLOOKUP(C25,PlayerStats!$B$1:$Z$1000,MATCH("xG",PlayerStats!$B$2:$Z$2,0),0),0)</f>
        <v>0.7</v>
      </c>
      <c r="O25" s="39">
        <f>IFERROR(VLOOKUP(D25,PlayerStats!$B$1:$Z$1000,MATCH("xG",PlayerStats!$B$2:$Z$2,0),0),0)</f>
        <v>0</v>
      </c>
      <c r="P25" s="47">
        <f t="shared" si="1"/>
        <v>0.7</v>
      </c>
      <c r="Q25" s="39">
        <f>IFERROR(VLOOKUP(A25,PlayerStats!$B$1:$Z$1000,MATCH("xAG",PlayerStats!$B$2:$Z$2,0),0),0)</f>
        <v>0</v>
      </c>
      <c r="R25" s="39">
        <f>IFERROR(VLOOKUP(B25,PlayerStats!$B$1:$Z$1000,MATCH("xAG",PlayerStats!$B$2:$Z$2,0),0),0)</f>
        <v>0</v>
      </c>
      <c r="S25" s="39">
        <f>IFERROR(VLOOKUP(C25,PlayerStats!$B$1:$Z$1000,MATCH("xAG",PlayerStats!$B$2:$Z$2,0),0),0)</f>
        <v>0.3</v>
      </c>
      <c r="T25" s="39">
        <f>IFERROR(VLOOKUP(D25,PlayerStats!$B$1:$Z$1000,MATCH("xAG",PlayerStats!$B$2:$Z$2,0),0),0)</f>
        <v>0</v>
      </c>
      <c r="U25" s="47">
        <f t="shared" si="2"/>
        <v>0.3</v>
      </c>
      <c r="V25" s="49">
        <f t="shared" si="3"/>
        <v>36</v>
      </c>
      <c r="X25" s="50" t="str">
        <f>API!M25&amp;" "&amp;API!V25</f>
        <v>Gabriel Fernando de Jesus</v>
      </c>
      <c r="Y25" s="50">
        <f>API!AC25</f>
        <v>108</v>
      </c>
    </row>
    <row r="26" spans="1:25">
      <c r="A26" s="39" t="str">
        <f>IF([1]FINAL!A26=0,"",[1]FINAL!A26)</f>
        <v>Martin Ødegaard</v>
      </c>
      <c r="B26" s="39" t="str">
        <f>IF([1]FINAL!B26=0,"",[1]FINAL!B26)</f>
        <v>Ødegaard</v>
      </c>
      <c r="C26" s="39" t="str">
        <f>IF([1]FINAL!C26=0,"",[1]FINAL!C26)</f>
        <v>Odegaard</v>
      </c>
      <c r="D26" s="39" t="str">
        <f>IF([1]FINAL!D26=0,"",[1]FINAL!D26)</f>
        <v>Martin Odegaard</v>
      </c>
      <c r="E26" s="50" t="str">
        <f>[1]FINAL!L26</f>
        <v>Arsenal</v>
      </c>
      <c r="F26" s="51">
        <f>IFERROR(VLOOKUP(E26,Table!$B$1:$Z$21,MATCH("MP",Table!$B$1:$Z$1,0),0),"")</f>
        <v>34</v>
      </c>
      <c r="G26" s="40">
        <f>IFERROR(VLOOKUP(A26,PlayingTime!$B$1:$Z$1000,MATCH("Min",PlayingTime!$B$2:$Z$2,0),0),0)</f>
        <v>2808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0</v>
      </c>
      <c r="K26" s="45">
        <f t="shared" si="0"/>
        <v>2808</v>
      </c>
      <c r="L26" s="39">
        <f>IFERROR(VLOOKUP(A26,PlayerStats!$B$1:$Z$1000,MATCH("xG",PlayerStats!$B$2:$Z$2,0),0),0)</f>
        <v>9.3000000000000007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0</v>
      </c>
      <c r="P26" s="47">
        <f t="shared" si="1"/>
        <v>9.3000000000000007</v>
      </c>
      <c r="Q26" s="39">
        <f>IFERROR(VLOOKUP(A26,PlayerStats!$B$1:$Z$1000,MATCH("xAG",PlayerStats!$B$2:$Z$2,0),0),0)</f>
        <v>7.2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</v>
      </c>
      <c r="U26" s="47">
        <f t="shared" si="2"/>
        <v>7.2</v>
      </c>
      <c r="V26" s="49">
        <f t="shared" si="3"/>
        <v>195</v>
      </c>
      <c r="X26" s="50" t="str">
        <f>API!M26&amp;" "&amp;API!V26</f>
        <v>Leandro Trossard</v>
      </c>
      <c r="Y26" s="50">
        <f>API!AC26</f>
        <v>140</v>
      </c>
    </row>
    <row r="27" spans="1:25">
      <c r="A27" s="39" t="str">
        <f>IF([1]FINAL!A27=0,"",[1]FINAL!A27)</f>
        <v>Diogo Dalot Teixeira</v>
      </c>
      <c r="B27" s="39" t="str">
        <f>IF([1]FINAL!B27=0,"",[1]FINAL!B27)</f>
        <v>Dalot</v>
      </c>
      <c r="C27" s="39" t="str">
        <f>IF([1]FINAL!C27=0,"",[1]FINAL!C27)</f>
        <v>Diogo Dalot</v>
      </c>
      <c r="D27" s="39" t="str">
        <f>IF([1]FINAL!D27=0,"",[1]FINAL!D27)</f>
        <v/>
      </c>
      <c r="E27" s="50" t="str">
        <f>[1]FINAL!L27</f>
        <v>Manchester Utd</v>
      </c>
      <c r="F27" s="51">
        <f>IFERROR(VLOOKUP(E27,Table!$B$1:$Z$21,MATCH("MP",Table!$B$1:$Z$1,0),0),"")</f>
        <v>33</v>
      </c>
      <c r="G27" s="40">
        <f>IFERROR(VLOOKUP(A27,PlayingTime!$B$1:$Z$1000,MATCH("Min",PlayingTime!$B$2:$Z$2,0),0),0)</f>
        <v>0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2060</v>
      </c>
      <c r="J27" s="40">
        <f>IFERROR(VLOOKUP(D27,PlayingTime!$B$1:$Z$1000,MATCH("Min",PlayingTime!$B$2:$Z$2,0),0),0)</f>
        <v>0</v>
      </c>
      <c r="K27" s="45">
        <f t="shared" si="0"/>
        <v>2060</v>
      </c>
      <c r="L27" s="39">
        <f>IFERROR(VLOOKUP(A27,PlayerStats!$B$1:$Z$1000,MATCH("xG",PlayerStats!$B$2:$Z$2,0),0),0)</f>
        <v>0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2.4</v>
      </c>
      <c r="O27" s="39">
        <f>IFERROR(VLOOKUP(D27,PlayerStats!$B$1:$Z$1000,MATCH("xG",PlayerStats!$B$2:$Z$2,0),0),0)</f>
        <v>0</v>
      </c>
      <c r="P27" s="47">
        <f t="shared" si="1"/>
        <v>2.4</v>
      </c>
      <c r="Q27" s="39">
        <f>IFERROR(VLOOKUP(A27,PlayerStats!$B$1:$Z$1000,MATCH("xAG",PlayerStats!$B$2:$Z$2,0),0),0)</f>
        <v>0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1.9</v>
      </c>
      <c r="T27" s="39">
        <f>IFERROR(VLOOKUP(D27,PlayerStats!$B$1:$Z$1000,MATCH("xAG",PlayerStats!$B$2:$Z$2,0),0),0)</f>
        <v>0</v>
      </c>
      <c r="U27" s="47">
        <f t="shared" si="2"/>
        <v>1.9</v>
      </c>
      <c r="V27" s="49">
        <f t="shared" si="3"/>
        <v>99</v>
      </c>
      <c r="X27" s="50" t="str">
        <f>API!M27&amp;" "&amp;API!V27</f>
        <v>Jorge Luiz Frello Filho</v>
      </c>
      <c r="Y27" s="50">
        <f>API!AC27</f>
        <v>67</v>
      </c>
    </row>
    <row r="28" spans="1:25">
      <c r="A28" s="39" t="str">
        <f>IF([1]FINAL!A28=0,"",[1]FINAL!A28)</f>
        <v>Eberechi Eze</v>
      </c>
      <c r="B28" s="39" t="str">
        <f>IF([1]FINAL!B28=0,"",[1]FINAL!B28)</f>
        <v>Eze</v>
      </c>
      <c r="C28" s="39" t="str">
        <f>IF([1]FINAL!C28=0,"",[1]FINAL!C28)</f>
        <v/>
      </c>
      <c r="D28" s="39" t="str">
        <f>IF([1]FINAL!D28=0,"",[1]FINAL!D28)</f>
        <v/>
      </c>
      <c r="E28" s="50" t="str">
        <f>[1]FINAL!L28</f>
        <v>Crystal Palace</v>
      </c>
      <c r="F28" s="51">
        <f>IFERROR(VLOOKUP(E28,Table!$B$1:$Z$21,MATCH("MP",Table!$B$1:$Z$1,0),0),"")</f>
        <v>34</v>
      </c>
      <c r="G28" s="40">
        <f>IFERROR(VLOOKUP(A28,PlayingTime!$B$1:$Z$1000,MATCH("Min",PlayingTime!$B$2:$Z$2,0),0),0)</f>
        <v>2276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0</v>
      </c>
      <c r="J28" s="40">
        <f>IFERROR(VLOOKUP(D28,PlayingTime!$B$1:$Z$1000,MATCH("Min",PlayingTime!$B$2:$Z$2,0),0),0)</f>
        <v>0</v>
      </c>
      <c r="K28" s="45">
        <f t="shared" si="0"/>
        <v>2276</v>
      </c>
      <c r="L28" s="39">
        <f>IFERROR(VLOOKUP(A28,PlayerStats!$B$1:$Z$1000,MATCH("xG",PlayerStats!$B$2:$Z$2,0),0),0)</f>
        <v>5.6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0</v>
      </c>
      <c r="O28" s="39">
        <f>IFERROR(VLOOKUP(D28,PlayerStats!$B$1:$Z$1000,MATCH("xG",PlayerStats!$B$2:$Z$2,0),0),0)</f>
        <v>0</v>
      </c>
      <c r="P28" s="47">
        <f t="shared" si="1"/>
        <v>5.6</v>
      </c>
      <c r="Q28" s="39">
        <f>IFERROR(VLOOKUP(A28,PlayerStats!$B$1:$Z$1000,MATCH("xAG",PlayerStats!$B$2:$Z$2,0),0),0)</f>
        <v>3.9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0</v>
      </c>
      <c r="T28" s="39">
        <f>IFERROR(VLOOKUP(D28,PlayerStats!$B$1:$Z$1000,MATCH("xAG",PlayerStats!$B$2:$Z$2,0),0),0)</f>
        <v>0</v>
      </c>
      <c r="U28" s="47">
        <f t="shared" si="2"/>
        <v>3.9</v>
      </c>
      <c r="V28" s="49">
        <f t="shared" si="3"/>
        <v>134</v>
      </c>
      <c r="X28" s="50" t="str">
        <f>API!M28&amp;" "&amp;API!V28</f>
        <v>Oleksandr Zinchenko</v>
      </c>
      <c r="Y28" s="50">
        <f>API!AC28</f>
        <v>93</v>
      </c>
    </row>
    <row r="29" spans="1:25">
      <c r="A29" s="39" t="str">
        <f>IF([1]FINAL!A29=0,"",[1]FINAL!A29)</f>
        <v>Danny Welbeck</v>
      </c>
      <c r="B29" s="39" t="str">
        <f>IF([1]FINAL!B29=0,"",[1]FINAL!B29)</f>
        <v>Welbeck</v>
      </c>
      <c r="C29" s="39" t="str">
        <f>IF([1]FINAL!C29=0,"",[1]FINAL!C29)</f>
        <v/>
      </c>
      <c r="D29" s="39" t="str">
        <f>IF([1]FINAL!D29=0,"",[1]FINAL!D29)</f>
        <v/>
      </c>
      <c r="E29" s="50" t="str">
        <f>[1]FINAL!L29</f>
        <v>Brighton</v>
      </c>
      <c r="F29" s="51">
        <f>IFERROR(VLOOKUP(E29,Table!$B$1:$Z$21,MATCH("MP",Table!$B$1:$Z$1,0),0),"")</f>
        <v>32</v>
      </c>
      <c r="G29" s="40">
        <f>IFERROR(VLOOKUP(A29,PlayingTime!$B$1:$Z$1000,MATCH("Min",PlayingTime!$B$2:$Z$2,0),0),0)</f>
        <v>1623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0</v>
      </c>
      <c r="J29" s="40">
        <f>IFERROR(VLOOKUP(D29,PlayingTime!$B$1:$Z$1000,MATCH("Min",PlayingTime!$B$2:$Z$2,0),0),0)</f>
        <v>0</v>
      </c>
      <c r="K29" s="45">
        <f t="shared" si="0"/>
        <v>1623</v>
      </c>
      <c r="L29" s="39">
        <f>IFERROR(VLOOKUP(A29,PlayerStats!$B$1:$Z$1000,MATCH("xG",PlayerStats!$B$2:$Z$2,0),0),0)</f>
        <v>8.6999999999999993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0</v>
      </c>
      <c r="O29" s="39">
        <f>IFERROR(VLOOKUP(D29,PlayerStats!$B$1:$Z$1000,MATCH("xG",PlayerStats!$B$2:$Z$2,0),0),0)</f>
        <v>0</v>
      </c>
      <c r="P29" s="47">
        <f t="shared" si="1"/>
        <v>8.6999999999999993</v>
      </c>
      <c r="Q29" s="39">
        <f>IFERROR(VLOOKUP(A29,PlayerStats!$B$1:$Z$1000,MATCH("xAG",PlayerStats!$B$2:$Z$2,0),0),0)</f>
        <v>3.3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0</v>
      </c>
      <c r="T29" s="39">
        <f>IFERROR(VLOOKUP(D29,PlayerStats!$B$1:$Z$1000,MATCH("xAG",PlayerStats!$B$2:$Z$2,0),0),0)</f>
        <v>0</v>
      </c>
      <c r="U29" s="47">
        <f t="shared" si="2"/>
        <v>3.3</v>
      </c>
      <c r="V29" s="49">
        <f t="shared" si="3"/>
        <v>85</v>
      </c>
      <c r="X29" s="50" t="str">
        <f>API!M29&amp;" "&amp;API!V29</f>
        <v>Matthew Smith</v>
      </c>
      <c r="Y29" s="50">
        <f>API!AC29</f>
        <v>0</v>
      </c>
    </row>
    <row r="30" spans="1:25">
      <c r="A30" s="39" t="str">
        <f>IF([1]FINAL!A30=0,"",[1]FINAL!A30)</f>
        <v>Dominic Solanke</v>
      </c>
      <c r="B30" s="39" t="str">
        <f>IF([1]FINAL!B30=0,"",[1]FINAL!B30)</f>
        <v>Solanke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Bournemouth</v>
      </c>
      <c r="F30" s="51">
        <f>IFERROR(VLOOKUP(E30,Table!$B$1:$Z$21,MATCH("MP",Table!$B$1:$Z$1,0),0),"")</f>
        <v>34</v>
      </c>
      <c r="G30" s="40">
        <f>IFERROR(VLOOKUP(A30,PlayingTime!$B$1:$Z$1000,MATCH("Min",PlayingTime!$B$2:$Z$2,0),0),0)</f>
        <v>2501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2501</v>
      </c>
      <c r="L30" s="39">
        <f>IFERROR(VLOOKUP(A30,PlayerStats!$B$1:$Z$1000,MATCH("xG",PlayerStats!$B$2:$Z$2,0),0),0)</f>
        <v>8.6999999999999993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8.6999999999999993</v>
      </c>
      <c r="Q30" s="39">
        <f>IFERROR(VLOOKUP(A30,PlayerStats!$B$1:$Z$1000,MATCH("xAG",PlayerStats!$B$2:$Z$2,0),0),0)</f>
        <v>3.8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3.8</v>
      </c>
      <c r="V30" s="49">
        <f t="shared" si="3"/>
        <v>123</v>
      </c>
      <c r="X30" s="50" t="str">
        <f>API!M30&amp;" "&amp;API!V30</f>
        <v>Ethan Nwaneri</v>
      </c>
      <c r="Y30" s="50">
        <f>API!AC30</f>
        <v>1</v>
      </c>
    </row>
    <row r="31" spans="1:25">
      <c r="A31" s="39" t="str">
        <f>IF([1]FINAL!A31=0,"",[1]FINAL!A31)</f>
        <v>Jacob Murphy</v>
      </c>
      <c r="B31" s="39" t="str">
        <f>IF([1]FINAL!B31=0,"",[1]FINAL!B31)</f>
        <v>Murphy</v>
      </c>
      <c r="C31" s="39" t="str">
        <f>IF([1]FINAL!C31=0,"",[1]FINAL!C31)</f>
        <v/>
      </c>
      <c r="D31" s="39" t="str">
        <f>IF([1]FINAL!D31=0,"",[1]FINAL!D31)</f>
        <v/>
      </c>
      <c r="E31" s="50" t="str">
        <f>[1]FINAL!L31</f>
        <v>Newcastle Utd</v>
      </c>
      <c r="F31" s="51">
        <f>IFERROR(VLOOKUP(E31,Table!$B$1:$Z$21,MATCH("MP",Table!$B$1:$Z$1,0),0),"")</f>
        <v>33</v>
      </c>
      <c r="G31" s="40">
        <f>IFERROR(VLOOKUP(A31,PlayingTime!$B$1:$Z$1000,MATCH("Min",PlayingTime!$B$2:$Z$2,0),0),0)</f>
        <v>1151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0</v>
      </c>
      <c r="J31" s="40">
        <f>IFERROR(VLOOKUP(D31,PlayingTime!$B$1:$Z$1000,MATCH("Min",PlayingTime!$B$2:$Z$2,0),0),0)</f>
        <v>0</v>
      </c>
      <c r="K31" s="45">
        <f t="shared" si="0"/>
        <v>1151</v>
      </c>
      <c r="L31" s="39">
        <f>IFERROR(VLOOKUP(A31,PlayerStats!$B$1:$Z$1000,MATCH("xG",PlayerStats!$B$2:$Z$2,0),0),0)</f>
        <v>3.2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3.2</v>
      </c>
      <c r="Q31" s="39">
        <f>IFERROR(VLOOKUP(A31,PlayerStats!$B$1:$Z$1000,MATCH("xAG",PlayerStats!$B$2:$Z$2,0),0),0)</f>
        <v>2.6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</v>
      </c>
      <c r="T31" s="39">
        <f>IFERROR(VLOOKUP(D31,PlayerStats!$B$1:$Z$1000,MATCH("xAG",PlayerStats!$B$2:$Z$2,0),0),0)</f>
        <v>0</v>
      </c>
      <c r="U31" s="47">
        <f t="shared" si="2"/>
        <v>2.6</v>
      </c>
      <c r="V31" s="49">
        <f t="shared" si="3"/>
        <v>74</v>
      </c>
      <c r="X31" s="50" t="str">
        <f>API!M31&amp;" "&amp;API!V31</f>
        <v>Lino Sousa</v>
      </c>
      <c r="Y31" s="50">
        <f>API!AC31</f>
        <v>0</v>
      </c>
    </row>
    <row r="32" spans="1:25">
      <c r="A32" s="39" t="str">
        <f>IF([1]FINAL!A32=0,"",[1]FINAL!A32)</f>
        <v>Kieran Trippier</v>
      </c>
      <c r="B32" s="39" t="str">
        <f>IF([1]FINAL!B32=0,"",[1]FINAL!B32)</f>
        <v>Trippier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Newcastle Utd</v>
      </c>
      <c r="F32" s="51">
        <f>IFERROR(VLOOKUP(E32,Table!$B$1:$Z$21,MATCH("MP",Table!$B$1:$Z$1,0),0),"")</f>
        <v>33</v>
      </c>
      <c r="G32" s="40">
        <f>IFERROR(VLOOKUP(A32,PlayingTime!$B$1:$Z$1000,MATCH("Min",PlayingTime!$B$2:$Z$2,0),0),0)</f>
        <v>2892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2892</v>
      </c>
      <c r="L32" s="39">
        <f>IFERROR(VLOOKUP(A32,PlayerStats!$B$1:$Z$1000,MATCH("xG",PlayerStats!$B$2:$Z$2,0),0),0)</f>
        <v>0.7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0.7</v>
      </c>
      <c r="Q32" s="39">
        <f>IFERROR(VLOOKUP(A32,PlayerStats!$B$1:$Z$1000,MATCH("xAG",PlayerStats!$B$2:$Z$2,0),0),0)</f>
        <v>10.7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10.7</v>
      </c>
      <c r="V32" s="49">
        <f t="shared" si="3"/>
        <v>177</v>
      </c>
      <c r="X32" s="50" t="str">
        <f>API!M32&amp;" "&amp;API!V32</f>
        <v>Karl Hein</v>
      </c>
      <c r="Y32" s="50">
        <f>API!AC32</f>
        <v>0</v>
      </c>
    </row>
    <row r="33" spans="1:25">
      <c r="A33" s="39" t="str">
        <f>IF([1]FINAL!A33=0,"",[1]FINAL!A33)</f>
        <v>Kaoru Mitoma</v>
      </c>
      <c r="B33" s="39" t="str">
        <f>IF([1]FINAL!B33=0,"",[1]FINAL!B33)</f>
        <v>Mitoma</v>
      </c>
      <c r="C33" s="39" t="str">
        <f>IF([1]FINAL!C33=0,"",[1]FINAL!C33)</f>
        <v/>
      </c>
      <c r="D33" s="39" t="str">
        <f>IF([1]FINAL!D33=0,"",[1]FINAL!D33)</f>
        <v/>
      </c>
      <c r="E33" s="50" t="str">
        <f>[1]FINAL!L33</f>
        <v>Brighton</v>
      </c>
      <c r="F33" s="51">
        <f>IFERROR(VLOOKUP(E33,Table!$B$1:$Z$21,MATCH("MP",Table!$B$1:$Z$1,0),0),"")</f>
        <v>32</v>
      </c>
      <c r="G33" s="40">
        <f>IFERROR(VLOOKUP(A33,PlayingTime!$B$1:$Z$1000,MATCH("Min",PlayingTime!$B$2:$Z$2,0),0),0)</f>
        <v>1844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0</v>
      </c>
      <c r="K33" s="45">
        <f t="shared" si="0"/>
        <v>1844</v>
      </c>
      <c r="L33" s="39">
        <f>IFERROR(VLOOKUP(A33,PlayerStats!$B$1:$Z$1000,MATCH("xG",PlayerStats!$B$2:$Z$2,0),0),0)</f>
        <v>5.5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0</v>
      </c>
      <c r="P33" s="47">
        <f t="shared" si="1"/>
        <v>5.5</v>
      </c>
      <c r="Q33" s="39">
        <f>IFERROR(VLOOKUP(A33,PlayerStats!$B$1:$Z$1000,MATCH("xAG",PlayerStats!$B$2:$Z$2,0),0),0)</f>
        <v>5.0999999999999996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0</v>
      </c>
      <c r="U33" s="47">
        <f t="shared" si="2"/>
        <v>5.0999999999999996</v>
      </c>
      <c r="V33" s="49">
        <f t="shared" si="3"/>
        <v>120</v>
      </c>
      <c r="X33" s="50" t="str">
        <f>API!M33&amp;" "&amp;API!V33</f>
        <v>Amario Cozier-Duberry</v>
      </c>
      <c r="Y33" s="50">
        <f>API!AC33</f>
        <v>0</v>
      </c>
    </row>
    <row r="34" spans="1:25">
      <c r="A34" s="39" t="str">
        <f>IF([1]FINAL!A34=0,"",[1]FINAL!A34)</f>
        <v>Jason Steele</v>
      </c>
      <c r="B34" s="39" t="str">
        <f>IF([1]FINAL!B34=0,"",[1]FINAL!B34)</f>
        <v>Steele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Brighton</v>
      </c>
      <c r="F34" s="51">
        <f>IFERROR(VLOOKUP(E34,Table!$B$1:$Z$21,MATCH("MP",Table!$B$1:$Z$1,0),0),"")</f>
        <v>32</v>
      </c>
      <c r="G34" s="40">
        <f>IFERROR(VLOOKUP(A34,PlayingTime!$B$1:$Z$1000,MATCH("Min",PlayingTime!$B$2:$Z$2,0),0),0)</f>
        <v>810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810</v>
      </c>
      <c r="L34" s="39">
        <f>IFERROR(VLOOKUP(A34,PlayerStats!$B$1:$Z$1000,MATCH("xG",PlayerStats!$B$2:$Z$2,0),0),0)</f>
        <v>0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0</v>
      </c>
      <c r="Q34" s="39">
        <f>IFERROR(VLOOKUP(A34,PlayerStats!$B$1:$Z$1000,MATCH("xAG",PlayerStats!$B$2:$Z$2,0),0),0)</f>
        <v>0.1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0.1</v>
      </c>
      <c r="V34" s="49">
        <f t="shared" si="3"/>
        <v>53</v>
      </c>
      <c r="X34" s="50" t="str">
        <f>API!M34&amp;" "&amp;API!V34</f>
        <v>Nathan Butler-Oyedeji</v>
      </c>
      <c r="Y34" s="50">
        <f>API!AC34</f>
        <v>0</v>
      </c>
    </row>
    <row r="35" spans="1:25">
      <c r="A35" s="39" t="str">
        <f>IF([1]FINAL!A35=0,"",[1]FINAL!A35)</f>
        <v>Cody Gakpo</v>
      </c>
      <c r="B35" s="39" t="str">
        <f>IF([1]FINAL!B35=0,"",[1]FINAL!B35)</f>
        <v>Gakpo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Liverpool</v>
      </c>
      <c r="F35" s="51">
        <f>IFERROR(VLOOKUP(E35,Table!$B$1:$Z$21,MATCH("MP",Table!$B$1:$Z$1,0),0),"")</f>
        <v>34</v>
      </c>
      <c r="G35" s="40">
        <f>IFERROR(VLOOKUP(A35,PlayingTime!$B$1:$Z$1000,MATCH("Min",PlayingTime!$B$2:$Z$2,0),0),0)</f>
        <v>1154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1154</v>
      </c>
      <c r="L35" s="39">
        <f>IFERROR(VLOOKUP(A35,PlayerStats!$B$1:$Z$1000,MATCH("xG",PlayerStats!$B$2:$Z$2,0),0),0)</f>
        <v>4.5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4.5</v>
      </c>
      <c r="Q35" s="39">
        <f>IFERROR(VLOOKUP(A35,PlayerStats!$B$1:$Z$1000,MATCH("xAG",PlayerStats!$B$2:$Z$2,0),0),0)</f>
        <v>1.7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1.7</v>
      </c>
      <c r="V35" s="49">
        <f t="shared" si="3"/>
        <v>76</v>
      </c>
      <c r="X35" s="50" t="str">
        <f>API!M35&amp;" "&amp;API!V35</f>
        <v>Jakub Kiwior</v>
      </c>
      <c r="Y35" s="50">
        <f>API!AC35</f>
        <v>4</v>
      </c>
    </row>
    <row r="36" spans="1:25">
      <c r="A36" s="39" t="str">
        <f>IF([1]FINAL!A36=0,"",[1]FINAL!A36)</f>
        <v>Joe Willock</v>
      </c>
      <c r="B36" s="39" t="str">
        <f>IF([1]FINAL!B36=0,"",[1]FINAL!B36)</f>
        <v>Willock</v>
      </c>
      <c r="C36" s="39" t="str">
        <f>IF([1]FINAL!C36=0,"",[1]FINAL!C36)</f>
        <v/>
      </c>
      <c r="D36" s="39" t="str">
        <f>IF([1]FINAL!D36=0,"",[1]FINAL!D36)</f>
        <v/>
      </c>
      <c r="E36" s="50" t="str">
        <f>[1]FINAL!L36</f>
        <v>Newcastle Utd</v>
      </c>
      <c r="F36" s="51">
        <f>IFERROR(VLOOKUP(E36,Table!$B$1:$Z$21,MATCH("MP",Table!$B$1:$Z$1,0),0),"")</f>
        <v>33</v>
      </c>
      <c r="G36" s="40">
        <f>IFERROR(VLOOKUP(A36,PlayingTime!$B$1:$Z$1000,MATCH("Min",PlayingTime!$B$2:$Z$2,0),0),0)</f>
        <v>2336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0</v>
      </c>
      <c r="K36" s="45">
        <f t="shared" si="0"/>
        <v>2336</v>
      </c>
      <c r="L36" s="39">
        <f>IFERROR(VLOOKUP(A36,PlayerStats!$B$1:$Z$1000,MATCH("xG",PlayerStats!$B$2:$Z$2,0),0),0)</f>
        <v>6.6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0</v>
      </c>
      <c r="P36" s="47">
        <f t="shared" si="1"/>
        <v>6.6</v>
      </c>
      <c r="Q36" s="39">
        <f>IFERROR(VLOOKUP(A36,PlayerStats!$B$1:$Z$1000,MATCH("xAG",PlayerStats!$B$2:$Z$2,0),0),0)</f>
        <v>5.4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0</v>
      </c>
      <c r="U36" s="47">
        <f t="shared" si="2"/>
        <v>5.4</v>
      </c>
      <c r="V36" s="49">
        <f t="shared" si="3"/>
        <v>114</v>
      </c>
      <c r="X36" s="50" t="str">
        <f>API!M36&amp;" "&amp;API!V36</f>
        <v>Reuell Walters</v>
      </c>
      <c r="Y36" s="50">
        <f>API!AC36</f>
        <v>0</v>
      </c>
    </row>
    <row r="37" spans="1:25">
      <c r="A37" s="39" t="str">
        <f>IF([1]FINAL!A37=0,"",[1]FINAL!A37)</f>
        <v>Evan Ferguson</v>
      </c>
      <c r="B37" s="39" t="str">
        <f>IF([1]FINAL!B37=0,"",[1]FINAL!B37)</f>
        <v>Ferguson</v>
      </c>
      <c r="C37" s="39" t="str">
        <f>IF([1]FINAL!C37=0,"",[1]FINAL!C37)</f>
        <v/>
      </c>
      <c r="D37" s="39" t="str">
        <f>IF([1]FINAL!D37=0,"",[1]FINAL!D37)</f>
        <v/>
      </c>
      <c r="E37" s="50" t="str">
        <f>[1]FINAL!L37</f>
        <v>Brighton</v>
      </c>
      <c r="F37" s="51">
        <f>IFERROR(VLOOKUP(E37,Table!$B$1:$Z$21,MATCH("MP",Table!$B$1:$Z$1,0),0),"")</f>
        <v>32</v>
      </c>
      <c r="G37" s="40">
        <f>IFERROR(VLOOKUP(A37,PlayingTime!$B$1:$Z$1000,MATCH("Min",PlayingTime!$B$2:$Z$2,0),0),0)</f>
        <v>601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601</v>
      </c>
      <c r="L37" s="39">
        <f>IFERROR(VLOOKUP(A37,PlayerStats!$B$1:$Z$1000,MATCH("xG",PlayerStats!$B$2:$Z$2,0),0),0)</f>
        <v>3.5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3.5</v>
      </c>
      <c r="Q37" s="39">
        <f>IFERROR(VLOOKUP(A37,PlayerStats!$B$1:$Z$1000,MATCH("xAG",PlayerStats!$B$2:$Z$2,0),0),0)</f>
        <v>0.4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0.4</v>
      </c>
      <c r="V37" s="49">
        <f t="shared" si="3"/>
        <v>45</v>
      </c>
      <c r="X37" s="50" t="str">
        <f>API!M37&amp;" "&amp;API!V37</f>
        <v>Philippe Coutinho Correia</v>
      </c>
      <c r="Y37" s="50">
        <f>API!AC37</f>
        <v>32</v>
      </c>
    </row>
    <row r="38" spans="1:25">
      <c r="A38" s="39" t="str">
        <f>IF([1]FINAL!A38=0,"",[1]FINAL!A38)</f>
        <v>Trent Alexander-Arnold</v>
      </c>
      <c r="B38" s="39" t="str">
        <f>IF([1]FINAL!B38=0,"",[1]FINAL!B38)</f>
        <v>Alexander-Arnold</v>
      </c>
      <c r="C38" s="39" t="str">
        <f>IF([1]FINAL!C38=0,"",[1]FINAL!C38)</f>
        <v>Trent</v>
      </c>
      <c r="D38" s="39" t="str">
        <f>IF([1]FINAL!D38=0,"",[1]FINAL!D38)</f>
        <v/>
      </c>
      <c r="E38" s="50" t="str">
        <f>[1]FINAL!L38</f>
        <v>Liverpool</v>
      </c>
      <c r="F38" s="51">
        <f>IFERROR(VLOOKUP(E38,Table!$B$1:$Z$21,MATCH("MP",Table!$B$1:$Z$1,0),0),"")</f>
        <v>34</v>
      </c>
      <c r="G38" s="40">
        <f>IFERROR(VLOOKUP(A38,PlayingTime!$B$1:$Z$1000,MATCH("Min",PlayingTime!$B$2:$Z$2,0),0),0)</f>
        <v>2563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0</v>
      </c>
      <c r="K38" s="45">
        <f t="shared" si="0"/>
        <v>2563</v>
      </c>
      <c r="L38" s="39">
        <f>IFERROR(VLOOKUP(A38,PlayerStats!$B$1:$Z$1000,MATCH("xG",PlayerStats!$B$2:$Z$2,0),0),0)</f>
        <v>1.9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0</v>
      </c>
      <c r="P38" s="47">
        <f t="shared" si="1"/>
        <v>1.9</v>
      </c>
      <c r="Q38" s="39">
        <f>IFERROR(VLOOKUP(A38,PlayerStats!$B$1:$Z$1000,MATCH("xAG",PlayerStats!$B$2:$Z$2,0),0),0)</f>
        <v>9.4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0</v>
      </c>
      <c r="U38" s="47">
        <f t="shared" si="2"/>
        <v>9.4</v>
      </c>
      <c r="V38" s="49">
        <f t="shared" si="3"/>
        <v>131</v>
      </c>
      <c r="X38" s="50" t="str">
        <f>API!M38&amp;" "&amp;API!V38</f>
        <v>Emiliano Martínez Romero</v>
      </c>
      <c r="Y38" s="50">
        <f>API!AC38</f>
        <v>126</v>
      </c>
    </row>
    <row r="39" spans="1:25">
      <c r="A39" s="39" t="str">
        <f>IF([1]FINAL!A39=0,"",[1]FINAL!A39)</f>
        <v>Alexandre Moreno Lopera</v>
      </c>
      <c r="B39" s="39" t="str">
        <f>IF([1]FINAL!B39=0,"",[1]FINAL!B39)</f>
        <v>Álex Moreno</v>
      </c>
      <c r="C39" s="39" t="str">
        <f>IF([1]FINAL!C39=0,"",[1]FINAL!C39)</f>
        <v/>
      </c>
      <c r="D39" s="39" t="str">
        <f>IF([1]FINAL!D39=0,"",[1]FINAL!D39)</f>
        <v/>
      </c>
      <c r="E39" s="50" t="str">
        <f>[1]FINAL!L39</f>
        <v>Aston Villa</v>
      </c>
      <c r="F39" s="51">
        <f>IFERROR(VLOOKUP(E39,Table!$B$1:$Z$21,MATCH("MP",Table!$B$1:$Z$1,0),0),"")</f>
        <v>34</v>
      </c>
      <c r="G39" s="40">
        <f>IFERROR(VLOOKUP(A39,PlayingTime!$B$1:$Z$1000,MATCH("Min",PlayingTime!$B$2:$Z$2,0),0),0)</f>
        <v>0</v>
      </c>
      <c r="H39" s="40">
        <f>IFERROR(VLOOKUP(B39,PlayingTime!$B$1:$Z$1000,MATCH("Min",PlayingTime!$B$2:$Z$2,0),0),0)</f>
        <v>1143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1143</v>
      </c>
      <c r="L39" s="39">
        <f>IFERROR(VLOOKUP(A39,PlayerStats!$B$1:$Z$1000,MATCH("xG",PlayerStats!$B$2:$Z$2,0),0),0)</f>
        <v>0</v>
      </c>
      <c r="M39" s="39">
        <f>IFERROR(VLOOKUP(B39,PlayerStats!$B$1:$Z$1000,MATCH("xG",PlayerStats!$B$2:$Z$2,0),0),0)</f>
        <v>0.6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0.6</v>
      </c>
      <c r="Q39" s="39">
        <f>IFERROR(VLOOKUP(A39,PlayerStats!$B$1:$Z$1000,MATCH("xAG",PlayerStats!$B$2:$Z$2,0),0),0)</f>
        <v>0</v>
      </c>
      <c r="R39" s="39">
        <f>IFERROR(VLOOKUP(B39,PlayerStats!$B$1:$Z$1000,MATCH("xAG",PlayerStats!$B$2:$Z$2,0),0),0)</f>
        <v>2.4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2.4</v>
      </c>
      <c r="V39" s="49">
        <f t="shared" si="3"/>
        <v>67</v>
      </c>
      <c r="X39" s="50" t="str">
        <f>API!M39&amp;" "&amp;API!V39</f>
        <v>Calum Chambers</v>
      </c>
      <c r="Y39" s="50">
        <f>API!AC39</f>
        <v>13</v>
      </c>
    </row>
    <row r="40" spans="1:25">
      <c r="A40" s="39" t="str">
        <f>IF([1]FINAL!A40=0,"",[1]FINAL!A40)</f>
        <v>Aaron Wan-Bissaka</v>
      </c>
      <c r="B40" s="39" t="str">
        <f>IF([1]FINAL!B40=0,"",[1]FINAL!B40)</f>
        <v>Wan-Bissaka</v>
      </c>
      <c r="C40" s="39" t="str">
        <f>IF([1]FINAL!C40=0,"",[1]FINAL!C40)</f>
        <v/>
      </c>
      <c r="D40" s="39" t="str">
        <f>IF([1]FINAL!D40=0,"",[1]FINAL!D40)</f>
        <v/>
      </c>
      <c r="E40" s="50" t="str">
        <f>[1]FINAL!L40</f>
        <v>Manchester Utd</v>
      </c>
      <c r="F40" s="51">
        <f>IFERROR(VLOOKUP(E40,Table!$B$1:$Z$21,MATCH("MP",Table!$B$1:$Z$1,0),0),"")</f>
        <v>33</v>
      </c>
      <c r="G40" s="40">
        <f>IFERROR(VLOOKUP(A40,PlayingTime!$B$1:$Z$1000,MATCH("Min",PlayingTime!$B$2:$Z$2,0),0),0)</f>
        <v>1079</v>
      </c>
      <c r="H40" s="40">
        <f>IFERROR(VLOOKUP(B40,PlayingTime!$B$1:$Z$1000,MATCH("Min",PlayingTime!$B$2:$Z$2,0),0),0)</f>
        <v>0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1079</v>
      </c>
      <c r="L40" s="39">
        <f>IFERROR(VLOOKUP(A40,PlayerStats!$B$1:$Z$1000,MATCH("xG",PlayerStats!$B$2:$Z$2,0),0),0)</f>
        <v>1</v>
      </c>
      <c r="M40" s="39">
        <f>IFERROR(VLOOKUP(B40,PlayerStats!$B$1:$Z$1000,MATCH("xG",PlayerStats!$B$2:$Z$2,0),0),0)</f>
        <v>0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1</v>
      </c>
      <c r="Q40" s="39">
        <f>IFERROR(VLOOKUP(A40,PlayerStats!$B$1:$Z$1000,MATCH("xAG",PlayerStats!$B$2:$Z$2,0),0),0)</f>
        <v>0.9</v>
      </c>
      <c r="R40" s="39">
        <f>IFERROR(VLOOKUP(B40,PlayerStats!$B$1:$Z$1000,MATCH("xAG",PlayerStats!$B$2:$Z$2,0),0),0)</f>
        <v>0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0.9</v>
      </c>
      <c r="V40" s="49">
        <f t="shared" si="3"/>
        <v>52</v>
      </c>
      <c r="X40" s="50" t="str">
        <f>API!M40&amp;" "&amp;API!V40</f>
        <v>Lucas Digne</v>
      </c>
      <c r="Y40" s="50">
        <f>API!AC40</f>
        <v>47</v>
      </c>
    </row>
    <row r="41" spans="1:25">
      <c r="A41" s="39" t="str">
        <f>IF([1]FINAL!A41=0,"",[1]FINAL!A41)</f>
        <v>Daniel Castelo Podence</v>
      </c>
      <c r="B41" s="39" t="str">
        <f>IF([1]FINAL!B41=0,"",[1]FINAL!B41)</f>
        <v>Podence</v>
      </c>
      <c r="C41" s="39" t="str">
        <f>IF([1]FINAL!C41=0,"",[1]FINAL!C41)</f>
        <v>Daniel Podence</v>
      </c>
      <c r="D41" s="39" t="str">
        <f>IF([1]FINAL!D41=0,"",[1]FINAL!D41)</f>
        <v/>
      </c>
      <c r="E41" s="50" t="str">
        <f>[1]FINAL!L41</f>
        <v>Wolves</v>
      </c>
      <c r="F41" s="51">
        <f>IFERROR(VLOOKUP(E41,Table!$B$1:$Z$21,MATCH("MP",Table!$B$1:$Z$1,0),0),"")</f>
        <v>34</v>
      </c>
      <c r="G41" s="40">
        <f>IFERROR(VLOOKUP(A41,PlayingTime!$B$1:$Z$1000,MATCH("Min",PlayingTime!$B$2:$Z$2,0),0),0)</f>
        <v>0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1672</v>
      </c>
      <c r="J41" s="40">
        <f>IFERROR(VLOOKUP(D41,PlayingTime!$B$1:$Z$1000,MATCH("Min",PlayingTime!$B$2:$Z$2,0),0),0)</f>
        <v>0</v>
      </c>
      <c r="K41" s="45">
        <f t="shared" si="0"/>
        <v>1672</v>
      </c>
      <c r="L41" s="39">
        <f>IFERROR(VLOOKUP(A41,PlayerStats!$B$1:$Z$1000,MATCH("xG",PlayerStats!$B$2:$Z$2,0),0),0)</f>
        <v>0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3.6</v>
      </c>
      <c r="O41" s="39">
        <f>IFERROR(VLOOKUP(D41,PlayerStats!$B$1:$Z$1000,MATCH("xG",PlayerStats!$B$2:$Z$2,0),0),0)</f>
        <v>0</v>
      </c>
      <c r="P41" s="47">
        <f t="shared" si="1"/>
        <v>3.6</v>
      </c>
      <c r="Q41" s="39">
        <f>IFERROR(VLOOKUP(A41,PlayerStats!$B$1:$Z$1000,MATCH("xAG",PlayerStats!$B$2:$Z$2,0),0),0)</f>
        <v>0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2.4</v>
      </c>
      <c r="T41" s="39">
        <f>IFERROR(VLOOKUP(D41,PlayerStats!$B$1:$Z$1000,MATCH("xAG",PlayerStats!$B$2:$Z$2,0),0),0)</f>
        <v>0</v>
      </c>
      <c r="U41" s="47">
        <f t="shared" si="2"/>
        <v>2.4</v>
      </c>
      <c r="V41" s="49">
        <f t="shared" si="3"/>
        <v>88</v>
      </c>
      <c r="X41" s="50" t="str">
        <f>API!M41&amp;" "&amp;API!V41</f>
        <v>Bertrand Traoré</v>
      </c>
      <c r="Y41" s="50">
        <f>API!AC41</f>
        <v>19</v>
      </c>
    </row>
    <row r="42" spans="1:25">
      <c r="A42" s="39" t="str">
        <f>IF([1]FINAL!A42=0,"",[1]FINAL!A42)</f>
        <v>Bruno Borges Fernandes</v>
      </c>
      <c r="B42" s="39" t="str">
        <f>IF([1]FINAL!B42=0,"",[1]FINAL!B42)</f>
        <v>Fernandes</v>
      </c>
      <c r="C42" s="39" t="str">
        <f>IF([1]FINAL!C42=0,"",[1]FINAL!C42)</f>
        <v>Bruno Fernandes</v>
      </c>
      <c r="D42" s="39" t="str">
        <f>IF([1]FINAL!D42=0,"",[1]FINAL!D42)</f>
        <v/>
      </c>
      <c r="E42" s="50" t="str">
        <f>[1]FINAL!L42</f>
        <v>Manchester Utd</v>
      </c>
      <c r="F42" s="51">
        <f>IFERROR(VLOOKUP(E42,Table!$B$1:$Z$21,MATCH("MP",Table!$B$1:$Z$1,0),0),"")</f>
        <v>33</v>
      </c>
      <c r="G42" s="40">
        <f>IFERROR(VLOOKUP(A42,PlayingTime!$B$1:$Z$1000,MATCH("Min",PlayingTime!$B$2:$Z$2,0),0),0)</f>
        <v>0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2878</v>
      </c>
      <c r="J42" s="40">
        <f>IFERROR(VLOOKUP(D42,PlayingTime!$B$1:$Z$1000,MATCH("Min",PlayingTime!$B$2:$Z$2,0),0),0)</f>
        <v>0</v>
      </c>
      <c r="K42" s="45">
        <f t="shared" si="0"/>
        <v>2878</v>
      </c>
      <c r="L42" s="39">
        <f>IFERROR(VLOOKUP(A42,PlayerStats!$B$1:$Z$1000,MATCH("xG",PlayerStats!$B$2:$Z$2,0),0),0)</f>
        <v>0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6.9</v>
      </c>
      <c r="O42" s="39">
        <f>IFERROR(VLOOKUP(D42,PlayerStats!$B$1:$Z$1000,MATCH("xG",PlayerStats!$B$2:$Z$2,0),0),0)</f>
        <v>0</v>
      </c>
      <c r="P42" s="47">
        <f t="shared" si="1"/>
        <v>6.9</v>
      </c>
      <c r="Q42" s="39">
        <f>IFERROR(VLOOKUP(A42,PlayerStats!$B$1:$Z$1000,MATCH("xAG",PlayerStats!$B$2:$Z$2,0),0),0)</f>
        <v>0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14.1</v>
      </c>
      <c r="T42" s="39">
        <f>IFERROR(VLOOKUP(D42,PlayerStats!$B$1:$Z$1000,MATCH("xAG",PlayerStats!$B$2:$Z$2,0),0),0)</f>
        <v>0</v>
      </c>
      <c r="U42" s="47">
        <f t="shared" si="2"/>
        <v>14.1</v>
      </c>
      <c r="V42" s="49">
        <f t="shared" si="3"/>
        <v>147</v>
      </c>
      <c r="X42" s="50" t="str">
        <f>API!M42&amp;" "&amp;API!V42</f>
        <v>Robin Olsen</v>
      </c>
      <c r="Y42" s="50">
        <f>API!AC42</f>
        <v>10</v>
      </c>
    </row>
    <row r="43" spans="1:25">
      <c r="A43" s="39" t="str">
        <f>IF([1]FINAL!A43=0,"",[1]FINAL!A43)</f>
        <v>Riyad Mahrez</v>
      </c>
      <c r="B43" s="39" t="str">
        <f>IF([1]FINAL!B43=0,"",[1]FINAL!B43)</f>
        <v>Mahrez</v>
      </c>
      <c r="C43" s="39" t="str">
        <f>IF([1]FINAL!C43=0,"",[1]FINAL!C43)</f>
        <v/>
      </c>
      <c r="D43" s="39" t="str">
        <f>IF([1]FINAL!D43=0,"",[1]FINAL!D43)</f>
        <v/>
      </c>
      <c r="E43" s="50" t="str">
        <f>[1]FINAL!L43</f>
        <v>Manchester City</v>
      </c>
      <c r="F43" s="51">
        <f>IFERROR(VLOOKUP(E43,Table!$B$1:$Z$21,MATCH("MP",Table!$B$1:$Z$1,0),0),"")</f>
        <v>33</v>
      </c>
      <c r="G43" s="40">
        <f>IFERROR(VLOOKUP(A43,PlayingTime!$B$1:$Z$1000,MATCH("Min",PlayingTime!$B$2:$Z$2,0),0),0)</f>
        <v>1487</v>
      </c>
      <c r="H43" s="40">
        <f>IFERROR(VLOOKUP(B43,PlayingTime!$B$1:$Z$1000,MATCH("Min",PlayingTime!$B$2:$Z$2,0),0),0)</f>
        <v>0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1487</v>
      </c>
      <c r="L43" s="39">
        <f>IFERROR(VLOOKUP(A43,PlayerStats!$B$1:$Z$1000,MATCH("xG",PlayerStats!$B$2:$Z$2,0),0),0)</f>
        <v>5.3</v>
      </c>
      <c r="M43" s="39">
        <f>IFERROR(VLOOKUP(B43,PlayerStats!$B$1:$Z$1000,MATCH("xG",PlayerStats!$B$2:$Z$2,0),0),0)</f>
        <v>0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5.3</v>
      </c>
      <c r="Q43" s="39">
        <f>IFERROR(VLOOKUP(A43,PlayerStats!$B$1:$Z$1000,MATCH("xAG",PlayerStats!$B$2:$Z$2,0),0),0)</f>
        <v>6.2</v>
      </c>
      <c r="R43" s="39">
        <f>IFERROR(VLOOKUP(B43,PlayerStats!$B$1:$Z$1000,MATCH("xAG",PlayerStats!$B$2:$Z$2,0),0),0)</f>
        <v>0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6.2</v>
      </c>
      <c r="V43" s="49">
        <f t="shared" si="3"/>
        <v>103</v>
      </c>
      <c r="X43" s="50" t="str">
        <f>API!M43&amp;" "&amp;API!V43</f>
        <v>Morgan Sanson</v>
      </c>
      <c r="Y43" s="50">
        <f>API!AC43</f>
        <v>2</v>
      </c>
    </row>
    <row r="44" spans="1:25">
      <c r="A44" s="39" t="str">
        <f>IF([1]FINAL!A44=0,"",[1]FINAL!A44)</f>
        <v>Marcus Tavernier</v>
      </c>
      <c r="B44" s="39" t="str">
        <f>IF([1]FINAL!B44=0,"",[1]FINAL!B44)</f>
        <v>Tavernier</v>
      </c>
      <c r="C44" s="39" t="str">
        <f>IF([1]FINAL!C44=0,"",[1]FINAL!C44)</f>
        <v/>
      </c>
      <c r="D44" s="39" t="str">
        <f>IF([1]FINAL!D44=0,"",[1]FINAL!D44)</f>
        <v/>
      </c>
      <c r="E44" s="50" t="str">
        <f>[1]FINAL!L44</f>
        <v>Bournemouth</v>
      </c>
      <c r="F44" s="51">
        <f>IFERROR(VLOOKUP(E44,Table!$B$1:$Z$21,MATCH("MP",Table!$B$1:$Z$1,0),0),"")</f>
        <v>34</v>
      </c>
      <c r="G44" s="40">
        <f>IFERROR(VLOOKUP(A44,PlayingTime!$B$1:$Z$1000,MATCH("Min",PlayingTime!$B$2:$Z$2,0),0),0)</f>
        <v>1743</v>
      </c>
      <c r="H44" s="40">
        <f>IFERROR(VLOOKUP(B44,PlayingTime!$B$1:$Z$1000,MATCH("Min",PlayingTime!$B$2:$Z$2,0),0),0)</f>
        <v>0</v>
      </c>
      <c r="I44" s="40">
        <f>IFERROR(VLOOKUP(C44,PlayingTime!$B$1:$Z$1000,MATCH("Min",PlayingTime!$B$2:$Z$2,0),0),0)</f>
        <v>0</v>
      </c>
      <c r="J44" s="40">
        <f>IFERROR(VLOOKUP(D44,PlayingTime!$B$1:$Z$1000,MATCH("Min",PlayingTime!$B$2:$Z$2,0),0),0)</f>
        <v>0</v>
      </c>
      <c r="K44" s="45">
        <f t="shared" si="0"/>
        <v>1743</v>
      </c>
      <c r="L44" s="39">
        <f>IFERROR(VLOOKUP(A44,PlayerStats!$B$1:$Z$1000,MATCH("xG",PlayerStats!$B$2:$Z$2,0),0),0)</f>
        <v>3.1</v>
      </c>
      <c r="M44" s="39">
        <f>IFERROR(VLOOKUP(B44,PlayerStats!$B$1:$Z$1000,MATCH("xG",PlayerStats!$B$2:$Z$2,0),0),0)</f>
        <v>0</v>
      </c>
      <c r="N44" s="39">
        <f>IFERROR(VLOOKUP(C44,PlayerStats!$B$1:$Z$1000,MATCH("xG",PlayerStats!$B$2:$Z$2,0),0),0)</f>
        <v>0</v>
      </c>
      <c r="O44" s="39">
        <f>IFERROR(VLOOKUP(D44,PlayerStats!$B$1:$Z$1000,MATCH("xG",PlayerStats!$B$2:$Z$2,0),0),0)</f>
        <v>0</v>
      </c>
      <c r="P44" s="47">
        <f t="shared" si="1"/>
        <v>3.1</v>
      </c>
      <c r="Q44" s="39">
        <f>IFERROR(VLOOKUP(A44,PlayerStats!$B$1:$Z$1000,MATCH("xAG",PlayerStats!$B$2:$Z$2,0),0),0)</f>
        <v>2.9</v>
      </c>
      <c r="R44" s="39">
        <f>IFERROR(VLOOKUP(B44,PlayerStats!$B$1:$Z$1000,MATCH("xAG",PlayerStats!$B$2:$Z$2,0),0),0)</f>
        <v>0</v>
      </c>
      <c r="S44" s="39">
        <f>IFERROR(VLOOKUP(C44,PlayerStats!$B$1:$Z$1000,MATCH("xAG",PlayerStats!$B$2:$Z$2,0),0),0)</f>
        <v>0</v>
      </c>
      <c r="T44" s="39">
        <f>IFERROR(VLOOKUP(D44,PlayerStats!$B$1:$Z$1000,MATCH("xAG",PlayerStats!$B$2:$Z$2,0),0),0)</f>
        <v>0</v>
      </c>
      <c r="U44" s="47">
        <f t="shared" si="2"/>
        <v>2.9</v>
      </c>
      <c r="V44" s="49">
        <f t="shared" si="3"/>
        <v>94</v>
      </c>
      <c r="X44" s="50" t="str">
        <f>API!M44&amp;" "&amp;API!V44</f>
        <v>John McGinn</v>
      </c>
      <c r="Y44" s="50">
        <f>API!AC44</f>
        <v>84</v>
      </c>
    </row>
    <row r="45" spans="1:25">
      <c r="A45" s="39" t="str">
        <f>IF([1]FINAL!A45=0,"",[1]FINAL!A45)</f>
        <v>Emiliano Martínez Romero</v>
      </c>
      <c r="B45" s="39" t="str">
        <f>IF([1]FINAL!B45=0,"",[1]FINAL!B45)</f>
        <v>Martínez</v>
      </c>
      <c r="C45" s="39" t="str">
        <f>IF([1]FINAL!C45=0,"",[1]FINAL!C45)</f>
        <v>Emiliano Martínez</v>
      </c>
      <c r="D45" s="39" t="str">
        <f>IF([1]FINAL!D45=0,"",[1]FINAL!D45)</f>
        <v>Martinez</v>
      </c>
      <c r="E45" s="50" t="str">
        <f>[1]FINAL!L45</f>
        <v>Aston Villa</v>
      </c>
      <c r="F45" s="51">
        <f>IFERROR(VLOOKUP(E45,Table!$B$1:$Z$21,MATCH("MP",Table!$B$1:$Z$1,0),0),"")</f>
        <v>34</v>
      </c>
      <c r="G45" s="40">
        <f>IFERROR(VLOOKUP(A45,PlayingTime!$B$1:$Z$1000,MATCH("Min",PlayingTime!$B$2:$Z$2,0),0),0)</f>
        <v>0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2779</v>
      </c>
      <c r="J45" s="40">
        <f>IFERROR(VLOOKUP(D45,PlayingTime!$B$1:$Z$1000,MATCH("Min",PlayingTime!$B$2:$Z$2,0),0),0)</f>
        <v>0</v>
      </c>
      <c r="K45" s="45">
        <f t="shared" si="0"/>
        <v>2779</v>
      </c>
      <c r="L45" s="39">
        <f>IFERROR(VLOOKUP(A45,PlayerStats!$B$1:$Z$1000,MATCH("xG",PlayerStats!$B$2:$Z$2,0),0),0)</f>
        <v>0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0</v>
      </c>
      <c r="Q45" s="39">
        <f>IFERROR(VLOOKUP(A45,PlayerStats!$B$1:$Z$1000,MATCH("xAG",PlayerStats!$B$2:$Z$2,0),0),0)</f>
        <v>0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0.3</v>
      </c>
      <c r="T45" s="39">
        <f>IFERROR(VLOOKUP(D45,PlayerStats!$B$1:$Z$1000,MATCH("xAG",PlayerStats!$B$2:$Z$2,0),0),0)</f>
        <v>0</v>
      </c>
      <c r="U45" s="47">
        <f t="shared" si="2"/>
        <v>0.3</v>
      </c>
      <c r="V45" s="49">
        <f t="shared" si="3"/>
        <v>126</v>
      </c>
      <c r="X45" s="50" t="str">
        <f>API!M45&amp;" "&amp;API!V45</f>
        <v>Kortney Hause</v>
      </c>
      <c r="Y45" s="50">
        <f>API!AC45</f>
        <v>0</v>
      </c>
    </row>
    <row r="46" spans="1:25">
      <c r="A46" s="39" t="str">
        <f>IF([1]FINAL!A46=0,"",[1]FINAL!A46)</f>
        <v>Antony Matheus dos Santos</v>
      </c>
      <c r="B46" s="39" t="str">
        <f>IF([1]FINAL!B46=0,"",[1]FINAL!B46)</f>
        <v>Antony</v>
      </c>
      <c r="C46" s="39" t="str">
        <f>IF([1]FINAL!C46=0,"",[1]FINAL!C46)</f>
        <v/>
      </c>
      <c r="D46" s="39" t="str">
        <f>IF([1]FINAL!D46=0,"",[1]FINAL!D46)</f>
        <v/>
      </c>
      <c r="E46" s="50" t="str">
        <f>[1]FINAL!L46</f>
        <v>Manchester Utd</v>
      </c>
      <c r="F46" s="51">
        <f>IFERROR(VLOOKUP(E46,Table!$B$1:$Z$21,MATCH("MP",Table!$B$1:$Z$1,0),0),"")</f>
        <v>33</v>
      </c>
      <c r="G46" s="40">
        <f>IFERROR(VLOOKUP(A46,PlayingTime!$B$1:$Z$1000,MATCH("Min",PlayingTime!$B$2:$Z$2,0),0),0)</f>
        <v>0</v>
      </c>
      <c r="H46" s="40">
        <f>IFERROR(VLOOKUP(B46,PlayingTime!$B$1:$Z$1000,MATCH("Min",PlayingTime!$B$2:$Z$2,0),0),0)</f>
        <v>1526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0</v>
      </c>
      <c r="K46" s="45">
        <f t="shared" si="0"/>
        <v>1526</v>
      </c>
      <c r="L46" s="39">
        <f>IFERROR(VLOOKUP(A46,PlayerStats!$B$1:$Z$1000,MATCH("xG",PlayerStats!$B$2:$Z$2,0),0),0)</f>
        <v>0</v>
      </c>
      <c r="M46" s="39">
        <f>IFERROR(VLOOKUP(B46,PlayerStats!$B$1:$Z$1000,MATCH("xG",PlayerStats!$B$2:$Z$2,0),0),0)</f>
        <v>5.4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0</v>
      </c>
      <c r="P46" s="47">
        <f t="shared" si="1"/>
        <v>5.4</v>
      </c>
      <c r="Q46" s="39">
        <f>IFERROR(VLOOKUP(A46,PlayerStats!$B$1:$Z$1000,MATCH("xAG",PlayerStats!$B$2:$Z$2,0),0),0)</f>
        <v>0</v>
      </c>
      <c r="R46" s="39">
        <f>IFERROR(VLOOKUP(B46,PlayerStats!$B$1:$Z$1000,MATCH("xAG",PlayerStats!$B$2:$Z$2,0),0),0)</f>
        <v>2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</v>
      </c>
      <c r="U46" s="47">
        <f t="shared" si="2"/>
        <v>2</v>
      </c>
      <c r="V46" s="49">
        <f t="shared" si="3"/>
        <v>70</v>
      </c>
      <c r="X46" s="50" t="str">
        <f>API!M46&amp;" "&amp;API!V46</f>
        <v>Tyrone Mings</v>
      </c>
      <c r="Y46" s="50">
        <f>API!AC46</f>
        <v>125</v>
      </c>
    </row>
    <row r="47" spans="1:25">
      <c r="A47" s="39" t="str">
        <f>IF([1]FINAL!A47=0,"",[1]FINAL!A47)</f>
        <v>Bryan Mbeumo</v>
      </c>
      <c r="B47" s="39" t="str">
        <f>IF([1]FINAL!B47=0,"",[1]FINAL!B47)</f>
        <v>Mbeumo</v>
      </c>
      <c r="C47" s="39" t="str">
        <f>IF([1]FINAL!C47=0,"",[1]FINAL!C47)</f>
        <v/>
      </c>
      <c r="D47" s="39" t="str">
        <f>IF([1]FINAL!D47=0,"",[1]FINAL!D47)</f>
        <v/>
      </c>
      <c r="E47" s="50" t="str">
        <f>[1]FINAL!L47</f>
        <v>Brentford</v>
      </c>
      <c r="F47" s="51">
        <f>IFERROR(VLOOKUP(E47,Table!$B$1:$Z$21,MATCH("MP",Table!$B$1:$Z$1,0),0),"")</f>
        <v>34</v>
      </c>
      <c r="G47" s="40">
        <f>IFERROR(VLOOKUP(A47,PlayingTime!$B$1:$Z$1000,MATCH("Min",PlayingTime!$B$2:$Z$2,0),0),0)</f>
        <v>2548</v>
      </c>
      <c r="H47" s="40">
        <f>IFERROR(VLOOKUP(B47,PlayingTime!$B$1:$Z$1000,MATCH("Min",PlayingTime!$B$2:$Z$2,0),0),0)</f>
        <v>0</v>
      </c>
      <c r="I47" s="40">
        <f>IFERROR(VLOOKUP(C47,PlayingTime!$B$1:$Z$1000,MATCH("Min",PlayingTime!$B$2:$Z$2,0),0),0)</f>
        <v>0</v>
      </c>
      <c r="J47" s="40">
        <f>IFERROR(VLOOKUP(D47,PlayingTime!$B$1:$Z$1000,MATCH("Min",PlayingTime!$B$2:$Z$2,0),0),0)</f>
        <v>0</v>
      </c>
      <c r="K47" s="45">
        <f t="shared" si="0"/>
        <v>2548</v>
      </c>
      <c r="L47" s="39">
        <f>IFERROR(VLOOKUP(A47,PlayerStats!$B$1:$Z$1000,MATCH("xG",PlayerStats!$B$2:$Z$2,0),0),0)</f>
        <v>8</v>
      </c>
      <c r="M47" s="39">
        <f>IFERROR(VLOOKUP(B47,PlayerStats!$B$1:$Z$1000,MATCH("xG",PlayerStats!$B$2:$Z$2,0),0),0)</f>
        <v>0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8</v>
      </c>
      <c r="Q47" s="39">
        <f>IFERROR(VLOOKUP(A47,PlayerStats!$B$1:$Z$1000,MATCH("xAG",PlayerStats!$B$2:$Z$2,0),0),0)</f>
        <v>6.1</v>
      </c>
      <c r="R47" s="39">
        <f>IFERROR(VLOOKUP(B47,PlayerStats!$B$1:$Z$1000,MATCH("xAG",PlayerStats!$B$2:$Z$2,0),0),0)</f>
        <v>0</v>
      </c>
      <c r="S47" s="39">
        <f>IFERROR(VLOOKUP(C47,PlayerStats!$B$1:$Z$1000,MATCH("xAG",PlayerStats!$B$2:$Z$2,0),0),0)</f>
        <v>0</v>
      </c>
      <c r="T47" s="39">
        <f>IFERROR(VLOOKUP(D47,PlayerStats!$B$1:$Z$1000,MATCH("xAG",PlayerStats!$B$2:$Z$2,0),0),0)</f>
        <v>0</v>
      </c>
      <c r="U47" s="47">
        <f t="shared" si="2"/>
        <v>6.1</v>
      </c>
      <c r="V47" s="49">
        <f t="shared" si="3"/>
        <v>119</v>
      </c>
      <c r="X47" s="50" t="str">
        <f>API!M47&amp;" "&amp;API!V47</f>
        <v>Ollie Watkins</v>
      </c>
      <c r="Y47" s="50">
        <f>API!AC47</f>
        <v>161</v>
      </c>
    </row>
    <row r="48" spans="1:25">
      <c r="A48" s="39" t="str">
        <f>IF([1]FINAL!A48=0,"",[1]FINAL!A48)</f>
        <v>Jacob Ramsey</v>
      </c>
      <c r="B48" s="39" t="str">
        <f>IF([1]FINAL!B48=0,"",[1]FINAL!B48)</f>
        <v>Ramsey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Aston Villa</v>
      </c>
      <c r="F48" s="51">
        <f>IFERROR(VLOOKUP(E48,Table!$B$1:$Z$21,MATCH("MP",Table!$B$1:$Z$1,0),0),"")</f>
        <v>34</v>
      </c>
      <c r="G48" s="40">
        <f>IFERROR(VLOOKUP(A48,PlayingTime!$B$1:$Z$1000,MATCH("Min",PlayingTime!$B$2:$Z$2,0),0),0)</f>
        <v>2276</v>
      </c>
      <c r="H48" s="40">
        <f>IFERROR(VLOOKUP(B48,PlayingTime!$B$1:$Z$1000,MATCH("Min",PlayingTime!$B$2:$Z$2,0),0),0)</f>
        <v>0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2276</v>
      </c>
      <c r="L48" s="39">
        <f>IFERROR(VLOOKUP(A48,PlayerStats!$B$1:$Z$1000,MATCH("xG",PlayerStats!$B$2:$Z$2,0),0),0)</f>
        <v>3.2</v>
      </c>
      <c r="M48" s="39">
        <f>IFERROR(VLOOKUP(B48,PlayerStats!$B$1:$Z$1000,MATCH("xG",PlayerStats!$B$2:$Z$2,0),0),0)</f>
        <v>0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3.2</v>
      </c>
      <c r="Q48" s="39">
        <f>IFERROR(VLOOKUP(A48,PlayerStats!$B$1:$Z$1000,MATCH("xAG",PlayerStats!$B$2:$Z$2,0),0),0)</f>
        <v>3.5</v>
      </c>
      <c r="R48" s="39">
        <f>IFERROR(VLOOKUP(B48,PlayerStats!$B$1:$Z$1000,MATCH("xAG",PlayerStats!$B$2:$Z$2,0),0),0)</f>
        <v>0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3.5</v>
      </c>
      <c r="V48" s="49">
        <f t="shared" si="3"/>
        <v>108</v>
      </c>
      <c r="X48" s="50" t="str">
        <f>API!M48&amp;" "&amp;API!V48</f>
        <v>Marvelous Nakamba</v>
      </c>
      <c r="Y48" s="50">
        <f>API!AC48</f>
        <v>0</v>
      </c>
    </row>
    <row r="49" spans="1:25">
      <c r="A49" s="39" t="str">
        <f>IF([1]FINAL!A49=0,"",[1]FINAL!A49)</f>
        <v>Tyrell Malacia</v>
      </c>
      <c r="B49" s="39" t="str">
        <f>IF([1]FINAL!B49=0,"",[1]FINAL!B49)</f>
        <v>Malacia</v>
      </c>
      <c r="C49" s="39" t="str">
        <f>IF([1]FINAL!C49=0,"",[1]FINAL!C49)</f>
        <v/>
      </c>
      <c r="D49" s="39" t="str">
        <f>IF([1]FINAL!D49=0,"",[1]FINAL!D49)</f>
        <v/>
      </c>
      <c r="E49" s="50" t="str">
        <f>[1]FINAL!L49</f>
        <v>Manchester Utd</v>
      </c>
      <c r="F49" s="51">
        <f>IFERROR(VLOOKUP(E49,Table!$B$1:$Z$21,MATCH("MP",Table!$B$1:$Z$1,0),0),"")</f>
        <v>33</v>
      </c>
      <c r="G49" s="40">
        <f>IFERROR(VLOOKUP(A49,PlayingTime!$B$1:$Z$1000,MATCH("Min",PlayingTime!$B$2:$Z$2,0),0),0)</f>
        <v>1174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0</v>
      </c>
      <c r="K49" s="45">
        <f t="shared" si="0"/>
        <v>1174</v>
      </c>
      <c r="L49" s="39">
        <f>IFERROR(VLOOKUP(A49,PlayerStats!$B$1:$Z$1000,MATCH("xG",PlayerStats!$B$2:$Z$2,0),0),0)</f>
        <v>0.2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0</v>
      </c>
      <c r="P49" s="47">
        <f t="shared" si="1"/>
        <v>0.2</v>
      </c>
      <c r="Q49" s="39">
        <f>IFERROR(VLOOKUP(A49,PlayerStats!$B$1:$Z$1000,MATCH("xAG",PlayerStats!$B$2:$Z$2,0),0),0)</f>
        <v>0.4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0</v>
      </c>
      <c r="U49" s="47">
        <f t="shared" si="2"/>
        <v>0.4</v>
      </c>
      <c r="V49" s="49">
        <f t="shared" si="3"/>
        <v>59</v>
      </c>
      <c r="X49" s="50" t="str">
        <f>API!M49&amp;" "&amp;API!V49</f>
        <v>Emiliano Buendía Stati</v>
      </c>
      <c r="Y49" s="50">
        <f>API!AC49</f>
        <v>110</v>
      </c>
    </row>
    <row r="50" spans="1:25">
      <c r="A50" s="39" t="str">
        <f>IF([1]FINAL!A50=0,"",[1]FINAL!A50)</f>
        <v>Harry Wilson</v>
      </c>
      <c r="B50" s="39" t="str">
        <f>IF([1]FINAL!B50=0,"",[1]FINAL!B50)</f>
        <v>Wilson</v>
      </c>
      <c r="C50" s="39" t="str">
        <f>IF([1]FINAL!C50=0,"",[1]FINAL!C50)</f>
        <v>H Wilson</v>
      </c>
      <c r="D50" s="39" t="str">
        <f>IF([1]FINAL!D50=0,"",[1]FINAL!D50)</f>
        <v>Wilson</v>
      </c>
      <c r="E50" s="50" t="str">
        <f>[1]FINAL!L50</f>
        <v>Fulham</v>
      </c>
      <c r="F50" s="51">
        <f>IFERROR(VLOOKUP(E50,Table!$B$1:$Z$21,MATCH("MP",Table!$B$1:$Z$1,0),0),"")</f>
        <v>34</v>
      </c>
      <c r="G50" s="40">
        <f>IFERROR(VLOOKUP(A50,PlayingTime!$B$1:$Z$1000,MATCH("Min",PlayingTime!$B$2:$Z$2,0),0),0)</f>
        <v>798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798</v>
      </c>
      <c r="L50" s="39">
        <f>IFERROR(VLOOKUP(A50,PlayerStats!$B$1:$Z$1000,MATCH("xG",PlayerStats!$B$2:$Z$2,0),0),0)</f>
        <v>1.8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1.8</v>
      </c>
      <c r="Q50" s="39">
        <f>IFERROR(VLOOKUP(A50,PlayerStats!$B$1:$Z$1000,MATCH("xAG",PlayerStats!$B$2:$Z$2,0),0),0)</f>
        <v>0.4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0.4</v>
      </c>
      <c r="V50" s="49">
        <f t="shared" si="3"/>
        <v>50</v>
      </c>
      <c r="X50" s="50" t="str">
        <f>API!M50&amp;" "&amp;API!V50</f>
        <v>Matty Cash</v>
      </c>
      <c r="Y50" s="50">
        <f>API!AC50</f>
        <v>53</v>
      </c>
    </row>
    <row r="51" spans="1:25">
      <c r="A51" s="39" t="str">
        <f>IF([1]FINAL!A51=0,"",[1]FINAL!A51)</f>
        <v>Kai Havertz</v>
      </c>
      <c r="B51" s="39" t="str">
        <f>IF([1]FINAL!B51=0,"",[1]FINAL!B51)</f>
        <v>Havertz</v>
      </c>
      <c r="C51" s="39" t="str">
        <f>IF([1]FINAL!C51=0,"",[1]FINAL!C51)</f>
        <v/>
      </c>
      <c r="D51" s="39" t="str">
        <f>IF([1]FINAL!D51=0,"",[1]FINAL!D51)</f>
        <v/>
      </c>
      <c r="E51" s="50" t="str">
        <f>[1]FINAL!L51</f>
        <v>Chelsea</v>
      </c>
      <c r="F51" s="51">
        <f>IFERROR(VLOOKUP(E51,Table!$B$1:$Z$21,MATCH("MP",Table!$B$1:$Z$1,0),0),"")</f>
        <v>33</v>
      </c>
      <c r="G51" s="40">
        <f>IFERROR(VLOOKUP(A51,PlayingTime!$B$1:$Z$1000,MATCH("Min",PlayingTime!$B$2:$Z$2,0),0),0)</f>
        <v>2263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0</v>
      </c>
      <c r="K51" s="45">
        <f t="shared" si="0"/>
        <v>2263</v>
      </c>
      <c r="L51" s="39">
        <f>IFERROR(VLOOKUP(A51,PlayerStats!$B$1:$Z$1000,MATCH("xG",PlayerStats!$B$2:$Z$2,0),0),0)</f>
        <v>10.6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0</v>
      </c>
      <c r="P51" s="47">
        <f t="shared" si="1"/>
        <v>10.6</v>
      </c>
      <c r="Q51" s="39">
        <f>IFERROR(VLOOKUP(A51,PlayerStats!$B$1:$Z$1000,MATCH("xAG",PlayerStats!$B$2:$Z$2,0),0),0)</f>
        <v>3.4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0</v>
      </c>
      <c r="U51" s="47">
        <f t="shared" si="2"/>
        <v>3.4</v>
      </c>
      <c r="V51" s="49">
        <f t="shared" si="3"/>
        <v>95</v>
      </c>
      <c r="X51" s="50" t="str">
        <f>API!M51&amp;" "&amp;API!V51</f>
        <v>Ezri Konsa Ngoyo</v>
      </c>
      <c r="Y51" s="50">
        <f>API!AC51</f>
        <v>103</v>
      </c>
    </row>
    <row r="52" spans="1:25">
      <c r="A52" s="39" t="str">
        <f>IF([1]FINAL!A52=0,"",[1]FINAL!A52)</f>
        <v>Fabian Schär</v>
      </c>
      <c r="B52" s="39" t="str">
        <f>IF([1]FINAL!B52=0,"",[1]FINAL!B52)</f>
        <v>Schär</v>
      </c>
      <c r="C52" s="39" t="str">
        <f>IF([1]FINAL!C52=0,"",[1]FINAL!C52)</f>
        <v>Schar</v>
      </c>
      <c r="D52" s="39" t="str">
        <f>IF([1]FINAL!D52=0,"",[1]FINAL!D52)</f>
        <v>Fabian Schar</v>
      </c>
      <c r="E52" s="50" t="str">
        <f>[1]FINAL!L52</f>
        <v>Newcastle Utd</v>
      </c>
      <c r="F52" s="51">
        <f>IFERROR(VLOOKUP(E52,Table!$B$1:$Z$21,MATCH("MP",Table!$B$1:$Z$1,0),0),"")</f>
        <v>33</v>
      </c>
      <c r="G52" s="40">
        <f>IFERROR(VLOOKUP(A52,PlayingTime!$B$1:$Z$1000,MATCH("Min",PlayingTime!$B$2:$Z$2,0),0),0)</f>
        <v>2756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2756</v>
      </c>
      <c r="L52" s="39">
        <f>IFERROR(VLOOKUP(A52,PlayerStats!$B$1:$Z$1000,MATCH("xG",PlayerStats!$B$2:$Z$2,0),0),0)</f>
        <v>3.8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3.8</v>
      </c>
      <c r="Q52" s="39">
        <f>IFERROR(VLOOKUP(A52,PlayerStats!$B$1:$Z$1000,MATCH("xAG",PlayerStats!$B$2:$Z$2,0),0),0)</f>
        <v>3.2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3.2</v>
      </c>
      <c r="V52" s="49">
        <f t="shared" si="3"/>
        <v>131</v>
      </c>
      <c r="X52" s="50" t="str">
        <f>API!M52&amp;" "&amp;API!V52</f>
        <v>Leon Bailey</v>
      </c>
      <c r="Y52" s="50">
        <f>API!AC52</f>
        <v>90</v>
      </c>
    </row>
    <row r="53" spans="1:25">
      <c r="A53" s="39" t="str">
        <f>IF([1]FINAL!A53=0,"",[1]FINAL!A53)</f>
        <v>Andreas Hoelgebaum Pereira</v>
      </c>
      <c r="B53" s="39" t="str">
        <f>IF([1]FINAL!B53=0,"",[1]FINAL!B53)</f>
        <v>Andreas</v>
      </c>
      <c r="C53" s="39" t="str">
        <f>IF([1]FINAL!C53=0,"",[1]FINAL!C53)</f>
        <v>A Pereira</v>
      </c>
      <c r="D53" s="39" t="str">
        <f>IF([1]FINAL!D53=0,"",[1]FINAL!D53)</f>
        <v>Andreas Pereira</v>
      </c>
      <c r="E53" s="50" t="str">
        <f>[1]FINAL!L53</f>
        <v>Fulham</v>
      </c>
      <c r="F53" s="51">
        <f>IFERROR(VLOOKUP(E53,Table!$B$1:$Z$21,MATCH("MP",Table!$B$1:$Z$1,0),0),"")</f>
        <v>34</v>
      </c>
      <c r="G53" s="40">
        <f>IFERROR(VLOOKUP(A53,PlayingTime!$B$1:$Z$1000,MATCH("Min",PlayingTime!$B$2:$Z$2,0),0),0)</f>
        <v>0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2692</v>
      </c>
      <c r="K53" s="45">
        <f t="shared" si="0"/>
        <v>2692</v>
      </c>
      <c r="L53" s="39">
        <f>IFERROR(VLOOKUP(A53,PlayerStats!$B$1:$Z$1000,MATCH("xG",PlayerStats!$B$2:$Z$2,0),0),0)</f>
        <v>0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7.3</v>
      </c>
      <c r="P53" s="47">
        <f t="shared" si="1"/>
        <v>7.3</v>
      </c>
      <c r="Q53" s="39">
        <f>IFERROR(VLOOKUP(A53,PlayerStats!$B$1:$Z$1000,MATCH("xAG",PlayerStats!$B$2:$Z$2,0),0),0)</f>
        <v>0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5.2</v>
      </c>
      <c r="U53" s="47">
        <f t="shared" si="2"/>
        <v>5.2</v>
      </c>
      <c r="V53" s="49">
        <f t="shared" si="3"/>
        <v>123</v>
      </c>
      <c r="X53" s="50" t="str">
        <f>API!M53&amp;" "&amp;API!V53</f>
        <v>Douglas Luiz Soares de Paulo</v>
      </c>
      <c r="Y53" s="50">
        <f>API!AC53</f>
        <v>115</v>
      </c>
    </row>
    <row r="54" spans="1:25">
      <c r="A54" s="39" t="str">
        <f>IF([1]FINAL!A54=0,"",[1]FINAL!A54)</f>
        <v>Christian Eriksen</v>
      </c>
      <c r="B54" s="39" t="str">
        <f>IF([1]FINAL!B54=0,"",[1]FINAL!B54)</f>
        <v>Eriksen</v>
      </c>
      <c r="C54" s="39" t="str">
        <f>IF([1]FINAL!C54=0,"",[1]FINAL!C54)</f>
        <v/>
      </c>
      <c r="D54" s="39" t="str">
        <f>IF([1]FINAL!D54=0,"",[1]FINAL!D54)</f>
        <v/>
      </c>
      <c r="E54" s="50" t="str">
        <f>[1]FINAL!L54</f>
        <v>Manchester Utd</v>
      </c>
      <c r="F54" s="51">
        <f>IFERROR(VLOOKUP(E54,Table!$B$1:$Z$21,MATCH("MP",Table!$B$1:$Z$1,0),0),"")</f>
        <v>33</v>
      </c>
      <c r="G54" s="40">
        <f>IFERROR(VLOOKUP(A54,PlayingTime!$B$1:$Z$1000,MATCH("Min",PlayingTime!$B$2:$Z$2,0),0),0)</f>
        <v>1716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1716</v>
      </c>
      <c r="L54" s="39">
        <f>IFERROR(VLOOKUP(A54,PlayerStats!$B$1:$Z$1000,MATCH("xG",PlayerStats!$B$2:$Z$2,0),0),0)</f>
        <v>3.7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3.7</v>
      </c>
      <c r="Q54" s="39">
        <f>IFERROR(VLOOKUP(A54,PlayerStats!$B$1:$Z$1000,MATCH("xAG",PlayerStats!$B$2:$Z$2,0),0),0)</f>
        <v>3.8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3.8</v>
      </c>
      <c r="V54" s="49">
        <f t="shared" si="3"/>
        <v>83</v>
      </c>
      <c r="X54" s="50" t="str">
        <f>API!M54&amp;" "&amp;API!V54</f>
        <v>Jacob Ramsey</v>
      </c>
      <c r="Y54" s="50">
        <f>API!AC54</f>
        <v>108</v>
      </c>
    </row>
    <row r="55" spans="1:25">
      <c r="A55" s="39" t="str">
        <f>IF([1]FINAL!A55=0,"",[1]FINAL!A55)</f>
        <v>Emiliano Buendía Stati</v>
      </c>
      <c r="B55" s="39" t="str">
        <f>IF([1]FINAL!B55=0,"",[1]FINAL!B55)</f>
        <v>Buendía</v>
      </c>
      <c r="C55" s="39" t="str">
        <f>IF([1]FINAL!C55=0,"",[1]FINAL!C55)</f>
        <v>Emi Buendía</v>
      </c>
      <c r="D55" s="39" t="str">
        <f>IF([1]FINAL!D55=0,"",[1]FINAL!D55)</f>
        <v>Emiliano Buendia</v>
      </c>
      <c r="E55" s="50" t="str">
        <f>[1]FINAL!L55</f>
        <v>Aston Villa</v>
      </c>
      <c r="F55" s="51">
        <f>IFERROR(VLOOKUP(E55,Table!$B$1:$Z$21,MATCH("MP",Table!$B$1:$Z$1,0),0),"")</f>
        <v>34</v>
      </c>
      <c r="G55" s="40">
        <f>IFERROR(VLOOKUP(A55,PlayingTime!$B$1:$Z$1000,MATCH("Min",PlayingTime!$B$2:$Z$2,0),0),0)</f>
        <v>0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2217</v>
      </c>
      <c r="J55" s="40">
        <f>IFERROR(VLOOKUP(D55,PlayingTime!$B$1:$Z$1000,MATCH("Min",PlayingTime!$B$2:$Z$2,0),0),0)</f>
        <v>0</v>
      </c>
      <c r="K55" s="45">
        <f t="shared" si="0"/>
        <v>2217</v>
      </c>
      <c r="L55" s="39">
        <f>IFERROR(VLOOKUP(A55,PlayerStats!$B$1:$Z$1000,MATCH("xG",PlayerStats!$B$2:$Z$2,0),0),0)</f>
        <v>0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5.7</v>
      </c>
      <c r="O55" s="39">
        <f>IFERROR(VLOOKUP(D55,PlayerStats!$B$1:$Z$1000,MATCH("xG",PlayerStats!$B$2:$Z$2,0),0),0)</f>
        <v>0</v>
      </c>
      <c r="P55" s="47">
        <f t="shared" si="1"/>
        <v>5.7</v>
      </c>
      <c r="Q55" s="39">
        <f>IFERROR(VLOOKUP(A55,PlayerStats!$B$1:$Z$1000,MATCH("xAG",PlayerStats!$B$2:$Z$2,0),0),0)</f>
        <v>0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5.2</v>
      </c>
      <c r="T55" s="39">
        <f>IFERROR(VLOOKUP(D55,PlayerStats!$B$1:$Z$1000,MATCH("xAG",PlayerStats!$B$2:$Z$2,0),0),0)</f>
        <v>0</v>
      </c>
      <c r="U55" s="47">
        <f t="shared" si="2"/>
        <v>5.2</v>
      </c>
      <c r="V55" s="49">
        <f t="shared" si="3"/>
        <v>110</v>
      </c>
      <c r="X55" s="50" t="str">
        <f>API!M55&amp;" "&amp;API!V55</f>
        <v>Tim Iroegbunam</v>
      </c>
      <c r="Y55" s="50">
        <f>API!AC55</f>
        <v>0</v>
      </c>
    </row>
    <row r="56" spans="1:25">
      <c r="A56" s="39" t="str">
        <f>IF([1]FINAL!A56=0,"",[1]FINAL!A56)</f>
        <v>Jarrod Bowen</v>
      </c>
      <c r="B56" s="39" t="str">
        <f>IF([1]FINAL!B56=0,"",[1]FINAL!B56)</f>
        <v>Bowen</v>
      </c>
      <c r="C56" s="39" t="str">
        <f>IF([1]FINAL!C56=0,"",[1]FINAL!C56)</f>
        <v/>
      </c>
      <c r="D56" s="39" t="str">
        <f>IF([1]FINAL!D56=0,"",[1]FINAL!D56)</f>
        <v/>
      </c>
      <c r="E56" s="50" t="str">
        <f>[1]FINAL!L56</f>
        <v>West Ham</v>
      </c>
      <c r="F56" s="51">
        <f>IFERROR(VLOOKUP(E56,Table!$B$1:$Z$21,MATCH("MP",Table!$B$1:$Z$1,0),0),"")</f>
        <v>34</v>
      </c>
      <c r="G56" s="40">
        <f>IFERROR(VLOOKUP(A56,PlayingTime!$B$1:$Z$1000,MATCH("Min",PlayingTime!$B$2:$Z$2,0),0),0)</f>
        <v>3023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3023</v>
      </c>
      <c r="L56" s="39">
        <f>IFERROR(VLOOKUP(A56,PlayerStats!$B$1:$Z$1000,MATCH("xG",PlayerStats!$B$2:$Z$2,0),0),0)</f>
        <v>8.1999999999999993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8.1999999999999993</v>
      </c>
      <c r="Q56" s="39">
        <f>IFERROR(VLOOKUP(A56,PlayerStats!$B$1:$Z$1000,MATCH("xAG",PlayerStats!$B$2:$Z$2,0),0),0)</f>
        <v>6.3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6.3</v>
      </c>
      <c r="V56" s="49">
        <f t="shared" si="3"/>
        <v>127</v>
      </c>
      <c r="X56" s="50" t="str">
        <f>API!M56&amp;" "&amp;API!V56</f>
        <v>Diego Carlos Santos Silva</v>
      </c>
      <c r="Y56" s="50">
        <f>API!AC56</f>
        <v>3</v>
      </c>
    </row>
    <row r="57" spans="1:25">
      <c r="A57" s="39" t="str">
        <f>IF([1]FINAL!A57=0,"",[1]FINAL!A57)</f>
        <v>Rúben da Silva Neves</v>
      </c>
      <c r="B57" s="39" t="str">
        <f>IF([1]FINAL!B57=0,"",[1]FINAL!B57)</f>
        <v>Neves</v>
      </c>
      <c r="C57" s="39" t="str">
        <f>IF([1]FINAL!C57=0,"",[1]FINAL!C57)</f>
        <v>Ruben Neves</v>
      </c>
      <c r="D57" s="39" t="str">
        <f>IF([1]FINAL!D57=0,"",[1]FINAL!D57)</f>
        <v>Rúben Neves</v>
      </c>
      <c r="E57" s="50" t="str">
        <f>[1]FINAL!L57</f>
        <v>Wolves</v>
      </c>
      <c r="F57" s="51">
        <f>IFERROR(VLOOKUP(E57,Table!$B$1:$Z$21,MATCH("MP",Table!$B$1:$Z$1,0),0),"")</f>
        <v>34</v>
      </c>
      <c r="G57" s="40">
        <f>IFERROR(VLOOKUP(A57,PlayingTime!$B$1:$Z$1000,MATCH("Min",PlayingTime!$B$2:$Z$2,0),0),0)</f>
        <v>0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0</v>
      </c>
      <c r="J57" s="40">
        <f>IFERROR(VLOOKUP(D57,PlayingTime!$B$1:$Z$1000,MATCH("Min",PlayingTime!$B$2:$Z$2,0),0),0)</f>
        <v>2707</v>
      </c>
      <c r="K57" s="45">
        <f t="shared" si="0"/>
        <v>2707</v>
      </c>
      <c r="L57" s="39">
        <f>IFERROR(VLOOKUP(A57,PlayerStats!$B$1:$Z$1000,MATCH("xG",PlayerStats!$B$2:$Z$2,0),0),0)</f>
        <v>0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0</v>
      </c>
      <c r="O57" s="39">
        <f>IFERROR(VLOOKUP(D57,PlayerStats!$B$1:$Z$1000,MATCH("xG",PlayerStats!$B$2:$Z$2,0),0),0)</f>
        <v>5.0999999999999996</v>
      </c>
      <c r="P57" s="47">
        <f t="shared" si="1"/>
        <v>5.0999999999999996</v>
      </c>
      <c r="Q57" s="39">
        <f>IFERROR(VLOOKUP(A57,PlayerStats!$B$1:$Z$1000,MATCH("xAG",PlayerStats!$B$2:$Z$2,0),0),0)</f>
        <v>0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0</v>
      </c>
      <c r="T57" s="39">
        <f>IFERROR(VLOOKUP(D57,PlayerStats!$B$1:$Z$1000,MATCH("xAG",PlayerStats!$B$2:$Z$2,0),0),0)</f>
        <v>1.3</v>
      </c>
      <c r="U57" s="47">
        <f t="shared" si="2"/>
        <v>1.3</v>
      </c>
      <c r="V57" s="49">
        <f t="shared" si="3"/>
        <v>107</v>
      </c>
      <c r="X57" s="50" t="str">
        <f>API!M57&amp;" "&amp;API!V57</f>
        <v>Anwar El Ghazi</v>
      </c>
      <c r="Y57" s="50">
        <f>API!AC57</f>
        <v>0</v>
      </c>
    </row>
    <row r="58" spans="1:25">
      <c r="A58" s="39" t="str">
        <f>IF([1]FINAL!A58=0,"",[1]FINAL!A58)</f>
        <v>Aaron Cresswell</v>
      </c>
      <c r="B58" s="39" t="str">
        <f>IF([1]FINAL!B58=0,"",[1]FINAL!B58)</f>
        <v>Cresswell</v>
      </c>
      <c r="C58" s="39" t="str">
        <f>IF([1]FINAL!C58=0,"",[1]FINAL!C58)</f>
        <v/>
      </c>
      <c r="D58" s="39" t="str">
        <f>IF([1]FINAL!D58=0,"",[1]FINAL!D58)</f>
        <v/>
      </c>
      <c r="E58" s="50" t="str">
        <f>[1]FINAL!L58</f>
        <v>West Ham</v>
      </c>
      <c r="F58" s="51">
        <f>IFERROR(VLOOKUP(E58,Table!$B$1:$Z$21,MATCH("MP",Table!$B$1:$Z$1,0),0),"")</f>
        <v>34</v>
      </c>
      <c r="G58" s="40">
        <f>IFERROR(VLOOKUP(A58,PlayingTime!$B$1:$Z$1000,MATCH("Min",PlayingTime!$B$2:$Z$2,0),0),0)</f>
        <v>2076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0</v>
      </c>
      <c r="K58" s="45">
        <f t="shared" si="0"/>
        <v>2076</v>
      </c>
      <c r="L58" s="39">
        <f>IFERROR(VLOOKUP(A58,PlayerStats!$B$1:$Z$1000,MATCH("xG",PlayerStats!$B$2:$Z$2,0),0),0)</f>
        <v>0.3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0.3</v>
      </c>
      <c r="Q58" s="39">
        <f>IFERROR(VLOOKUP(A58,PlayerStats!$B$1:$Z$1000,MATCH("xAG",PlayerStats!$B$2:$Z$2,0),0),0)</f>
        <v>3.6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3.6</v>
      </c>
      <c r="V58" s="49">
        <f t="shared" si="3"/>
        <v>67</v>
      </c>
      <c r="X58" s="50" t="str">
        <f>API!M58&amp;" "&amp;API!V58</f>
        <v>Keinan Davis</v>
      </c>
      <c r="Y58" s="50">
        <f>API!AC58</f>
        <v>0</v>
      </c>
    </row>
    <row r="59" spans="1:25">
      <c r="A59" s="39" t="str">
        <f>IF([1]FINAL!A59=0,"",[1]FINAL!A59)</f>
        <v>Alexis Mac Allister</v>
      </c>
      <c r="B59" s="39" t="str">
        <f>IF([1]FINAL!B59=0,"",[1]FINAL!B59)</f>
        <v>Mac Allister</v>
      </c>
      <c r="C59" s="39" t="str">
        <f>IF([1]FINAL!C59=0,"",[1]FINAL!C59)</f>
        <v/>
      </c>
      <c r="D59" s="39" t="str">
        <f>IF([1]FINAL!D59=0,"",[1]FINAL!D59)</f>
        <v/>
      </c>
      <c r="E59" s="50" t="str">
        <f>[1]FINAL!L59</f>
        <v>Brighton</v>
      </c>
      <c r="F59" s="51">
        <f>IFERROR(VLOOKUP(E59,Table!$B$1:$Z$21,MATCH("MP",Table!$B$1:$Z$1,0),0),"")</f>
        <v>32</v>
      </c>
      <c r="G59" s="40">
        <f>IFERROR(VLOOKUP(A59,PlayingTime!$B$1:$Z$1000,MATCH("Min",PlayingTime!$B$2:$Z$2,0),0),0)</f>
        <v>2452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0</v>
      </c>
      <c r="K59" s="45">
        <f t="shared" si="0"/>
        <v>2452</v>
      </c>
      <c r="L59" s="39">
        <f>IFERROR(VLOOKUP(A59,PlayerStats!$B$1:$Z$1000,MATCH("xG",PlayerStats!$B$2:$Z$2,0),0),0)</f>
        <v>10.7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0</v>
      </c>
      <c r="P59" s="47">
        <f t="shared" si="1"/>
        <v>10.7</v>
      </c>
      <c r="Q59" s="39">
        <f>IFERROR(VLOOKUP(A59,PlayerStats!$B$1:$Z$1000,MATCH("xAG",PlayerStats!$B$2:$Z$2,0),0),0)</f>
        <v>3.4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0</v>
      </c>
      <c r="U59" s="47">
        <f t="shared" si="2"/>
        <v>3.4</v>
      </c>
      <c r="V59" s="49">
        <f t="shared" si="3"/>
        <v>121</v>
      </c>
      <c r="X59" s="50" t="str">
        <f>API!M59&amp;" "&amp;API!V59</f>
        <v>Boubacar Kamara</v>
      </c>
      <c r="Y59" s="50">
        <f>API!AC59</f>
        <v>38</v>
      </c>
    </row>
    <row r="60" spans="1:25">
      <c r="A60" s="39" t="str">
        <f>IF([1]FINAL!A60=0,"",[1]FINAL!A60)</f>
        <v>James Maddison</v>
      </c>
      <c r="B60" s="39" t="str">
        <f>IF([1]FINAL!B60=0,"",[1]FINAL!B60)</f>
        <v>Maddison</v>
      </c>
      <c r="C60" s="39" t="str">
        <f>IF([1]FINAL!C60=0,"",[1]FINAL!C60)</f>
        <v/>
      </c>
      <c r="D60" s="39" t="str">
        <f>IF([1]FINAL!D60=0,"",[1]FINAL!D60)</f>
        <v/>
      </c>
      <c r="E60" s="50" t="str">
        <f>[1]FINAL!L60</f>
        <v>Leicester City</v>
      </c>
      <c r="F60" s="51">
        <f>IFERROR(VLOOKUP(E60,Table!$B$1:$Z$21,MATCH("MP",Table!$B$1:$Z$1,0),0),"")</f>
        <v>34</v>
      </c>
      <c r="G60" s="40">
        <f>IFERROR(VLOOKUP(A60,PlayingTime!$B$1:$Z$1000,MATCH("Min",PlayingTime!$B$2:$Z$2,0),0),0)</f>
        <v>2165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0</v>
      </c>
      <c r="J60" s="40">
        <f>IFERROR(VLOOKUP(D60,PlayingTime!$B$1:$Z$1000,MATCH("Min",PlayingTime!$B$2:$Z$2,0),0),0)</f>
        <v>0</v>
      </c>
      <c r="K60" s="45">
        <f t="shared" si="0"/>
        <v>2165</v>
      </c>
      <c r="L60" s="39">
        <f>IFERROR(VLOOKUP(A60,PlayerStats!$B$1:$Z$1000,MATCH("xG",PlayerStats!$B$2:$Z$2,0),0),0)</f>
        <v>6.6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0</v>
      </c>
      <c r="O60" s="39">
        <f>IFERROR(VLOOKUP(D60,PlayerStats!$B$1:$Z$1000,MATCH("xG",PlayerStats!$B$2:$Z$2,0),0),0)</f>
        <v>0</v>
      </c>
      <c r="P60" s="47">
        <f t="shared" si="1"/>
        <v>6.6</v>
      </c>
      <c r="Q60" s="39">
        <f>IFERROR(VLOOKUP(A60,PlayerStats!$B$1:$Z$1000,MATCH("xAG",PlayerStats!$B$2:$Z$2,0),0),0)</f>
        <v>8.9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0</v>
      </c>
      <c r="T60" s="39">
        <f>IFERROR(VLOOKUP(D60,PlayerStats!$B$1:$Z$1000,MATCH("xAG",PlayerStats!$B$2:$Z$2,0),0),0)</f>
        <v>0</v>
      </c>
      <c r="U60" s="47">
        <f t="shared" si="2"/>
        <v>8.9</v>
      </c>
      <c r="V60" s="49">
        <f t="shared" si="3"/>
        <v>121</v>
      </c>
      <c r="X60" s="50" t="str">
        <f>API!M60&amp;" "&amp;API!V60</f>
        <v>Cameron Archer</v>
      </c>
      <c r="Y60" s="50">
        <f>API!AC60</f>
        <v>6</v>
      </c>
    </row>
    <row r="61" spans="1:25">
      <c r="A61" s="39" t="str">
        <f>IF([1]FINAL!A61=0,"",[1]FINAL!A61)</f>
        <v>Kurt Zouma</v>
      </c>
      <c r="B61" s="39" t="str">
        <f>IF([1]FINAL!B61=0,"",[1]FINAL!B61)</f>
        <v>Zouma</v>
      </c>
      <c r="C61" s="39" t="str">
        <f>IF([1]FINAL!C61=0,"",[1]FINAL!C61)</f>
        <v/>
      </c>
      <c r="D61" s="39" t="str">
        <f>IF([1]FINAL!D61=0,"",[1]FINAL!D61)</f>
        <v/>
      </c>
      <c r="E61" s="50" t="str">
        <f>[1]FINAL!L61</f>
        <v>West Ham</v>
      </c>
      <c r="F61" s="51">
        <f>IFERROR(VLOOKUP(E61,Table!$B$1:$Z$21,MATCH("MP",Table!$B$1:$Z$1,0),0),"")</f>
        <v>34</v>
      </c>
      <c r="G61" s="40">
        <f>IFERROR(VLOOKUP(A61,PlayingTime!$B$1:$Z$1000,MATCH("Min",PlayingTime!$B$2:$Z$2,0),0),0)</f>
        <v>1944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0</v>
      </c>
      <c r="J61" s="40">
        <f>IFERROR(VLOOKUP(D61,PlayingTime!$B$1:$Z$1000,MATCH("Min",PlayingTime!$B$2:$Z$2,0),0),0)</f>
        <v>0</v>
      </c>
      <c r="K61" s="45">
        <f t="shared" si="0"/>
        <v>1944</v>
      </c>
      <c r="L61" s="39">
        <f>IFERROR(VLOOKUP(A61,PlayerStats!$B$1:$Z$1000,MATCH("xG",PlayerStats!$B$2:$Z$2,0),0),0)</f>
        <v>2.2000000000000002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</v>
      </c>
      <c r="O61" s="39">
        <f>IFERROR(VLOOKUP(D61,PlayerStats!$B$1:$Z$1000,MATCH("xG",PlayerStats!$B$2:$Z$2,0),0),0)</f>
        <v>0</v>
      </c>
      <c r="P61" s="47">
        <f t="shared" si="1"/>
        <v>2.2000000000000002</v>
      </c>
      <c r="Q61" s="39">
        <f>IFERROR(VLOOKUP(A61,PlayerStats!$B$1:$Z$1000,MATCH("xAG",PlayerStats!$B$2:$Z$2,0),0),0)</f>
        <v>0.1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</v>
      </c>
      <c r="T61" s="39">
        <f>IFERROR(VLOOKUP(D61,PlayerStats!$B$1:$Z$1000,MATCH("xAG",PlayerStats!$B$2:$Z$2,0),0),0)</f>
        <v>0</v>
      </c>
      <c r="U61" s="47">
        <f t="shared" si="2"/>
        <v>0.1</v>
      </c>
      <c r="V61" s="49">
        <f t="shared" si="3"/>
        <v>87</v>
      </c>
      <c r="X61" s="50" t="str">
        <f>API!M61&amp;" "&amp;API!V61</f>
        <v>Jaden Philogene-Bidace</v>
      </c>
      <c r="Y61" s="50">
        <f>API!AC61</f>
        <v>0</v>
      </c>
    </row>
    <row r="62" spans="1:25">
      <c r="A62" s="39" t="str">
        <f>IF([1]FINAL!A62=0,"",[1]FINAL!A62)</f>
        <v>Michael Olise</v>
      </c>
      <c r="B62" s="39" t="str">
        <f>IF([1]FINAL!B62=0,"",[1]FINAL!B62)</f>
        <v>Olise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Crystal Palace</v>
      </c>
      <c r="F62" s="51">
        <f>IFERROR(VLOOKUP(E62,Table!$B$1:$Z$21,MATCH("MP",Table!$B$1:$Z$1,0),0),"")</f>
        <v>34</v>
      </c>
      <c r="G62" s="40">
        <f>IFERROR(VLOOKUP(A62,PlayingTime!$B$1:$Z$1000,MATCH("Min",PlayingTime!$B$2:$Z$2,0),0),0)</f>
        <v>2390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2390</v>
      </c>
      <c r="L62" s="39">
        <f>IFERROR(VLOOKUP(A62,PlayerStats!$B$1:$Z$1000,MATCH("xG",PlayerStats!$B$2:$Z$2,0),0),0)</f>
        <v>2.6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2.6</v>
      </c>
      <c r="Q62" s="39">
        <f>IFERROR(VLOOKUP(A62,PlayerStats!$B$1:$Z$1000,MATCH("xAG",PlayerStats!$B$2:$Z$2,0),0),0)</f>
        <v>7.1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7.1</v>
      </c>
      <c r="V62" s="49">
        <f t="shared" si="3"/>
        <v>116</v>
      </c>
      <c r="X62" s="50" t="str">
        <f>API!M62&amp;" "&amp;API!V62</f>
        <v>Frédéric Guilbert</v>
      </c>
      <c r="Y62" s="50">
        <f>API!AC62</f>
        <v>0</v>
      </c>
    </row>
    <row r="63" spans="1:25">
      <c r="A63" s="39" t="str">
        <f>IF([1]FINAL!A63=0,"",[1]FINAL!A63)</f>
        <v>Lisandro Martínez</v>
      </c>
      <c r="B63" s="39" t="str">
        <f>IF([1]FINAL!B63=0,"",[1]FINAL!B63)</f>
        <v>Martínez</v>
      </c>
      <c r="C63" s="39" t="str">
        <f>IF([1]FINAL!C63=0,"",[1]FINAL!C63)</f>
        <v>L Martinez</v>
      </c>
      <c r="D63" s="39" t="str">
        <f>IF([1]FINAL!D63=0,"",[1]FINAL!D63)</f>
        <v>Lisandro Martinez</v>
      </c>
      <c r="E63" s="50" t="str">
        <f>[1]FINAL!L63</f>
        <v>Manchester Utd</v>
      </c>
      <c r="F63" s="51">
        <f>IFERROR(VLOOKUP(E63,Table!$B$1:$Z$21,MATCH("MP",Table!$B$1:$Z$1,0),0),"")</f>
        <v>33</v>
      </c>
      <c r="G63" s="40">
        <f>IFERROR(VLOOKUP(A63,PlayingTime!$B$1:$Z$1000,MATCH("Min",PlayingTime!$B$2:$Z$2,0),0),0)</f>
        <v>2114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0</v>
      </c>
      <c r="K63" s="45">
        <f t="shared" si="0"/>
        <v>2114</v>
      </c>
      <c r="L63" s="39">
        <f>IFERROR(VLOOKUP(A63,PlayerStats!$B$1:$Z$1000,MATCH("xG",PlayerStats!$B$2:$Z$2,0),0),0)</f>
        <v>0.5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0</v>
      </c>
      <c r="P63" s="47">
        <f t="shared" si="1"/>
        <v>0.5</v>
      </c>
      <c r="Q63" s="39">
        <f>IFERROR(VLOOKUP(A63,PlayerStats!$B$1:$Z$1000,MATCH("xAG",PlayerStats!$B$2:$Z$2,0),0),0)</f>
        <v>0.3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0</v>
      </c>
      <c r="U63" s="47">
        <f t="shared" si="2"/>
        <v>0.3</v>
      </c>
      <c r="V63" s="49">
        <f t="shared" si="3"/>
        <v>81</v>
      </c>
      <c r="X63" s="50" t="str">
        <f>API!M63&amp;" "&amp;API!V63</f>
        <v>Leander Dendoncker</v>
      </c>
      <c r="Y63" s="50">
        <f>API!AC63</f>
        <v>36</v>
      </c>
    </row>
    <row r="64" spans="1:25">
      <c r="A64" s="39" t="str">
        <f>IF([1]FINAL!A64=0,"",[1]FINAL!A64)</f>
        <v>Benjamin White</v>
      </c>
      <c r="B64" s="39" t="str">
        <f>IF([1]FINAL!B64=0,"",[1]FINAL!B64)</f>
        <v>White</v>
      </c>
      <c r="C64" s="39" t="str">
        <f>IF([1]FINAL!C64=0,"",[1]FINAL!C64)</f>
        <v>B White</v>
      </c>
      <c r="D64" s="39" t="str">
        <f>IF([1]FINAL!D64=0,"",[1]FINAL!D64)</f>
        <v>Ben White</v>
      </c>
      <c r="E64" s="50" t="str">
        <f>[1]FINAL!L64</f>
        <v>Arsenal</v>
      </c>
      <c r="F64" s="51">
        <f>IFERROR(VLOOKUP(E64,Table!$B$1:$Z$21,MATCH("MP",Table!$B$1:$Z$1,0),0),"")</f>
        <v>34</v>
      </c>
      <c r="G64" s="40">
        <f>IFERROR(VLOOKUP(A64,PlayingTime!$B$1:$Z$1000,MATCH("Min",PlayingTime!$B$2:$Z$2,0),0),0)</f>
        <v>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0</v>
      </c>
      <c r="J64" s="40">
        <f>IFERROR(VLOOKUP(D64,PlayingTime!$B$1:$Z$1000,MATCH("Min",PlayingTime!$B$2:$Z$2,0),0),0)</f>
        <v>2695</v>
      </c>
      <c r="K64" s="45">
        <f t="shared" si="0"/>
        <v>2695</v>
      </c>
      <c r="L64" s="39">
        <f>IFERROR(VLOOKUP(A64,PlayerStats!$B$1:$Z$1000,MATCH("xG",PlayerStats!$B$2:$Z$2,0),0),0)</f>
        <v>0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1.3</v>
      </c>
      <c r="P64" s="47">
        <f t="shared" si="1"/>
        <v>1.3</v>
      </c>
      <c r="Q64" s="39">
        <f>IFERROR(VLOOKUP(A64,PlayerStats!$B$1:$Z$1000,MATCH("xAG",PlayerStats!$B$2:$Z$2,0),0),0)</f>
        <v>0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</v>
      </c>
      <c r="T64" s="39">
        <f>IFERROR(VLOOKUP(D64,PlayerStats!$B$1:$Z$1000,MATCH("xAG",PlayerStats!$B$2:$Z$2,0),0),0)</f>
        <v>3.1</v>
      </c>
      <c r="U64" s="47">
        <f t="shared" si="2"/>
        <v>3.1</v>
      </c>
      <c r="V64" s="49">
        <f t="shared" si="3"/>
        <v>141</v>
      </c>
      <c r="X64" s="50" t="str">
        <f>API!M64&amp;" "&amp;API!V64</f>
        <v>Ludwig Augustinsson</v>
      </c>
      <c r="Y64" s="50">
        <f>API!AC64</f>
        <v>2</v>
      </c>
    </row>
    <row r="65" spans="1:25">
      <c r="A65" s="39" t="str">
        <f>IF([1]FINAL!A65=0,"",[1]FINAL!A65)</f>
        <v>Leandro Trossard</v>
      </c>
      <c r="B65" s="39" t="str">
        <f>IF([1]FINAL!B65=0,"",[1]FINAL!B65)</f>
        <v>Trossard</v>
      </c>
      <c r="C65" s="39" t="str">
        <f>IF([1]FINAL!C65=0,"",[1]FINAL!C65)</f>
        <v/>
      </c>
      <c r="D65" s="39" t="str">
        <f>IF([1]FINAL!D65=0,"",[1]FINAL!D65)</f>
        <v/>
      </c>
      <c r="E65" s="50" t="str">
        <f>[1]FINAL!L65</f>
        <v>Arsenal</v>
      </c>
      <c r="F65" s="51">
        <f>IFERROR(VLOOKUP(E65,Table!$B$1:$Z$21,MATCH("MP",Table!$B$1:$Z$1,0),0),"")</f>
        <v>34</v>
      </c>
      <c r="G65" s="40">
        <f>IFERROR(VLOOKUP(A65,PlayingTime!$B$1:$Z$1000,MATCH("Min",PlayingTime!$B$2:$Z$2,0),0),0)</f>
        <v>701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0</v>
      </c>
      <c r="K65" s="45">
        <f t="shared" si="0"/>
        <v>701</v>
      </c>
      <c r="L65" s="39">
        <f>IFERROR(VLOOKUP(A65,PlayerStats!$B$1:$Z$1000,MATCH("xG",PlayerStats!$B$2:$Z$2,0),0),0)</f>
        <v>1.4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0</v>
      </c>
      <c r="P65" s="47">
        <f t="shared" si="1"/>
        <v>1.4</v>
      </c>
      <c r="Q65" s="39">
        <f>IFERROR(VLOOKUP(A65,PlayerStats!$B$1:$Z$1000,MATCH("xAG",PlayerStats!$B$2:$Z$2,0),0),0)</f>
        <v>4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0</v>
      </c>
      <c r="U65" s="47">
        <f t="shared" si="2"/>
        <v>4</v>
      </c>
      <c r="V65" s="49">
        <f t="shared" si="3"/>
        <v>140</v>
      </c>
      <c r="X65" s="50" t="str">
        <f>API!M65&amp;" "&amp;API!V65</f>
        <v>Kaine Kesler Hayden</v>
      </c>
      <c r="Y65" s="50">
        <f>API!AC65</f>
        <v>0</v>
      </c>
    </row>
    <row r="66" spans="1:25">
      <c r="A66" s="39" t="str">
        <f>IF([1]FINAL!A66=0,"",[1]FINAL!A66)</f>
        <v>Adam Webster</v>
      </c>
      <c r="B66" s="39" t="str">
        <f>IF([1]FINAL!B66=0,"",[1]FINAL!B66)</f>
        <v>Webster</v>
      </c>
      <c r="C66" s="39" t="str">
        <f>IF([1]FINAL!C66=0,"",[1]FINAL!C66)</f>
        <v/>
      </c>
      <c r="D66" s="39" t="str">
        <f>IF([1]FINAL!D66=0,"",[1]FINAL!D66)</f>
        <v/>
      </c>
      <c r="E66" s="50" t="str">
        <f>[1]FINAL!L66</f>
        <v>Brighton</v>
      </c>
      <c r="F66" s="51">
        <f>IFERROR(VLOOKUP(E66,Table!$B$1:$Z$21,MATCH("MP",Table!$B$1:$Z$1,0),0),"")</f>
        <v>32</v>
      </c>
      <c r="G66" s="40">
        <f>IFERROR(VLOOKUP(A66,PlayingTime!$B$1:$Z$1000,MATCH("Min",PlayingTime!$B$2:$Z$2,0),0),0)</f>
        <v>1876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0</v>
      </c>
      <c r="K66" s="45">
        <f t="shared" si="0"/>
        <v>1876</v>
      </c>
      <c r="L66" s="39">
        <f>IFERROR(VLOOKUP(A66,PlayerStats!$B$1:$Z$1000,MATCH("xG",PlayerStats!$B$2:$Z$2,0),0),0)</f>
        <v>1.7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0</v>
      </c>
      <c r="P66" s="47">
        <f t="shared" si="1"/>
        <v>1.7</v>
      </c>
      <c r="Q66" s="39">
        <f>IFERROR(VLOOKUP(A66,PlayerStats!$B$1:$Z$1000,MATCH("xAG",PlayerStats!$B$2:$Z$2,0),0),0)</f>
        <v>0.2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0</v>
      </c>
      <c r="U66" s="47">
        <f t="shared" si="2"/>
        <v>0.2</v>
      </c>
      <c r="V66" s="49">
        <f t="shared" si="3"/>
        <v>74</v>
      </c>
      <c r="X66" s="50" t="str">
        <f>API!M66&amp;" "&amp;API!V66</f>
        <v>Ashley Young</v>
      </c>
      <c r="Y66" s="50">
        <f>API!AC66</f>
        <v>84</v>
      </c>
    </row>
    <row r="67" spans="1:25">
      <c r="A67" s="39" t="str">
        <f>IF([1]FINAL!A67=0,"",[1]FINAL!A67)</f>
        <v>Harry Maguire</v>
      </c>
      <c r="B67" s="39" t="str">
        <f>IF([1]FINAL!B67=0,"",[1]FINAL!B67)</f>
        <v>Maguire</v>
      </c>
      <c r="C67" s="39" t="str">
        <f>IF([1]FINAL!C67=0,"",[1]FINAL!C67)</f>
        <v/>
      </c>
      <c r="D67" s="39" t="str">
        <f>IF([1]FINAL!D67=0,"",[1]FINAL!D67)</f>
        <v/>
      </c>
      <c r="E67" s="50" t="str">
        <f>[1]FINAL!L67</f>
        <v>Manchester Utd</v>
      </c>
      <c r="F67" s="51">
        <f>IFERROR(VLOOKUP(E67,Table!$B$1:$Z$21,MATCH("MP",Table!$B$1:$Z$1,0),0),"")</f>
        <v>33</v>
      </c>
      <c r="G67" s="40">
        <f>IFERROR(VLOOKUP(A67,PlayingTime!$B$1:$Z$1000,MATCH("Min",PlayingTime!$B$2:$Z$2,0),0),0)</f>
        <v>667</v>
      </c>
      <c r="H67" s="40">
        <f>IFERROR(VLOOKUP(B67,PlayingTime!$B$1:$Z$1000,MATCH("Min",PlayingTime!$B$2:$Z$2,0),0),0)</f>
        <v>0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667</v>
      </c>
      <c r="L67" s="39">
        <f>IFERROR(VLOOKUP(A67,PlayerStats!$B$1:$Z$1000,MATCH("xG",PlayerStats!$B$2:$Z$2,0),0),0)</f>
        <v>0.3</v>
      </c>
      <c r="M67" s="39">
        <f>IFERROR(VLOOKUP(B67,PlayerStats!$B$1:$Z$1000,MATCH("xG",PlayerStats!$B$2:$Z$2,0),0),0)</f>
        <v>0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0.3</v>
      </c>
      <c r="Q67" s="39">
        <f>IFERROR(VLOOKUP(A67,PlayerStats!$B$1:$Z$1000,MATCH("xAG",PlayerStats!$B$2:$Z$2,0),0),0)</f>
        <v>0</v>
      </c>
      <c r="R67" s="39">
        <f>IFERROR(VLOOKUP(B67,PlayerStats!$B$1:$Z$1000,MATCH("xAG",PlayerStats!$B$2:$Z$2,0),0),0)</f>
        <v>0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0</v>
      </c>
      <c r="V67" s="49">
        <f t="shared" ref="V67:V130" si="7">IFERROR(VLOOKUP(A67,$X$1:$Y$1000,MATCH("total_points",$X$1:$Y$1,0),0),"")</f>
        <v>36</v>
      </c>
      <c r="X67" s="50" t="str">
        <f>API!M67&amp;" "&amp;API!V67</f>
        <v>Lamare Bogarde</v>
      </c>
      <c r="Y67" s="50">
        <f>API!AC67</f>
        <v>0</v>
      </c>
    </row>
    <row r="68" spans="1:25">
      <c r="A68" s="39" t="str">
        <f>IF([1]FINAL!A68=0,"",[1]FINAL!A68)</f>
        <v>Ilkay Gündogan</v>
      </c>
      <c r="B68" s="39" t="str">
        <f>IF([1]FINAL!B68=0,"",[1]FINAL!B68)</f>
        <v>Gündogan</v>
      </c>
      <c r="C68" s="39" t="str">
        <f>IF([1]FINAL!C68=0,"",[1]FINAL!C68)</f>
        <v>Ilkay Gundogan</v>
      </c>
      <c r="D68" s="39" t="str">
        <f>IF([1]FINAL!D68=0,"",[1]FINAL!D68)</f>
        <v>İlkay Gündoğan</v>
      </c>
      <c r="E68" s="50" t="str">
        <f>[1]FINAL!L68</f>
        <v>Manchester City</v>
      </c>
      <c r="F68" s="51">
        <f>IFERROR(VLOOKUP(E68,Table!$B$1:$Z$21,MATCH("MP",Table!$B$1:$Z$1,0),0),"")</f>
        <v>33</v>
      </c>
      <c r="G68" s="40">
        <f>IFERROR(VLOOKUP(A68,PlayingTime!$B$1:$Z$1000,MATCH("Min",PlayingTime!$B$2:$Z$2,0),0),0)</f>
        <v>0</v>
      </c>
      <c r="H68" s="40">
        <f>IFERROR(VLOOKUP(B68,PlayingTime!$B$1:$Z$1000,MATCH("Min",PlayingTime!$B$2:$Z$2,0),0),0)</f>
        <v>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2097</v>
      </c>
      <c r="K68" s="45">
        <f t="shared" si="4"/>
        <v>2097</v>
      </c>
      <c r="L68" s="39">
        <f>IFERROR(VLOOKUP(A68,PlayerStats!$B$1:$Z$1000,MATCH("xG",PlayerStats!$B$2:$Z$2,0),0),0)</f>
        <v>0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6.2</v>
      </c>
      <c r="P68" s="47">
        <f t="shared" si="5"/>
        <v>6.2</v>
      </c>
      <c r="Q68" s="39">
        <f>IFERROR(VLOOKUP(A68,PlayerStats!$B$1:$Z$1000,MATCH("xAG",PlayerStats!$B$2:$Z$2,0),0),0)</f>
        <v>0</v>
      </c>
      <c r="R68" s="39">
        <f>IFERROR(VLOOKUP(B68,PlayerStats!$B$1:$Z$1000,MATCH("xAG",PlayerStats!$B$2:$Z$2,0),0),0)</f>
        <v>0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3</v>
      </c>
      <c r="U68" s="47">
        <f t="shared" si="6"/>
        <v>3</v>
      </c>
      <c r="V68" s="49">
        <f t="shared" si="7"/>
        <v>98</v>
      </c>
      <c r="X68" s="50" t="str">
        <f>API!M68&amp;" "&amp;API!V68</f>
        <v>Filip Marschall</v>
      </c>
      <c r="Y68" s="50">
        <f>API!AC68</f>
        <v>0</v>
      </c>
    </row>
    <row r="69" spans="1:25">
      <c r="A69" s="39" t="str">
        <f>IF([1]FINAL!A69=0,"",[1]FINAL!A69)</f>
        <v>Jadon Sancho</v>
      </c>
      <c r="B69" s="39" t="str">
        <f>IF([1]FINAL!B69=0,"",[1]FINAL!B69)</f>
        <v>Sancho</v>
      </c>
      <c r="C69" s="39" t="str">
        <f>IF([1]FINAL!C69=0,"",[1]FINAL!C69)</f>
        <v/>
      </c>
      <c r="D69" s="39" t="str">
        <f>IF([1]FINAL!D69=0,"",[1]FINAL!D69)</f>
        <v/>
      </c>
      <c r="E69" s="50" t="str">
        <f>[1]FINAL!L69</f>
        <v>Manchester Utd</v>
      </c>
      <c r="F69" s="51">
        <f>IFERROR(VLOOKUP(E69,Table!$B$1:$Z$21,MATCH("MP",Table!$B$1:$Z$1,0),0),"")</f>
        <v>33</v>
      </c>
      <c r="G69" s="40">
        <f>IFERROR(VLOOKUP(A69,PlayingTime!$B$1:$Z$1000,MATCH("Min",PlayingTime!$B$2:$Z$2,0),0),0)</f>
        <v>1338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0</v>
      </c>
      <c r="K69" s="45">
        <f t="shared" si="4"/>
        <v>1338</v>
      </c>
      <c r="L69" s="39">
        <f>IFERROR(VLOOKUP(A69,PlayerStats!$B$1:$Z$1000,MATCH("xG",PlayerStats!$B$2:$Z$2,0),0),0)</f>
        <v>3.3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0</v>
      </c>
      <c r="P69" s="47">
        <f t="shared" si="5"/>
        <v>3.3</v>
      </c>
      <c r="Q69" s="39">
        <f>IFERROR(VLOOKUP(A69,PlayerStats!$B$1:$Z$1000,MATCH("xAG",PlayerStats!$B$2:$Z$2,0),0),0)</f>
        <v>2.5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0</v>
      </c>
      <c r="U69" s="47">
        <f t="shared" si="6"/>
        <v>2.5</v>
      </c>
      <c r="V69" s="49">
        <f t="shared" si="7"/>
        <v>82</v>
      </c>
      <c r="X69" s="50" t="str">
        <f>API!M69&amp;" "&amp;API!V69</f>
        <v>Kadan Young</v>
      </c>
      <c r="Y69" s="50">
        <f>API!AC69</f>
        <v>0</v>
      </c>
    </row>
    <row r="70" spans="1:25">
      <c r="A70" s="39" t="str">
        <f>IF([1]FINAL!A70=0,"",[1]FINAL!A70)</f>
        <v>Anthony Martial</v>
      </c>
      <c r="B70" s="39" t="str">
        <f>IF([1]FINAL!B70=0,"",[1]FINAL!B70)</f>
        <v>Martial</v>
      </c>
      <c r="C70" s="39" t="str">
        <f>IF([1]FINAL!C70=0,"",[1]FINAL!C70)</f>
        <v/>
      </c>
      <c r="D70" s="39" t="str">
        <f>IF([1]FINAL!D70=0,"",[1]FINAL!D70)</f>
        <v/>
      </c>
      <c r="E70" s="50" t="str">
        <f>[1]FINAL!L70</f>
        <v>Manchester Utd</v>
      </c>
      <c r="F70" s="51">
        <f>IFERROR(VLOOKUP(E70,Table!$B$1:$Z$21,MATCH("MP",Table!$B$1:$Z$1,0),0),"")</f>
        <v>33</v>
      </c>
      <c r="G70" s="40">
        <f>IFERROR(VLOOKUP(A70,PlayingTime!$B$1:$Z$1000,MATCH("Min",PlayingTime!$B$2:$Z$2,0),0),0)</f>
        <v>727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727</v>
      </c>
      <c r="L70" s="39">
        <f>IFERROR(VLOOKUP(A70,PlayerStats!$B$1:$Z$1000,MATCH("xG",PlayerStats!$B$2:$Z$2,0),0),0)</f>
        <v>4.3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4.3</v>
      </c>
      <c r="Q70" s="39">
        <f>IFERROR(VLOOKUP(A70,PlayerStats!$B$1:$Z$1000,MATCH("xAG",PlayerStats!$B$2:$Z$2,0),0),0)</f>
        <v>1.3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1.3</v>
      </c>
      <c r="V70" s="49">
        <f t="shared" si="7"/>
        <v>48</v>
      </c>
      <c r="X70" s="50" t="str">
        <f>API!M70&amp;" "&amp;API!V70</f>
        <v>Alexandre Moreno Lopera</v>
      </c>
      <c r="Y70" s="50">
        <f>API!AC70</f>
        <v>67</v>
      </c>
    </row>
    <row r="71" spans="1:25">
      <c r="A71" s="39" t="str">
        <f>IF([1]FINAL!A71=0,"",[1]FINAL!A71)</f>
        <v>Jordan Ayew</v>
      </c>
      <c r="B71" s="39" t="str">
        <f>IF([1]FINAL!B71=0,"",[1]FINAL!B71)</f>
        <v>J.Ayew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Crystal Palace</v>
      </c>
      <c r="F71" s="51">
        <f>IFERROR(VLOOKUP(E71,Table!$B$1:$Z$21,MATCH("MP",Table!$B$1:$Z$1,0),0),"")</f>
        <v>34</v>
      </c>
      <c r="G71" s="40">
        <f>IFERROR(VLOOKUP(A71,PlayingTime!$B$1:$Z$1000,MATCH("Min",PlayingTime!$B$2:$Z$2,0),0),0)</f>
        <v>2361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2361</v>
      </c>
      <c r="L71" s="39">
        <f>IFERROR(VLOOKUP(A71,PlayerStats!$B$1:$Z$1000,MATCH("xG",PlayerStats!$B$2:$Z$2,0),0),0)</f>
        <v>2.9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2.9</v>
      </c>
      <c r="Q71" s="39">
        <f>IFERROR(VLOOKUP(A71,PlayerStats!$B$1:$Z$1000,MATCH("xAG",PlayerStats!$B$2:$Z$2,0),0),0)</f>
        <v>2.6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2.6</v>
      </c>
      <c r="V71" s="49">
        <f t="shared" si="7"/>
        <v>93</v>
      </c>
      <c r="X71" s="50" t="str">
        <f>API!M71&amp;" "&amp;API!V71</f>
        <v>Viljami Sinisalo</v>
      </c>
      <c r="Y71" s="50">
        <f>API!AC71</f>
        <v>0</v>
      </c>
    </row>
    <row r="72" spans="1:25">
      <c r="A72" s="39" t="str">
        <f>IF([1]FINAL!A72=0,"",[1]FINAL!A72)</f>
        <v>Douglas Luiz Soares de Paulo</v>
      </c>
      <c r="B72" s="39" t="str">
        <f>IF([1]FINAL!B72=0,"",[1]FINAL!B72)</f>
        <v>Douglas Luiz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Aston Villa</v>
      </c>
      <c r="F72" s="51">
        <f>IFERROR(VLOOKUP(E72,Table!$B$1:$Z$21,MATCH("MP",Table!$B$1:$Z$1,0),0),"")</f>
        <v>34</v>
      </c>
      <c r="G72" s="40">
        <f>IFERROR(VLOOKUP(A72,PlayingTime!$B$1:$Z$1000,MATCH("Min",PlayingTime!$B$2:$Z$2,0),0),0)</f>
        <v>0</v>
      </c>
      <c r="H72" s="40">
        <f>IFERROR(VLOOKUP(B72,PlayingTime!$B$1:$Z$1000,MATCH("Min",PlayingTime!$B$2:$Z$2,0),0),0)</f>
        <v>2576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2576</v>
      </c>
      <c r="L72" s="39">
        <f>IFERROR(VLOOKUP(A72,PlayerStats!$B$1:$Z$1000,MATCH("xG",PlayerStats!$B$2:$Z$2,0),0),0)</f>
        <v>0</v>
      </c>
      <c r="M72" s="39">
        <f>IFERROR(VLOOKUP(B72,PlayerStats!$B$1:$Z$1000,MATCH("xG",PlayerStats!$B$2:$Z$2,0),0),0)</f>
        <v>2.5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2.5</v>
      </c>
      <c r="Q72" s="39">
        <f>IFERROR(VLOOKUP(A72,PlayerStats!$B$1:$Z$1000,MATCH("xAG",PlayerStats!$B$2:$Z$2,0),0),0)</f>
        <v>0</v>
      </c>
      <c r="R72" s="39">
        <f>IFERROR(VLOOKUP(B72,PlayerStats!$B$1:$Z$1000,MATCH("xAG",PlayerStats!$B$2:$Z$2,0),0),0)</f>
        <v>3.4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3.4</v>
      </c>
      <c r="V72" s="49">
        <f t="shared" si="7"/>
        <v>115</v>
      </c>
      <c r="X72" s="50" t="str">
        <f>API!M72&amp;" "&amp;API!V72</f>
        <v>Jhon Durán</v>
      </c>
      <c r="Y72" s="50">
        <f>API!AC72</f>
        <v>8</v>
      </c>
    </row>
    <row r="73" spans="1:25">
      <c r="A73" s="39" t="str">
        <f>IF([1]FINAL!A73=0,"",[1]FINAL!A73)</f>
        <v>Thilo Kehrer</v>
      </c>
      <c r="B73" s="39" t="str">
        <f>IF([1]FINAL!B73=0,"",[1]FINAL!B73)</f>
        <v>Kehrer</v>
      </c>
      <c r="C73" s="39" t="str">
        <f>IF([1]FINAL!C73=0,"",[1]FINAL!C73)</f>
        <v/>
      </c>
      <c r="D73" s="39" t="str">
        <f>IF([1]FINAL!D73=0,"",[1]FINAL!D73)</f>
        <v/>
      </c>
      <c r="E73" s="50" t="str">
        <f>[1]FINAL!L73</f>
        <v>West Ham</v>
      </c>
      <c r="F73" s="51">
        <f>IFERROR(VLOOKUP(E73,Table!$B$1:$Z$21,MATCH("MP",Table!$B$1:$Z$1,0),0),"")</f>
        <v>34</v>
      </c>
      <c r="G73" s="40">
        <f>IFERROR(VLOOKUP(A73,PlayingTime!$B$1:$Z$1000,MATCH("Min",PlayingTime!$B$2:$Z$2,0),0),0)</f>
        <v>2005</v>
      </c>
      <c r="H73" s="40">
        <f>IFERROR(VLOOKUP(B73,PlayingTime!$B$1:$Z$1000,MATCH("Min",PlayingTime!$B$2:$Z$2,0),0),0)</f>
        <v>0</v>
      </c>
      <c r="I73" s="40">
        <f>IFERROR(VLOOKUP(C73,PlayingTime!$B$1:$Z$1000,MATCH("Min",PlayingTime!$B$2:$Z$2,0),0),0)</f>
        <v>0</v>
      </c>
      <c r="J73" s="40">
        <f>IFERROR(VLOOKUP(D73,PlayingTime!$B$1:$Z$1000,MATCH("Min",PlayingTime!$B$2:$Z$2,0),0),0)</f>
        <v>0</v>
      </c>
      <c r="K73" s="45">
        <f t="shared" si="4"/>
        <v>2005</v>
      </c>
      <c r="L73" s="39">
        <f>IFERROR(VLOOKUP(A73,PlayerStats!$B$1:$Z$1000,MATCH("xG",PlayerStats!$B$2:$Z$2,0),0),0)</f>
        <v>0.4</v>
      </c>
      <c r="M73" s="39">
        <f>IFERROR(VLOOKUP(B73,PlayerStats!$B$1:$Z$1000,MATCH("xG",PlayerStats!$B$2:$Z$2,0),0),0)</f>
        <v>0</v>
      </c>
      <c r="N73" s="39">
        <f>IFERROR(VLOOKUP(C73,PlayerStats!$B$1:$Z$1000,MATCH("xG",PlayerStats!$B$2:$Z$2,0),0),0)</f>
        <v>0</v>
      </c>
      <c r="O73" s="39">
        <f>IFERROR(VLOOKUP(D73,PlayerStats!$B$1:$Z$1000,MATCH("xG",PlayerStats!$B$2:$Z$2,0),0),0)</f>
        <v>0</v>
      </c>
      <c r="P73" s="47">
        <f t="shared" si="5"/>
        <v>0.4</v>
      </c>
      <c r="Q73" s="39">
        <f>IFERROR(VLOOKUP(A73,PlayerStats!$B$1:$Z$1000,MATCH("xAG",PlayerStats!$B$2:$Z$2,0),0),0)</f>
        <v>0.6</v>
      </c>
      <c r="R73" s="39">
        <f>IFERROR(VLOOKUP(B73,PlayerStats!$B$1:$Z$1000,MATCH("xAG",PlayerStats!$B$2:$Z$2,0),0),0)</f>
        <v>0</v>
      </c>
      <c r="S73" s="39">
        <f>IFERROR(VLOOKUP(C73,PlayerStats!$B$1:$Z$1000,MATCH("xAG",PlayerStats!$B$2:$Z$2,0),0),0)</f>
        <v>0</v>
      </c>
      <c r="T73" s="39">
        <f>IFERROR(VLOOKUP(D73,PlayerStats!$B$1:$Z$1000,MATCH("xAG",PlayerStats!$B$2:$Z$2,0),0),0)</f>
        <v>0</v>
      </c>
      <c r="U73" s="47">
        <f t="shared" si="6"/>
        <v>0.6</v>
      </c>
      <c r="V73" s="49">
        <f t="shared" si="7"/>
        <v>59</v>
      </c>
      <c r="X73" s="50" t="str">
        <f>API!M73&amp;" "&amp;API!V73</f>
        <v>Sil Swinkels</v>
      </c>
      <c r="Y73" s="50">
        <f>API!AC73</f>
        <v>0</v>
      </c>
    </row>
    <row r="74" spans="1:25">
      <c r="A74" s="39" t="str">
        <f>IF([1]FINAL!A74=0,"",[1]FINAL!A74)</f>
        <v>José Malheiro de Sá</v>
      </c>
      <c r="B74" s="39" t="str">
        <f>IF([1]FINAL!B74=0,"",[1]FINAL!B74)</f>
        <v>Sá</v>
      </c>
      <c r="C74" s="39" t="str">
        <f>IF([1]FINAL!C74=0,"",[1]FINAL!C74)</f>
        <v>Sa</v>
      </c>
      <c r="D74" s="39" t="str">
        <f>IF([1]FINAL!D74=0,"",[1]FINAL!D74)</f>
        <v>José Sá</v>
      </c>
      <c r="E74" s="50" t="str">
        <f>[1]FINAL!L74</f>
        <v>Wolves</v>
      </c>
      <c r="F74" s="51">
        <f>IFERROR(VLOOKUP(E74,Table!$B$1:$Z$21,MATCH("MP",Table!$B$1:$Z$1,0),0),"")</f>
        <v>34</v>
      </c>
      <c r="G74" s="40">
        <f>IFERROR(VLOOKUP(A74,PlayingTime!$B$1:$Z$1000,MATCH("Min",PlayingTime!$B$2:$Z$2,0),0),0)</f>
        <v>0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3060</v>
      </c>
      <c r="K74" s="45">
        <f t="shared" si="4"/>
        <v>3060</v>
      </c>
      <c r="L74" s="39">
        <f>IFERROR(VLOOKUP(A74,PlayerStats!$B$1:$Z$1000,MATCH("xG",PlayerStats!$B$2:$Z$2,0),0),0)</f>
        <v>0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0</v>
      </c>
      <c r="Q74" s="39">
        <f>IFERROR(VLOOKUP(A74,PlayerStats!$B$1:$Z$1000,MATCH("xAG",PlayerStats!$B$2:$Z$2,0),0),0)</f>
        <v>0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0</v>
      </c>
      <c r="V74" s="49">
        <f t="shared" si="7"/>
        <v>138</v>
      </c>
      <c r="X74" s="50" t="str">
        <f>API!M74&amp;" "&amp;API!V74</f>
        <v>Oliwier Zych</v>
      </c>
      <c r="Y74" s="50">
        <f>API!AC74</f>
        <v>0</v>
      </c>
    </row>
    <row r="75" spans="1:25">
      <c r="A75" s="39" t="str">
        <f>IF([1]FINAL!A75=0,"",[1]FINAL!A75)</f>
        <v>Ezri Konsa Ngoyo</v>
      </c>
      <c r="B75" s="39" t="str">
        <f>IF([1]FINAL!B75=0,"",[1]FINAL!B75)</f>
        <v>Konsa</v>
      </c>
      <c r="C75" s="39" t="str">
        <f>IF([1]FINAL!C75=0,"",[1]FINAL!C75)</f>
        <v>Ezri Konsa</v>
      </c>
      <c r="D75" s="39" t="str">
        <f>IF([1]FINAL!D75=0,"",[1]FINAL!D75)</f>
        <v/>
      </c>
      <c r="E75" s="50" t="str">
        <f>[1]FINAL!L75</f>
        <v>Aston Villa</v>
      </c>
      <c r="F75" s="51">
        <f>IFERROR(VLOOKUP(E75,Table!$B$1:$Z$21,MATCH("MP",Table!$B$1:$Z$1,0),0),"")</f>
        <v>34</v>
      </c>
      <c r="G75" s="40">
        <f>IFERROR(VLOOKUP(A75,PlayingTime!$B$1:$Z$1000,MATCH("Min",PlayingTime!$B$2:$Z$2,0),0),0)</f>
        <v>0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2962</v>
      </c>
      <c r="J75" s="40">
        <f>IFERROR(VLOOKUP(D75,PlayingTime!$B$1:$Z$1000,MATCH("Min",PlayingTime!$B$2:$Z$2,0),0),0)</f>
        <v>0</v>
      </c>
      <c r="K75" s="45">
        <f t="shared" si="4"/>
        <v>2962</v>
      </c>
      <c r="L75" s="39">
        <f>IFERROR(VLOOKUP(A75,PlayerStats!$B$1:$Z$1000,MATCH("xG",PlayerStats!$B$2:$Z$2,0),0),0)</f>
        <v>0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1.1000000000000001</v>
      </c>
      <c r="O75" s="39">
        <f>IFERROR(VLOOKUP(D75,PlayerStats!$B$1:$Z$1000,MATCH("xG",PlayerStats!$B$2:$Z$2,0),0),0)</f>
        <v>0</v>
      </c>
      <c r="P75" s="47">
        <f t="shared" si="5"/>
        <v>1.1000000000000001</v>
      </c>
      <c r="Q75" s="39">
        <f>IFERROR(VLOOKUP(A75,PlayerStats!$B$1:$Z$1000,MATCH("xAG",PlayerStats!$B$2:$Z$2,0),0),0)</f>
        <v>0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1.3</v>
      </c>
      <c r="T75" s="39">
        <f>IFERROR(VLOOKUP(D75,PlayerStats!$B$1:$Z$1000,MATCH("xAG",PlayerStats!$B$2:$Z$2,0),0),0)</f>
        <v>0</v>
      </c>
      <c r="U75" s="47">
        <f t="shared" si="6"/>
        <v>1.3</v>
      </c>
      <c r="V75" s="49">
        <f t="shared" si="7"/>
        <v>103</v>
      </c>
      <c r="X75" s="50" t="str">
        <f>API!M75&amp;" "&amp;API!V75</f>
        <v>James Wright</v>
      </c>
      <c r="Y75" s="50">
        <f>API!AC75</f>
        <v>0</v>
      </c>
    </row>
    <row r="76" spans="1:25">
      <c r="A76" s="39" t="str">
        <f>IF([1]FINAL!A76=0,"",[1]FINAL!A76)</f>
        <v>Ashley Young</v>
      </c>
      <c r="B76" s="39" t="str">
        <f>IF([1]FINAL!B76=0,"",[1]FINAL!B76)</f>
        <v>Young</v>
      </c>
      <c r="C76" s="39" t="str">
        <f>IF([1]FINAL!C76=0,"",[1]FINAL!C76)</f>
        <v/>
      </c>
      <c r="D76" s="39" t="str">
        <f>IF([1]FINAL!D76=0,"",[1]FINAL!D76)</f>
        <v/>
      </c>
      <c r="E76" s="50" t="str">
        <f>[1]FINAL!L76</f>
        <v>Aston Villa</v>
      </c>
      <c r="F76" s="51">
        <f>IFERROR(VLOOKUP(E76,Table!$B$1:$Z$21,MATCH("MP",Table!$B$1:$Z$1,0),0),"")</f>
        <v>34</v>
      </c>
      <c r="G76" s="40">
        <f>IFERROR(VLOOKUP(A76,PlayingTime!$B$1:$Z$1000,MATCH("Min",PlayingTime!$B$2:$Z$2,0),0),0)</f>
        <v>1844</v>
      </c>
      <c r="H76" s="40">
        <f>IFERROR(VLOOKUP(B76,PlayingTime!$B$1:$Z$1000,MATCH("Min",PlayingTime!$B$2:$Z$2,0),0),0)</f>
        <v>0</v>
      </c>
      <c r="I76" s="40">
        <f>IFERROR(VLOOKUP(C76,PlayingTime!$B$1:$Z$1000,MATCH("Min",PlayingTime!$B$2:$Z$2,0),0),0)</f>
        <v>0</v>
      </c>
      <c r="J76" s="40">
        <f>IFERROR(VLOOKUP(D76,PlayingTime!$B$1:$Z$1000,MATCH("Min",PlayingTime!$B$2:$Z$2,0),0),0)</f>
        <v>0</v>
      </c>
      <c r="K76" s="45">
        <f t="shared" si="4"/>
        <v>1844</v>
      </c>
      <c r="L76" s="39">
        <f>IFERROR(VLOOKUP(A76,PlayerStats!$B$1:$Z$1000,MATCH("xG",PlayerStats!$B$2:$Z$2,0),0),0)</f>
        <v>0.3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</v>
      </c>
      <c r="O76" s="39">
        <f>IFERROR(VLOOKUP(D76,PlayerStats!$B$1:$Z$1000,MATCH("xG",PlayerStats!$B$2:$Z$2,0),0),0)</f>
        <v>0</v>
      </c>
      <c r="P76" s="47">
        <f t="shared" si="5"/>
        <v>0.3</v>
      </c>
      <c r="Q76" s="39">
        <f>IFERROR(VLOOKUP(A76,PlayerStats!$B$1:$Z$1000,MATCH("xAG",PlayerStats!$B$2:$Z$2,0),0),0)</f>
        <v>0.9</v>
      </c>
      <c r="R76" s="39">
        <f>IFERROR(VLOOKUP(B76,PlayerStats!$B$1:$Z$1000,MATCH("xAG",PlayerStats!$B$2:$Z$2,0),0),0)</f>
        <v>0</v>
      </c>
      <c r="S76" s="39">
        <f>IFERROR(VLOOKUP(C76,PlayerStats!$B$1:$Z$1000,MATCH("xAG",PlayerStats!$B$2:$Z$2,0),0),0)</f>
        <v>0</v>
      </c>
      <c r="T76" s="39">
        <f>IFERROR(VLOOKUP(D76,PlayerStats!$B$1:$Z$1000,MATCH("xAG",PlayerStats!$B$2:$Z$2,0),0),0)</f>
        <v>0</v>
      </c>
      <c r="U76" s="47">
        <f t="shared" si="6"/>
        <v>0.9</v>
      </c>
      <c r="V76" s="49">
        <f t="shared" si="7"/>
        <v>84</v>
      </c>
      <c r="X76" s="50" t="str">
        <f>API!M76&amp;" "&amp;API!V76</f>
        <v>Sebastian Revan</v>
      </c>
      <c r="Y76" s="50">
        <f>API!AC76</f>
        <v>0</v>
      </c>
    </row>
    <row r="77" spans="1:25">
      <c r="A77" s="39" t="str">
        <f>IF([1]FINAL!A77=0,"",[1]FINAL!A77)</f>
        <v>Nayef Aguerd</v>
      </c>
      <c r="B77" s="39" t="str">
        <f>IF([1]FINAL!B77=0,"",[1]FINAL!B77)</f>
        <v>Aguerd</v>
      </c>
      <c r="C77" s="39" t="str">
        <f>IF([1]FINAL!C77=0,"",[1]FINAL!C77)</f>
        <v/>
      </c>
      <c r="D77" s="39" t="str">
        <f>IF([1]FINAL!D77=0,"",[1]FINAL!D77)</f>
        <v/>
      </c>
      <c r="E77" s="50" t="str">
        <f>[1]FINAL!L77</f>
        <v>West Ham</v>
      </c>
      <c r="F77" s="51">
        <f>IFERROR(VLOOKUP(E77,Table!$B$1:$Z$21,MATCH("MP",Table!$B$1:$Z$1,0),0),"")</f>
        <v>34</v>
      </c>
      <c r="G77" s="40">
        <f>IFERROR(VLOOKUP(A77,PlayingTime!$B$1:$Z$1000,MATCH("Min",PlayingTime!$B$2:$Z$2,0),0),0)</f>
        <v>1325</v>
      </c>
      <c r="H77" s="40">
        <f>IFERROR(VLOOKUP(B77,PlayingTime!$B$1:$Z$1000,MATCH("Min",PlayingTime!$B$2:$Z$2,0),0),0)</f>
        <v>0</v>
      </c>
      <c r="I77" s="40">
        <f>IFERROR(VLOOKUP(C77,PlayingTime!$B$1:$Z$1000,MATCH("Min",PlayingTime!$B$2:$Z$2,0),0),0)</f>
        <v>0</v>
      </c>
      <c r="J77" s="40">
        <f>IFERROR(VLOOKUP(D77,PlayingTime!$B$1:$Z$1000,MATCH("Min",PlayingTime!$B$2:$Z$2,0),0),0)</f>
        <v>0</v>
      </c>
      <c r="K77" s="45">
        <f t="shared" si="4"/>
        <v>1325</v>
      </c>
      <c r="L77" s="39">
        <f>IFERROR(VLOOKUP(A77,PlayerStats!$B$1:$Z$1000,MATCH("xG",PlayerStats!$B$2:$Z$2,0),0),0)</f>
        <v>2.1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</v>
      </c>
      <c r="O77" s="39">
        <f>IFERROR(VLOOKUP(D77,PlayerStats!$B$1:$Z$1000,MATCH("xG",PlayerStats!$B$2:$Z$2,0),0),0)</f>
        <v>0</v>
      </c>
      <c r="P77" s="47">
        <f t="shared" si="5"/>
        <v>2.1</v>
      </c>
      <c r="Q77" s="39">
        <f>IFERROR(VLOOKUP(A77,PlayerStats!$B$1:$Z$1000,MATCH("xAG",PlayerStats!$B$2:$Z$2,0),0),0)</f>
        <v>0.4</v>
      </c>
      <c r="R77" s="39">
        <f>IFERROR(VLOOKUP(B77,PlayerStats!$B$1:$Z$1000,MATCH("xAG",PlayerStats!$B$2:$Z$2,0),0),0)</f>
        <v>0</v>
      </c>
      <c r="S77" s="39">
        <f>IFERROR(VLOOKUP(C77,PlayerStats!$B$1:$Z$1000,MATCH("xAG",PlayerStats!$B$2:$Z$2,0),0),0)</f>
        <v>0</v>
      </c>
      <c r="T77" s="39">
        <f>IFERROR(VLOOKUP(D77,PlayerStats!$B$1:$Z$1000,MATCH("xAG",PlayerStats!$B$2:$Z$2,0),0),0)</f>
        <v>0</v>
      </c>
      <c r="U77" s="47">
        <f t="shared" si="6"/>
        <v>0.4</v>
      </c>
      <c r="V77" s="49">
        <f t="shared" si="7"/>
        <v>48</v>
      </c>
      <c r="X77" s="50" t="str">
        <f>API!M77&amp;" "&amp;API!V77</f>
        <v>Travis Patterson</v>
      </c>
      <c r="Y77" s="50">
        <f>API!AC77</f>
        <v>0</v>
      </c>
    </row>
    <row r="78" spans="1:25">
      <c r="A78" s="39" t="str">
        <f>IF([1]FINAL!A78=0,"",[1]FINAL!A78)</f>
        <v>Saïd Benrahma</v>
      </c>
      <c r="B78" s="39" t="str">
        <f>IF([1]FINAL!B78=0,"",[1]FINAL!B78)</f>
        <v>Benrahma</v>
      </c>
      <c r="C78" s="39" t="str">
        <f>IF([1]FINAL!C78=0,"",[1]FINAL!C78)</f>
        <v>Said Benrahma</v>
      </c>
      <c r="D78" s="39" t="str">
        <f>IF([1]FINAL!D78=0,"",[1]FINAL!D78)</f>
        <v/>
      </c>
      <c r="E78" s="50" t="str">
        <f>[1]FINAL!L78</f>
        <v>West Ham</v>
      </c>
      <c r="F78" s="51">
        <f>IFERROR(VLOOKUP(E78,Table!$B$1:$Z$21,MATCH("MP",Table!$B$1:$Z$1,0),0),"")</f>
        <v>34</v>
      </c>
      <c r="G78" s="40">
        <f>IFERROR(VLOOKUP(A78,PlayingTime!$B$1:$Z$1000,MATCH("Min",PlayingTime!$B$2:$Z$2,0),0),0)</f>
        <v>1890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1890</v>
      </c>
      <c r="L78" s="39">
        <f>IFERROR(VLOOKUP(A78,PlayerStats!$B$1:$Z$1000,MATCH("xG",PlayerStats!$B$2:$Z$2,0),0),0)</f>
        <v>6.7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6.7</v>
      </c>
      <c r="Q78" s="39">
        <f>IFERROR(VLOOKUP(A78,PlayerStats!$B$1:$Z$1000,MATCH("xAG",PlayerStats!$B$2:$Z$2,0),0),0)</f>
        <v>3.9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3.9</v>
      </c>
      <c r="V78" s="49">
        <f t="shared" si="7"/>
        <v>92</v>
      </c>
      <c r="X78" s="50" t="str">
        <f>API!M78&amp;" "&amp;API!V78</f>
        <v>Tommi O'Reilly</v>
      </c>
      <c r="Y78" s="50">
        <f>API!AC78</f>
        <v>0</v>
      </c>
    </row>
    <row r="79" spans="1:25">
      <c r="A79" s="39" t="str">
        <f>IF([1]FINAL!A79=0,"",[1]FINAL!A79)</f>
        <v>Abdoulaye Doucouré</v>
      </c>
      <c r="B79" s="39" t="str">
        <f>IF([1]FINAL!B79=0,"",[1]FINAL!B79)</f>
        <v>A.Doucouré</v>
      </c>
      <c r="C79" s="39" t="str">
        <f>IF([1]FINAL!C79=0,"",[1]FINAL!C79)</f>
        <v>A.DOUCOURE</v>
      </c>
      <c r="D79" s="39" t="str">
        <f>IF([1]FINAL!D79=0,"",[1]FINAL!D79)</f>
        <v/>
      </c>
      <c r="E79" s="50" t="str">
        <f>[1]FINAL!L79</f>
        <v>Everton</v>
      </c>
      <c r="F79" s="51">
        <f>IFERROR(VLOOKUP(E79,Table!$B$1:$Z$21,MATCH("MP",Table!$B$1:$Z$1,0),0),"")</f>
        <v>34</v>
      </c>
      <c r="G79" s="40">
        <f>IFERROR(VLOOKUP(A79,PlayingTime!$B$1:$Z$1000,MATCH("Min",PlayingTime!$B$2:$Z$2,0),0),0)</f>
        <v>1173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0</v>
      </c>
      <c r="J79" s="40">
        <f>IFERROR(VLOOKUP(D79,PlayingTime!$B$1:$Z$1000,MATCH("Min",PlayingTime!$B$2:$Z$2,0),0),0)</f>
        <v>0</v>
      </c>
      <c r="K79" s="45">
        <f t="shared" si="4"/>
        <v>1173</v>
      </c>
      <c r="L79" s="39">
        <f>IFERROR(VLOOKUP(A79,PlayerStats!$B$1:$Z$1000,MATCH("xG",PlayerStats!$B$2:$Z$2,0),0),0)</f>
        <v>1.7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1.7</v>
      </c>
      <c r="Q79" s="39">
        <f>IFERROR(VLOOKUP(A79,PlayerStats!$B$1:$Z$1000,MATCH("xAG",PlayerStats!$B$2:$Z$2,0),0),0)</f>
        <v>1.8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</v>
      </c>
      <c r="T79" s="39">
        <f>IFERROR(VLOOKUP(D79,PlayerStats!$B$1:$Z$1000,MATCH("xAG",PlayerStats!$B$2:$Z$2,0),0),0)</f>
        <v>0</v>
      </c>
      <c r="U79" s="47">
        <f t="shared" si="6"/>
        <v>1.8</v>
      </c>
      <c r="V79" s="49">
        <f t="shared" si="7"/>
        <v>48</v>
      </c>
      <c r="X79" s="50" t="str">
        <f>API!M79&amp;" "&amp;API!V79</f>
        <v>Adam Smith</v>
      </c>
      <c r="Y79" s="50">
        <f>API!AC79</f>
        <v>69</v>
      </c>
    </row>
    <row r="80" spans="1:25">
      <c r="A80" s="39" t="str">
        <f>IF([1]FINAL!A80=0,"",[1]FINAL!A80)</f>
        <v>Harvey Barnes</v>
      </c>
      <c r="B80" s="39" t="str">
        <f>IF([1]FINAL!B80=0,"",[1]FINAL!B80)</f>
        <v>Barnes</v>
      </c>
      <c r="C80" s="39" t="str">
        <f>IF([1]FINAL!C80=0,"",[1]FINAL!C80)</f>
        <v/>
      </c>
      <c r="D80" s="39" t="str">
        <f>IF([1]FINAL!D80=0,"",[1]FINAL!D80)</f>
        <v/>
      </c>
      <c r="E80" s="50" t="str">
        <f>[1]FINAL!L80</f>
        <v>Leicester City</v>
      </c>
      <c r="F80" s="51">
        <f>IFERROR(VLOOKUP(E80,Table!$B$1:$Z$21,MATCH("MP",Table!$B$1:$Z$1,0),0),"")</f>
        <v>34</v>
      </c>
      <c r="G80" s="40">
        <f>IFERROR(VLOOKUP(A80,PlayingTime!$B$1:$Z$1000,MATCH("Min",PlayingTime!$B$2:$Z$2,0),0),0)</f>
        <v>2443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0</v>
      </c>
      <c r="K80" s="45">
        <f t="shared" si="4"/>
        <v>2443</v>
      </c>
      <c r="L80" s="39">
        <f>IFERROR(VLOOKUP(A80,PlayerStats!$B$1:$Z$1000,MATCH("xG",PlayerStats!$B$2:$Z$2,0),0),0)</f>
        <v>8.1999999999999993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0</v>
      </c>
      <c r="P80" s="47">
        <f t="shared" si="5"/>
        <v>8.1999999999999993</v>
      </c>
      <c r="Q80" s="39">
        <f>IFERROR(VLOOKUP(A80,PlayerStats!$B$1:$Z$1000,MATCH("xAG",PlayerStats!$B$2:$Z$2,0),0),0)</f>
        <v>2.9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</v>
      </c>
      <c r="U80" s="47">
        <f t="shared" si="6"/>
        <v>2.9</v>
      </c>
      <c r="V80" s="49">
        <f t="shared" si="7"/>
        <v>117</v>
      </c>
      <c r="X80" s="50" t="str">
        <f>API!M80&amp;" "&amp;API!V80</f>
        <v>Junior Stanislas</v>
      </c>
      <c r="Y80" s="50">
        <f>API!AC80</f>
        <v>4</v>
      </c>
    </row>
    <row r="81" spans="1:25">
      <c r="A81" s="39" t="str">
        <f>IF([1]FINAL!A81=0,"",[1]FINAL!A81)</f>
        <v>Nick Pope</v>
      </c>
      <c r="B81" s="39" t="str">
        <f>IF([1]FINAL!B81=0,"",[1]FINAL!B81)</f>
        <v>Pope</v>
      </c>
      <c r="C81" s="39" t="str">
        <f>IF([1]FINAL!C81=0,"",[1]FINAL!C81)</f>
        <v/>
      </c>
      <c r="D81" s="39" t="str">
        <f>IF([1]FINAL!D81=0,"",[1]FINAL!D81)</f>
        <v/>
      </c>
      <c r="E81" s="50" t="str">
        <f>[1]FINAL!L81</f>
        <v>Newcastle Utd</v>
      </c>
      <c r="F81" s="51">
        <f>IFERROR(VLOOKUP(E81,Table!$B$1:$Z$21,MATCH("MP",Table!$B$1:$Z$1,0),0),"")</f>
        <v>33</v>
      </c>
      <c r="G81" s="40">
        <f>IFERROR(VLOOKUP(A81,PlayingTime!$B$1:$Z$1000,MATCH("Min",PlayingTime!$B$2:$Z$2,0),0),0)</f>
        <v>2901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0</v>
      </c>
      <c r="J81" s="40">
        <f>IFERROR(VLOOKUP(D81,PlayingTime!$B$1:$Z$1000,MATCH("Min",PlayingTime!$B$2:$Z$2,0),0),0)</f>
        <v>0</v>
      </c>
      <c r="K81" s="45">
        <f t="shared" si="4"/>
        <v>2901</v>
      </c>
      <c r="L81" s="39">
        <f>IFERROR(VLOOKUP(A81,PlayerStats!$B$1:$Z$1000,MATCH("xG",PlayerStats!$B$2:$Z$2,0),0),0)</f>
        <v>0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0</v>
      </c>
      <c r="O81" s="39">
        <f>IFERROR(VLOOKUP(D81,PlayerStats!$B$1:$Z$1000,MATCH("xG",PlayerStats!$B$2:$Z$2,0),0),0)</f>
        <v>0</v>
      </c>
      <c r="P81" s="47">
        <f t="shared" si="5"/>
        <v>0</v>
      </c>
      <c r="Q81" s="39">
        <f>IFERROR(VLOOKUP(A81,PlayerStats!$B$1:$Z$1000,MATCH("xAG",PlayerStats!$B$2:$Z$2,0),0),0)</f>
        <v>0.1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0</v>
      </c>
      <c r="T81" s="39">
        <f>IFERROR(VLOOKUP(D81,PlayerStats!$B$1:$Z$1000,MATCH("xAG",PlayerStats!$B$2:$Z$2,0),0),0)</f>
        <v>0</v>
      </c>
      <c r="U81" s="47">
        <f t="shared" si="6"/>
        <v>0.1</v>
      </c>
      <c r="V81" s="49">
        <f t="shared" si="7"/>
        <v>139</v>
      </c>
      <c r="X81" s="50" t="str">
        <f>API!M81&amp;" "&amp;API!V81</f>
        <v>Ryan Fredericks</v>
      </c>
      <c r="Y81" s="50">
        <f>API!AC81</f>
        <v>12</v>
      </c>
    </row>
    <row r="82" spans="1:25">
      <c r="A82" s="39" t="str">
        <f>IF([1]FINAL!A82=0,"",[1]FINAL!A82)</f>
        <v>Ben Chilwell</v>
      </c>
      <c r="B82" s="39" t="str">
        <f>IF([1]FINAL!B82=0,"",[1]FINAL!B82)</f>
        <v>Chilwell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Chelsea</v>
      </c>
      <c r="F82" s="51">
        <f>IFERROR(VLOOKUP(E82,Table!$B$1:$Z$21,MATCH("MP",Table!$B$1:$Z$1,0),0),"")</f>
        <v>33</v>
      </c>
      <c r="G82" s="40">
        <f>IFERROR(VLOOKUP(A82,PlayingTime!$B$1:$Z$1000,MATCH("Min",PlayingTime!$B$2:$Z$2,0),0),0)</f>
        <v>1334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1334</v>
      </c>
      <c r="L82" s="39">
        <f>IFERROR(VLOOKUP(A82,PlayerStats!$B$1:$Z$1000,MATCH("xG",PlayerStats!$B$2:$Z$2,0),0),0)</f>
        <v>1.4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1.4</v>
      </c>
      <c r="Q82" s="39">
        <f>IFERROR(VLOOKUP(A82,PlayerStats!$B$1:$Z$1000,MATCH("xAG",PlayerStats!$B$2:$Z$2,0),0),0)</f>
        <v>2.2000000000000002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2.2000000000000002</v>
      </c>
      <c r="V82" s="49">
        <f t="shared" si="7"/>
        <v>68</v>
      </c>
      <c r="X82" s="50" t="str">
        <f>API!M82&amp;" "&amp;API!V82</f>
        <v>David Brooks</v>
      </c>
      <c r="Y82" s="50">
        <f>API!AC82</f>
        <v>2</v>
      </c>
    </row>
    <row r="83" spans="1:25">
      <c r="A83" s="39" t="str">
        <f>IF([1]FINAL!A83=0,"",[1]FINAL!A83)</f>
        <v>Leon Bailey</v>
      </c>
      <c r="B83" s="39" t="str">
        <f>IF([1]FINAL!B83=0,"",[1]FINAL!B83)</f>
        <v>Bailey</v>
      </c>
      <c r="C83" s="39" t="str">
        <f>IF([1]FINAL!C83=0,"",[1]FINAL!C83)</f>
        <v/>
      </c>
      <c r="D83" s="39" t="str">
        <f>IF([1]FINAL!D83=0,"",[1]FINAL!D83)</f>
        <v/>
      </c>
      <c r="E83" s="50" t="str">
        <f>[1]FINAL!L83</f>
        <v>Aston Villa</v>
      </c>
      <c r="F83" s="51">
        <f>IFERROR(VLOOKUP(E83,Table!$B$1:$Z$21,MATCH("MP",Table!$B$1:$Z$1,0),0),"")</f>
        <v>34</v>
      </c>
      <c r="G83" s="40">
        <f>IFERROR(VLOOKUP(A83,PlayingTime!$B$1:$Z$1000,MATCH("Min",PlayingTime!$B$2:$Z$2,0),0),0)</f>
        <v>1735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1735</v>
      </c>
      <c r="L83" s="39">
        <f>IFERROR(VLOOKUP(A83,PlayerStats!$B$1:$Z$1000,MATCH("xG",PlayerStats!$B$2:$Z$2,0),0),0)</f>
        <v>4.9000000000000004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4.9000000000000004</v>
      </c>
      <c r="Q83" s="39">
        <f>IFERROR(VLOOKUP(A83,PlayerStats!$B$1:$Z$1000,MATCH("xAG",PlayerStats!$B$2:$Z$2,0),0),0)</f>
        <v>3.6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3.6</v>
      </c>
      <c r="V83" s="49">
        <f t="shared" si="7"/>
        <v>90</v>
      </c>
      <c r="X83" s="50" t="str">
        <f>API!M83&amp;" "&amp;API!V83</f>
        <v>Jamal Lowe</v>
      </c>
      <c r="Y83" s="50">
        <f>API!AC83</f>
        <v>2</v>
      </c>
    </row>
    <row r="84" spans="1:25">
      <c r="A84" s="39" t="str">
        <f>IF([1]FINAL!A84=0,"",[1]FINAL!A84)</f>
        <v>Emmanuel Dennis</v>
      </c>
      <c r="B84" s="39" t="str">
        <f>IF([1]FINAL!B84=0,"",[1]FINAL!B84)</f>
        <v>Dennis</v>
      </c>
      <c r="C84" s="39" t="str">
        <f>IF([1]FINAL!C84=0,"",[1]FINAL!C84)</f>
        <v>E Dennis</v>
      </c>
      <c r="D84" s="39" t="str">
        <f>IF([1]FINAL!D84=0,"",[1]FINAL!D84)</f>
        <v/>
      </c>
      <c r="E84" s="50" t="str">
        <f>[1]FINAL!L84</f>
        <v>Nott'ham Forest</v>
      </c>
      <c r="F84" s="51">
        <f>IFERROR(VLOOKUP(E84,Table!$B$1:$Z$21,MATCH("MP",Table!$B$1:$Z$1,0),0),"")</f>
        <v>34</v>
      </c>
      <c r="G84" s="40">
        <f>IFERROR(VLOOKUP(A84,PlayingTime!$B$1:$Z$1000,MATCH("Min",PlayingTime!$B$2:$Z$2,0),0),0)</f>
        <v>701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701</v>
      </c>
      <c r="L84" s="39">
        <f>IFERROR(VLOOKUP(A84,PlayerStats!$B$1:$Z$1000,MATCH("xG",PlayerStats!$B$2:$Z$2,0),0),0)</f>
        <v>1.8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1.8</v>
      </c>
      <c r="Q84" s="39">
        <f>IFERROR(VLOOKUP(A84,PlayerStats!$B$1:$Z$1000,MATCH("xAG",PlayerStats!$B$2:$Z$2,0),0),0)</f>
        <v>0.6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0.6</v>
      </c>
      <c r="V84" s="49">
        <f t="shared" si="7"/>
        <v>38</v>
      </c>
      <c r="X84" s="50" t="str">
        <f>API!M84&amp;" "&amp;API!V84</f>
        <v>Kieffer Moore</v>
      </c>
      <c r="Y84" s="50">
        <f>API!AC84</f>
        <v>54</v>
      </c>
    </row>
    <row r="85" spans="1:25">
      <c r="A85" s="39" t="str">
        <f>IF([1]FINAL!A85=0,"",[1]FINAL!A85)</f>
        <v>Granit Xhaka</v>
      </c>
      <c r="B85" s="39" t="str">
        <f>IF([1]FINAL!B85=0,"",[1]FINAL!B85)</f>
        <v>Xhaka</v>
      </c>
      <c r="C85" s="39" t="str">
        <f>IF([1]FINAL!C85=0,"",[1]FINAL!C85)</f>
        <v/>
      </c>
      <c r="D85" s="39" t="str">
        <f>IF([1]FINAL!D85=0,"",[1]FINAL!D85)</f>
        <v/>
      </c>
      <c r="E85" s="50" t="str">
        <f>[1]FINAL!L85</f>
        <v>Arsenal</v>
      </c>
      <c r="F85" s="51">
        <f>IFERROR(VLOOKUP(E85,Table!$B$1:$Z$21,MATCH("MP",Table!$B$1:$Z$1,0),0),"")</f>
        <v>34</v>
      </c>
      <c r="G85" s="40">
        <f>IFERROR(VLOOKUP(A85,PlayingTime!$B$1:$Z$1000,MATCH("Min",PlayingTime!$B$2:$Z$2,0),0),0)</f>
        <v>2708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0</v>
      </c>
      <c r="J85" s="40">
        <f>IFERROR(VLOOKUP(D85,PlayingTime!$B$1:$Z$1000,MATCH("Min",PlayingTime!$B$2:$Z$2,0),0),0)</f>
        <v>0</v>
      </c>
      <c r="K85" s="45">
        <f t="shared" si="4"/>
        <v>2708</v>
      </c>
      <c r="L85" s="39">
        <f>IFERROR(VLOOKUP(A85,PlayerStats!$B$1:$Z$1000,MATCH("xG",PlayerStats!$B$2:$Z$2,0),0),0)</f>
        <v>3.6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0</v>
      </c>
      <c r="O85" s="39">
        <f>IFERROR(VLOOKUP(D85,PlayerStats!$B$1:$Z$1000,MATCH("xG",PlayerStats!$B$2:$Z$2,0),0),0)</f>
        <v>0</v>
      </c>
      <c r="P85" s="47">
        <f t="shared" si="5"/>
        <v>3.6</v>
      </c>
      <c r="Q85" s="39">
        <f>IFERROR(VLOOKUP(A85,PlayerStats!$B$1:$Z$1000,MATCH("xAG",PlayerStats!$B$2:$Z$2,0),0),0)</f>
        <v>4.8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0</v>
      </c>
      <c r="T85" s="39">
        <f>IFERROR(VLOOKUP(D85,PlayerStats!$B$1:$Z$1000,MATCH("xAG",PlayerStats!$B$2:$Z$2,0),0),0)</f>
        <v>0</v>
      </c>
      <c r="U85" s="47">
        <f t="shared" si="6"/>
        <v>4.8</v>
      </c>
      <c r="V85" s="49">
        <f t="shared" si="7"/>
        <v>132</v>
      </c>
      <c r="X85" s="50" t="str">
        <f>API!M85&amp;" "&amp;API!V85</f>
        <v>Emiliano Marcondes</v>
      </c>
      <c r="Y85" s="50">
        <f>API!AC85</f>
        <v>1</v>
      </c>
    </row>
    <row r="86" spans="1:25">
      <c r="A86" s="39" t="str">
        <f>IF([1]FINAL!A86=0,"",[1]FINAL!A86)</f>
        <v>David Raya Martin</v>
      </c>
      <c r="B86" s="39" t="str">
        <f>IF([1]FINAL!B86=0,"",[1]FINAL!B86)</f>
        <v>Raya</v>
      </c>
      <c r="C86" s="39" t="str">
        <f>IF([1]FINAL!C86=0,"",[1]FINAL!C86)</f>
        <v>David Raya</v>
      </c>
      <c r="D86" s="39" t="str">
        <f>IF([1]FINAL!D86=0,"",[1]FINAL!D86)</f>
        <v/>
      </c>
      <c r="E86" s="50" t="str">
        <f>[1]FINAL!L86</f>
        <v>Brentford</v>
      </c>
      <c r="F86" s="51">
        <f>IFERROR(VLOOKUP(E86,Table!$B$1:$Z$21,MATCH("MP",Table!$B$1:$Z$1,0),0),"")</f>
        <v>34</v>
      </c>
      <c r="G86" s="40">
        <f>IFERROR(VLOOKUP(A86,PlayingTime!$B$1:$Z$1000,MATCH("Min",PlayingTime!$B$2:$Z$2,0),0),0)</f>
        <v>0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3060</v>
      </c>
      <c r="J86" s="40">
        <f>IFERROR(VLOOKUP(D86,PlayingTime!$B$1:$Z$1000,MATCH("Min",PlayingTime!$B$2:$Z$2,0),0),0)</f>
        <v>0</v>
      </c>
      <c r="K86" s="45">
        <f t="shared" si="4"/>
        <v>3060</v>
      </c>
      <c r="L86" s="39">
        <f>IFERROR(VLOOKUP(A86,PlayerStats!$B$1:$Z$1000,MATCH("xG",PlayerStats!$B$2:$Z$2,0),0),0)</f>
        <v>0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0.1</v>
      </c>
      <c r="O86" s="39">
        <f>IFERROR(VLOOKUP(D86,PlayerStats!$B$1:$Z$1000,MATCH("xG",PlayerStats!$B$2:$Z$2,0),0),0)</f>
        <v>0</v>
      </c>
      <c r="P86" s="47">
        <f t="shared" si="5"/>
        <v>0.1</v>
      </c>
      <c r="Q86" s="39">
        <f>IFERROR(VLOOKUP(A86,PlayerStats!$B$1:$Z$1000,MATCH("xAG",PlayerStats!$B$2:$Z$2,0),0),0)</f>
        <v>0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0.1</v>
      </c>
      <c r="T86" s="39">
        <f>IFERROR(VLOOKUP(D86,PlayerStats!$B$1:$Z$1000,MATCH("xAG",PlayerStats!$B$2:$Z$2,0),0),0)</f>
        <v>0</v>
      </c>
      <c r="U86" s="47">
        <f t="shared" si="6"/>
        <v>0.1</v>
      </c>
      <c r="V86" s="49">
        <f t="shared" si="7"/>
        <v>146</v>
      </c>
      <c r="X86" s="50" t="str">
        <f>API!M86&amp;" "&amp;API!V86</f>
        <v>Jefferson Lerma Solís</v>
      </c>
      <c r="Y86" s="50">
        <f>API!AC86</f>
        <v>94</v>
      </c>
    </row>
    <row r="87" spans="1:25">
      <c r="A87" s="39" t="str">
        <f>IF([1]FINAL!A87=0,"",[1]FINAL!A87)</f>
        <v>David De Gea Quintana</v>
      </c>
      <c r="B87" s="39" t="str">
        <f>IF([1]FINAL!B87=0,"",[1]FINAL!B87)</f>
        <v>De Gea</v>
      </c>
      <c r="C87" s="39" t="str">
        <f>IF([1]FINAL!C87=0,"",[1]FINAL!C87)</f>
        <v>David de Gea</v>
      </c>
      <c r="D87" s="39" t="str">
        <f>IF([1]FINAL!D87=0,"",[1]FINAL!D87)</f>
        <v/>
      </c>
      <c r="E87" s="50" t="str">
        <f>[1]FINAL!L87</f>
        <v>Manchester Utd</v>
      </c>
      <c r="F87" s="51">
        <f>IFERROR(VLOOKUP(E87,Table!$B$1:$Z$21,MATCH("MP",Table!$B$1:$Z$1,0),0),"")</f>
        <v>33</v>
      </c>
      <c r="G87" s="40">
        <f>IFERROR(VLOOKUP(A87,PlayingTime!$B$1:$Z$1000,MATCH("Min",PlayingTime!$B$2:$Z$2,0),0),0)</f>
        <v>0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2970</v>
      </c>
      <c r="J87" s="40">
        <f>IFERROR(VLOOKUP(D87,PlayingTime!$B$1:$Z$1000,MATCH("Min",PlayingTime!$B$2:$Z$2,0),0),0)</f>
        <v>0</v>
      </c>
      <c r="K87" s="45">
        <f t="shared" si="4"/>
        <v>2970</v>
      </c>
      <c r="L87" s="39">
        <f>IFERROR(VLOOKUP(A87,PlayerStats!$B$1:$Z$1000,MATCH("xG",PlayerStats!$B$2:$Z$2,0),0),0)</f>
        <v>0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0</v>
      </c>
      <c r="Q87" s="39">
        <f>IFERROR(VLOOKUP(A87,PlayerStats!$B$1:$Z$1000,MATCH("xAG",PlayerStats!$B$2:$Z$2,0),0),0)</f>
        <v>0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0.1</v>
      </c>
      <c r="T87" s="39">
        <f>IFERROR(VLOOKUP(D87,PlayerStats!$B$1:$Z$1000,MATCH("xAG",PlayerStats!$B$2:$Z$2,0),0),0)</f>
        <v>0</v>
      </c>
      <c r="U87" s="47">
        <f t="shared" si="6"/>
        <v>0.1</v>
      </c>
      <c r="V87" s="49">
        <f t="shared" si="7"/>
        <v>135</v>
      </c>
      <c r="X87" s="50" t="str">
        <f>API!M87&amp;" "&amp;API!V87</f>
        <v>Jack Stacey</v>
      </c>
      <c r="Y87" s="50">
        <f>API!AC87</f>
        <v>6</v>
      </c>
    </row>
    <row r="88" spans="1:25">
      <c r="A88" s="39" t="str">
        <f>IF([1]FINAL!A88=0,"",[1]FINAL!A88)</f>
        <v>Pascal Groß</v>
      </c>
      <c r="B88" s="39" t="str">
        <f>IF([1]FINAL!B88=0,"",[1]FINAL!B88)</f>
        <v>Groß</v>
      </c>
      <c r="C88" s="39" t="str">
        <f>IF([1]FINAL!C88=0,"",[1]FINAL!C88)</f>
        <v>Gross</v>
      </c>
      <c r="D88" s="39" t="str">
        <f>IF([1]FINAL!D88=0,"",[1]FINAL!D88)</f>
        <v>Pascal Gross</v>
      </c>
      <c r="E88" s="50" t="str">
        <f>[1]FINAL!L88</f>
        <v>Brighton</v>
      </c>
      <c r="F88" s="51">
        <f>IFERROR(VLOOKUP(E88,Table!$B$1:$Z$21,MATCH("MP",Table!$B$1:$Z$1,0),0),"")</f>
        <v>32</v>
      </c>
      <c r="G88" s="40">
        <f>IFERROR(VLOOKUP(A88,PlayingTime!$B$1:$Z$1000,MATCH("Min",PlayingTime!$B$2:$Z$2,0),0),0)</f>
        <v>2721</v>
      </c>
      <c r="H88" s="40">
        <f>IFERROR(VLOOKUP(B88,PlayingTime!$B$1:$Z$1000,MATCH("Min",PlayingTime!$B$2:$Z$2,0),0),0)</f>
        <v>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2721</v>
      </c>
      <c r="L88" s="39">
        <f>IFERROR(VLOOKUP(A88,PlayerStats!$B$1:$Z$1000,MATCH("xG",PlayerStats!$B$2:$Z$2,0),0),0)</f>
        <v>5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5</v>
      </c>
      <c r="Q88" s="39">
        <f>IFERROR(VLOOKUP(A88,PlayerStats!$B$1:$Z$1000,MATCH("xAG",PlayerStats!$B$2:$Z$2,0),0),0)</f>
        <v>9</v>
      </c>
      <c r="R88" s="39">
        <f>IFERROR(VLOOKUP(B88,PlayerStats!$B$1:$Z$1000,MATCH("xAG",PlayerStats!$B$2:$Z$2,0),0),0)</f>
        <v>0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9</v>
      </c>
      <c r="V88" s="49">
        <f t="shared" si="7"/>
        <v>135</v>
      </c>
      <c r="X88" s="50" t="str">
        <f>API!M88&amp;" "&amp;API!V88</f>
        <v>Dominic Solanke</v>
      </c>
      <c r="Y88" s="50">
        <f>API!AC88</f>
        <v>123</v>
      </c>
    </row>
    <row r="89" spans="1:25">
      <c r="A89" s="39" t="str">
        <f>IF([1]FINAL!A89=0,"",[1]FINAL!A89)</f>
        <v>Kepa Arrizabalaga</v>
      </c>
      <c r="B89" s="39" t="str">
        <f>IF([1]FINAL!B89=0,"",[1]FINAL!B89)</f>
        <v>Arrizabalaga</v>
      </c>
      <c r="C89" s="39" t="str">
        <f>IF([1]FINAL!C89=0,"",[1]FINAL!C89)</f>
        <v>Kepa</v>
      </c>
      <c r="D89" s="39" t="str">
        <f>IF([1]FINAL!D89=0,"",[1]FINAL!D89)</f>
        <v/>
      </c>
      <c r="E89" s="50" t="str">
        <f>[1]FINAL!L89</f>
        <v>Chelsea</v>
      </c>
      <c r="F89" s="51">
        <f>IFERROR(VLOOKUP(E89,Table!$B$1:$Z$21,MATCH("MP",Table!$B$1:$Z$1,0),0),"")</f>
        <v>33</v>
      </c>
      <c r="G89" s="40">
        <f>IFERROR(VLOOKUP(A89,PlayingTime!$B$1:$Z$1000,MATCH("Min",PlayingTime!$B$2:$Z$2,0),0),0)</f>
        <v>2205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2205</v>
      </c>
      <c r="L89" s="39">
        <f>IFERROR(VLOOKUP(A89,PlayerStats!$B$1:$Z$1000,MATCH("xG",PlayerStats!$B$2:$Z$2,0),0),0)</f>
        <v>0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0</v>
      </c>
      <c r="Q89" s="39">
        <f>IFERROR(VLOOKUP(A89,PlayerStats!$B$1:$Z$1000,MATCH("xAG",PlayerStats!$B$2:$Z$2,0),0),0)</f>
        <v>0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0</v>
      </c>
      <c r="V89" s="49">
        <f t="shared" si="7"/>
        <v>109</v>
      </c>
      <c r="X89" s="50" t="str">
        <f>API!M89&amp;" "&amp;API!V89</f>
        <v>Lewis Cook</v>
      </c>
      <c r="Y89" s="50">
        <f>API!AC89</f>
        <v>48</v>
      </c>
    </row>
    <row r="90" spans="1:25">
      <c r="A90" s="39" t="str">
        <f>IF([1]FINAL!A90=0,"",[1]FINAL!A90)</f>
        <v>Lewis Dunk</v>
      </c>
      <c r="B90" s="39" t="str">
        <f>IF([1]FINAL!B90=0,"",[1]FINAL!B90)</f>
        <v>Dunk</v>
      </c>
      <c r="C90" s="39" t="str">
        <f>IF([1]FINAL!C90=0,"",[1]FINAL!C90)</f>
        <v/>
      </c>
      <c r="D90" s="39" t="str">
        <f>IF([1]FINAL!D90=0,"",[1]FINAL!D90)</f>
        <v/>
      </c>
      <c r="E90" s="50" t="str">
        <f>[1]FINAL!L90</f>
        <v>Brighton</v>
      </c>
      <c r="F90" s="51">
        <f>IFERROR(VLOOKUP(E90,Table!$B$1:$Z$21,MATCH("MP",Table!$B$1:$Z$1,0),0),"")</f>
        <v>32</v>
      </c>
      <c r="G90" s="40">
        <f>IFERROR(VLOOKUP(A90,PlayingTime!$B$1:$Z$1000,MATCH("Min",PlayingTime!$B$2:$Z$2,0),0),0)</f>
        <v>2879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2879</v>
      </c>
      <c r="L90" s="39">
        <f>IFERROR(VLOOKUP(A90,PlayerStats!$B$1:$Z$1000,MATCH("xG",PlayerStats!$B$2:$Z$2,0),0),0)</f>
        <v>1.6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1.6</v>
      </c>
      <c r="Q90" s="39">
        <f>IFERROR(VLOOKUP(A90,PlayerStats!$B$1:$Z$1000,MATCH("xAG",PlayerStats!$B$2:$Z$2,0),0),0)</f>
        <v>1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1</v>
      </c>
      <c r="V90" s="49">
        <f t="shared" si="7"/>
        <v>105</v>
      </c>
      <c r="X90" s="50" t="str">
        <f>API!M90&amp;" "&amp;API!V90</f>
        <v>Ben Pearson</v>
      </c>
      <c r="Y90" s="50">
        <f>API!AC90</f>
        <v>9</v>
      </c>
    </row>
    <row r="91" spans="1:25">
      <c r="A91" s="39" t="str">
        <f>IF([1]FINAL!A91=0,"",[1]FINAL!A91)</f>
        <v>Victor Lindelöf</v>
      </c>
      <c r="B91" s="39" t="str">
        <f>IF([1]FINAL!B91=0,"",[1]FINAL!B91)</f>
        <v>Lindelöf</v>
      </c>
      <c r="C91" s="39" t="str">
        <f>IF([1]FINAL!C91=0,"",[1]FINAL!C91)</f>
        <v/>
      </c>
      <c r="D91" s="39" t="str">
        <f>IF([1]FINAL!D91=0,"",[1]FINAL!D91)</f>
        <v/>
      </c>
      <c r="E91" s="50" t="str">
        <f>[1]FINAL!L91</f>
        <v>Manchester Utd</v>
      </c>
      <c r="F91" s="51">
        <f>IFERROR(VLOOKUP(E91,Table!$B$1:$Z$21,MATCH("MP",Table!$B$1:$Z$1,0),0),"")</f>
        <v>33</v>
      </c>
      <c r="G91" s="40">
        <f>IFERROR(VLOOKUP(A91,PlayingTime!$B$1:$Z$1000,MATCH("Min",PlayingTime!$B$2:$Z$2,0),0),0)</f>
        <v>915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0</v>
      </c>
      <c r="J91" s="40">
        <f>IFERROR(VLOOKUP(D91,PlayingTime!$B$1:$Z$1000,MATCH("Min",PlayingTime!$B$2:$Z$2,0),0),0)</f>
        <v>0</v>
      </c>
      <c r="K91" s="45">
        <f t="shared" si="4"/>
        <v>915</v>
      </c>
      <c r="L91" s="39">
        <f>IFERROR(VLOOKUP(A91,PlayerStats!$B$1:$Z$1000,MATCH("xG",PlayerStats!$B$2:$Z$2,0),0),0)</f>
        <v>0.1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</v>
      </c>
      <c r="O91" s="39">
        <f>IFERROR(VLOOKUP(D91,PlayerStats!$B$1:$Z$1000,MATCH("xG",PlayerStats!$B$2:$Z$2,0),0),0)</f>
        <v>0</v>
      </c>
      <c r="P91" s="47">
        <f t="shared" si="5"/>
        <v>0.1</v>
      </c>
      <c r="Q91" s="39">
        <f>IFERROR(VLOOKUP(A91,PlayerStats!$B$1:$Z$1000,MATCH("xAG",PlayerStats!$B$2:$Z$2,0),0),0)</f>
        <v>0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</v>
      </c>
      <c r="T91" s="39">
        <f>IFERROR(VLOOKUP(D91,PlayerStats!$B$1:$Z$1000,MATCH("xAG",PlayerStats!$B$2:$Z$2,0),0),0)</f>
        <v>0</v>
      </c>
      <c r="U91" s="47">
        <f t="shared" si="6"/>
        <v>0</v>
      </c>
      <c r="V91" s="49">
        <f t="shared" si="7"/>
        <v>38</v>
      </c>
      <c r="X91" s="50" t="str">
        <f>API!M91&amp;" "&amp;API!V91</f>
        <v>Ryan Christie</v>
      </c>
      <c r="Y91" s="50">
        <f>API!AC91</f>
        <v>54</v>
      </c>
    </row>
    <row r="92" spans="1:25">
      <c r="A92" s="39" t="str">
        <f>IF([1]FINAL!A92=0,"",[1]FINAL!A92)</f>
        <v>Pontus Jansson</v>
      </c>
      <c r="B92" s="39" t="str">
        <f>IF([1]FINAL!B92=0,"",[1]FINAL!B92)</f>
        <v>Jansson</v>
      </c>
      <c r="C92" s="39" t="str">
        <f>IF([1]FINAL!C92=0,"",[1]FINAL!C92)</f>
        <v/>
      </c>
      <c r="D92" s="39" t="str">
        <f>IF([1]FINAL!D92=0,"",[1]FINAL!D92)</f>
        <v/>
      </c>
      <c r="E92" s="50" t="str">
        <f>[1]FINAL!L92</f>
        <v>Brentford</v>
      </c>
      <c r="F92" s="51">
        <f>IFERROR(VLOOKUP(E92,Table!$B$1:$Z$21,MATCH("MP",Table!$B$1:$Z$1,0),0),"")</f>
        <v>34</v>
      </c>
      <c r="G92" s="40">
        <f>IFERROR(VLOOKUP(A92,PlayingTime!$B$1:$Z$1000,MATCH("Min",PlayingTime!$B$2:$Z$2,0),0),0)</f>
        <v>724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724</v>
      </c>
      <c r="L92" s="39">
        <f>IFERROR(VLOOKUP(A92,PlayerStats!$B$1:$Z$1000,MATCH("xG",PlayerStats!$B$2:$Z$2,0),0),0)</f>
        <v>0.3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0.3</v>
      </c>
      <c r="Q92" s="39">
        <f>IFERROR(VLOOKUP(A92,PlayerStats!$B$1:$Z$1000,MATCH("xAG",PlayerStats!$B$2:$Z$2,0),0),0)</f>
        <v>0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0</v>
      </c>
      <c r="V92" s="49">
        <f t="shared" si="7"/>
        <v>29</v>
      </c>
      <c r="X92" s="50" t="str">
        <f>API!M92&amp;" "&amp;API!V92</f>
        <v>Philip Billing</v>
      </c>
      <c r="Y92" s="50">
        <f>API!AC92</f>
        <v>121</v>
      </c>
    </row>
    <row r="93" spans="1:25">
      <c r="A93" s="39" t="str">
        <f>IF([1]FINAL!A93=0,"",[1]FINAL!A93)</f>
        <v>Theo Walcott</v>
      </c>
      <c r="B93" s="39" t="str">
        <f>IF([1]FINAL!B93=0,"",[1]FINAL!B93)</f>
        <v>Walcott</v>
      </c>
      <c r="C93" s="39" t="str">
        <f>IF([1]FINAL!C93=0,"",[1]FINAL!C93)</f>
        <v/>
      </c>
      <c r="D93" s="39" t="str">
        <f>IF([1]FINAL!D93=0,"",[1]FINAL!D93)</f>
        <v/>
      </c>
      <c r="E93" s="50" t="str">
        <f>[1]FINAL!L93</f>
        <v>Southampton</v>
      </c>
      <c r="F93" s="51">
        <f>IFERROR(VLOOKUP(E93,Table!$B$1:$Z$21,MATCH("MP",Table!$B$1:$Z$1,0),0),"")</f>
        <v>34</v>
      </c>
      <c r="G93" s="40">
        <f>IFERROR(VLOOKUP(A93,PlayingTime!$B$1:$Z$1000,MATCH("Min",PlayingTime!$B$2:$Z$2,0),0),0)</f>
        <v>842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0</v>
      </c>
      <c r="J93" s="40">
        <f>IFERROR(VLOOKUP(D93,PlayingTime!$B$1:$Z$1000,MATCH("Min",PlayingTime!$B$2:$Z$2,0),0),0)</f>
        <v>0</v>
      </c>
      <c r="K93" s="45">
        <f t="shared" si="4"/>
        <v>842</v>
      </c>
      <c r="L93" s="39">
        <f>IFERROR(VLOOKUP(A93,PlayerStats!$B$1:$Z$1000,MATCH("xG",PlayerStats!$B$2:$Z$2,0),0),0)</f>
        <v>2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2</v>
      </c>
      <c r="Q93" s="39">
        <f>IFERROR(VLOOKUP(A93,PlayerStats!$B$1:$Z$1000,MATCH("xAG",PlayerStats!$B$2:$Z$2,0),0),0)</f>
        <v>1.1000000000000001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</v>
      </c>
      <c r="T93" s="39">
        <f>IFERROR(VLOOKUP(D93,PlayerStats!$B$1:$Z$1000,MATCH("xAG",PlayerStats!$B$2:$Z$2,0),0),0)</f>
        <v>0</v>
      </c>
      <c r="U93" s="47">
        <f t="shared" si="6"/>
        <v>1.1000000000000001</v>
      </c>
      <c r="V93" s="49">
        <f t="shared" si="7"/>
        <v>38</v>
      </c>
      <c r="X93" s="50" t="str">
        <f>API!M93&amp;" "&amp;API!V93</f>
        <v>Chris Mepham</v>
      </c>
      <c r="Y93" s="50">
        <f>API!AC93</f>
        <v>42</v>
      </c>
    </row>
    <row r="94" spans="1:25">
      <c r="A94" s="39" t="str">
        <f>IF([1]FINAL!A94=0,"",[1]FINAL!A94)</f>
        <v>Ivan Perišić</v>
      </c>
      <c r="B94" s="39" t="str">
        <f>IF([1]FINAL!B94=0,"",[1]FINAL!B94)</f>
        <v>Perišić</v>
      </c>
      <c r="C94" s="39" t="str">
        <f>IF([1]FINAL!C94=0,"",[1]FINAL!C94)</f>
        <v>Ivan Perisic</v>
      </c>
      <c r="D94" s="39" t="str">
        <f>IF([1]FINAL!D94=0,"",[1]FINAL!D94)</f>
        <v>PERISIC</v>
      </c>
      <c r="E94" s="50" t="str">
        <f>[1]FINAL!L94</f>
        <v>Tottenham</v>
      </c>
      <c r="F94" s="51">
        <f>IFERROR(VLOOKUP(E94,Table!$B$1:$Z$21,MATCH("MP",Table!$B$1:$Z$1,0),0),"")</f>
        <v>34</v>
      </c>
      <c r="G94" s="40">
        <f>IFERROR(VLOOKUP(A94,PlayingTime!$B$1:$Z$1000,MATCH("Min",PlayingTime!$B$2:$Z$2,0),0),0)</f>
        <v>2101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2101</v>
      </c>
      <c r="L94" s="39">
        <f>IFERROR(VLOOKUP(A94,PlayerStats!$B$1:$Z$1000,MATCH("xG",PlayerStats!$B$2:$Z$2,0),0),0)</f>
        <v>2.6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2.6</v>
      </c>
      <c r="Q94" s="39">
        <f>IFERROR(VLOOKUP(A94,PlayerStats!$B$1:$Z$1000,MATCH("xAG",PlayerStats!$B$2:$Z$2,0),0),0)</f>
        <v>6.1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6.1</v>
      </c>
      <c r="V94" s="49">
        <f t="shared" si="7"/>
        <v>92</v>
      </c>
      <c r="X94" s="50" t="str">
        <f>API!M94&amp;" "&amp;API!V94</f>
        <v>Mark Travers</v>
      </c>
      <c r="Y94" s="50">
        <f>API!AC94</f>
        <v>25</v>
      </c>
    </row>
    <row r="95" spans="1:25">
      <c r="A95" s="39" t="str">
        <f>IF([1]FINAL!A95=0,"",[1]FINAL!A95)</f>
        <v>Reece James</v>
      </c>
      <c r="B95" s="39" t="str">
        <f>IF([1]FINAL!B95=0,"",[1]FINAL!B95)</f>
        <v>James</v>
      </c>
      <c r="C95" s="39" t="str">
        <f>IF([1]FINAL!C95=0,"",[1]FINAL!C95)</f>
        <v>R James</v>
      </c>
      <c r="D95" s="39" t="str">
        <f>IF([1]FINAL!D95=0,"",[1]FINAL!D95)</f>
        <v/>
      </c>
      <c r="E95" s="50" t="str">
        <f>[1]FINAL!L95</f>
        <v>Chelsea</v>
      </c>
      <c r="F95" s="51">
        <f>IFERROR(VLOOKUP(E95,Table!$B$1:$Z$21,MATCH("MP",Table!$B$1:$Z$1,0),0),"")</f>
        <v>33</v>
      </c>
      <c r="G95" s="40">
        <f>IFERROR(VLOOKUP(A95,PlayingTime!$B$1:$Z$1000,MATCH("Min",PlayingTime!$B$2:$Z$2,0),0),0)</f>
        <v>1244</v>
      </c>
      <c r="H95" s="40">
        <f>IFERROR(VLOOKUP(B95,PlayingTime!$B$1:$Z$1000,MATCH("Min",PlayingTime!$B$2:$Z$2,0),0),0)</f>
        <v>0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1244</v>
      </c>
      <c r="L95" s="39">
        <f>IFERROR(VLOOKUP(A95,PlayerStats!$B$1:$Z$1000,MATCH("xG",PlayerStats!$B$2:$Z$2,0),0),0)</f>
        <v>1</v>
      </c>
      <c r="M95" s="39">
        <f>IFERROR(VLOOKUP(B95,PlayerStats!$B$1:$Z$1000,MATCH("xG",PlayerStats!$B$2:$Z$2,0),0),0)</f>
        <v>0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1</v>
      </c>
      <c r="Q95" s="39">
        <f>IFERROR(VLOOKUP(A95,PlayerStats!$B$1:$Z$1000,MATCH("xAG",PlayerStats!$B$2:$Z$2,0),0),0)</f>
        <v>3</v>
      </c>
      <c r="R95" s="39">
        <f>IFERROR(VLOOKUP(B95,PlayerStats!$B$1:$Z$1000,MATCH("xAG",PlayerStats!$B$2:$Z$2,0),0),0)</f>
        <v>0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3</v>
      </c>
      <c r="V95" s="49">
        <f t="shared" si="7"/>
        <v>44</v>
      </c>
      <c r="X95" s="50" t="str">
        <f>API!M95&amp;" "&amp;API!V95</f>
        <v>Lloyd Kelly</v>
      </c>
      <c r="Y95" s="50">
        <f>API!AC95</f>
        <v>54</v>
      </c>
    </row>
    <row r="96" spans="1:25">
      <c r="A96" s="39" t="str">
        <f>IF([1]FINAL!A96=0,"",[1]FINAL!A96)</f>
        <v>Andrew Robertson</v>
      </c>
      <c r="B96" s="39" t="str">
        <f>IF([1]FINAL!B96=0,"",[1]FINAL!B96)</f>
        <v>Robertson</v>
      </c>
      <c r="C96" s="39" t="str">
        <f>IF([1]FINAL!C96=0,"",[1]FINAL!C96)</f>
        <v/>
      </c>
      <c r="D96" s="39" t="str">
        <f>IF([1]FINAL!D96=0,"",[1]FINAL!D96)</f>
        <v/>
      </c>
      <c r="E96" s="50" t="str">
        <f>[1]FINAL!L96</f>
        <v>Liverpool</v>
      </c>
      <c r="F96" s="51">
        <f>IFERROR(VLOOKUP(E96,Table!$B$1:$Z$21,MATCH("MP",Table!$B$1:$Z$1,0),0),"")</f>
        <v>34</v>
      </c>
      <c r="G96" s="40">
        <f>IFERROR(VLOOKUP(A96,PlayingTime!$B$1:$Z$1000,MATCH("Min",PlayingTime!$B$2:$Z$2,0),0),0)</f>
        <v>2341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2341</v>
      </c>
      <c r="L96" s="39">
        <f>IFERROR(VLOOKUP(A96,PlayerStats!$B$1:$Z$1000,MATCH("xG",PlayerStats!$B$2:$Z$2,0),0),0)</f>
        <v>1.3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1.3</v>
      </c>
      <c r="Q96" s="39">
        <f>IFERROR(VLOOKUP(A96,PlayerStats!$B$1:$Z$1000,MATCH("xAG",PlayerStats!$B$2:$Z$2,0),0),0)</f>
        <v>6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6</v>
      </c>
      <c r="V96" s="49">
        <f t="shared" si="7"/>
        <v>107</v>
      </c>
      <c r="X96" s="50" t="str">
        <f>API!M96&amp;" "&amp;API!V96</f>
        <v>Siriki Dembélé</v>
      </c>
      <c r="Y96" s="50">
        <f>API!AC96</f>
        <v>6</v>
      </c>
    </row>
    <row r="97" spans="1:25">
      <c r="A97" s="39" t="str">
        <f>IF([1]FINAL!A97=0,"",[1]FINAL!A97)</f>
        <v>Raphaël Varane</v>
      </c>
      <c r="B97" s="39" t="str">
        <f>IF([1]FINAL!B97=0,"",[1]FINAL!B97)</f>
        <v>Varane</v>
      </c>
      <c r="C97" s="39" t="str">
        <f>IF([1]FINAL!C97=0,"",[1]FINAL!C97)</f>
        <v>Raphael Varane</v>
      </c>
      <c r="D97" s="39" t="str">
        <f>IF([1]FINAL!D97=0,"",[1]FINAL!D97)</f>
        <v/>
      </c>
      <c r="E97" s="50" t="str">
        <f>[1]FINAL!L97</f>
        <v>Manchester Utd</v>
      </c>
      <c r="F97" s="51">
        <f>IFERROR(VLOOKUP(E97,Table!$B$1:$Z$21,MATCH("MP",Table!$B$1:$Z$1,0),0),"")</f>
        <v>33</v>
      </c>
      <c r="G97" s="40">
        <f>IFERROR(VLOOKUP(A97,PlayingTime!$B$1:$Z$1000,MATCH("Min",PlayingTime!$B$2:$Z$2,0),0),0)</f>
        <v>1651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1651</v>
      </c>
      <c r="L97" s="39">
        <f>IFERROR(VLOOKUP(A97,PlayerStats!$B$1:$Z$1000,MATCH("xG",PlayerStats!$B$2:$Z$2,0),0),0)</f>
        <v>0.7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0.7</v>
      </c>
      <c r="Q97" s="39">
        <f>IFERROR(VLOOKUP(A97,PlayerStats!$B$1:$Z$1000,MATCH("xAG",PlayerStats!$B$2:$Z$2,0),0),0)</f>
        <v>0.2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0.2</v>
      </c>
      <c r="V97" s="49">
        <f t="shared" si="7"/>
        <v>63</v>
      </c>
      <c r="X97" s="50" t="str">
        <f>API!M97&amp;" "&amp;API!V97</f>
        <v>Jaidon Anthony</v>
      </c>
      <c r="Y97" s="50">
        <f>API!AC97</f>
        <v>56</v>
      </c>
    </row>
    <row r="98" spans="1:25">
      <c r="A98" s="39" t="str">
        <f>IF([1]FINAL!A98=0,"",[1]FINAL!A98)</f>
        <v>James Ward-Prowse</v>
      </c>
      <c r="B98" s="39" t="str">
        <f>IF([1]FINAL!B98=0,"",[1]FINAL!B98)</f>
        <v>Ward-Prowse</v>
      </c>
      <c r="C98" s="39" t="str">
        <f>IF([1]FINAL!C98=0,"",[1]FINAL!C98)</f>
        <v/>
      </c>
      <c r="D98" s="39" t="str">
        <f>IF([1]FINAL!D98=0,"",[1]FINAL!D98)</f>
        <v/>
      </c>
      <c r="E98" s="50" t="str">
        <f>[1]FINAL!L98</f>
        <v>Southampton</v>
      </c>
      <c r="F98" s="51">
        <f>IFERROR(VLOOKUP(E98,Table!$B$1:$Z$21,MATCH("MP",Table!$B$1:$Z$1,0),0),"")</f>
        <v>34</v>
      </c>
      <c r="G98" s="40">
        <f>IFERROR(VLOOKUP(A98,PlayingTime!$B$1:$Z$1000,MATCH("Min",PlayingTime!$B$2:$Z$2,0),0),0)</f>
        <v>3015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3015</v>
      </c>
      <c r="L98" s="39">
        <f>IFERROR(VLOOKUP(A98,PlayerStats!$B$1:$Z$1000,MATCH("xG",PlayerStats!$B$2:$Z$2,0),0),0)</f>
        <v>4.8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4.8</v>
      </c>
      <c r="Q98" s="39">
        <f>IFERROR(VLOOKUP(A98,PlayerStats!$B$1:$Z$1000,MATCH("xAG",PlayerStats!$B$2:$Z$2,0),0),0)</f>
        <v>5.4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5.4</v>
      </c>
      <c r="V98" s="49">
        <f t="shared" si="7"/>
        <v>116</v>
      </c>
      <c r="X98" s="50" t="str">
        <f>API!M98&amp;" "&amp;API!V98</f>
        <v>Jordan Zemura</v>
      </c>
      <c r="Y98" s="50">
        <f>API!AC98</f>
        <v>47</v>
      </c>
    </row>
    <row r="99" spans="1:25">
      <c r="A99" s="39" t="str">
        <f>IF([1]FINAL!A99=0,"",[1]FINAL!A99)</f>
        <v>Lukasz Fabianski</v>
      </c>
      <c r="B99" s="39" t="str">
        <f>IF([1]FINAL!B99=0,"",[1]FINAL!B99)</f>
        <v>Fabianski</v>
      </c>
      <c r="C99" s="39" t="str">
        <f>IF([1]FINAL!C99=0,"",[1]FINAL!C99)</f>
        <v>Łukasz Fabiański</v>
      </c>
      <c r="D99" s="39" t="str">
        <f>IF([1]FINAL!D99=0,"",[1]FINAL!D99)</f>
        <v/>
      </c>
      <c r="E99" s="50" t="str">
        <f>[1]FINAL!L99</f>
        <v>West Ham</v>
      </c>
      <c r="F99" s="51">
        <f>IFERROR(VLOOKUP(E99,Table!$B$1:$Z$21,MATCH("MP",Table!$B$1:$Z$1,0),0),"")</f>
        <v>34</v>
      </c>
      <c r="G99" s="40">
        <f>IFERROR(VLOOKUP(A99,PlayingTime!$B$1:$Z$1000,MATCH("Min",PlayingTime!$B$2:$Z$2,0),0),0)</f>
        <v>0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2751</v>
      </c>
      <c r="J99" s="40">
        <f>IFERROR(VLOOKUP(D99,PlayingTime!$B$1:$Z$1000,MATCH("Min",PlayingTime!$B$2:$Z$2,0),0),0)</f>
        <v>0</v>
      </c>
      <c r="K99" s="45">
        <f t="shared" si="4"/>
        <v>2751</v>
      </c>
      <c r="L99" s="39">
        <f>IFERROR(VLOOKUP(A99,PlayerStats!$B$1:$Z$1000,MATCH("xG",PlayerStats!$B$2:$Z$2,0),0),0)</f>
        <v>0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0</v>
      </c>
      <c r="Q99" s="39">
        <f>IFERROR(VLOOKUP(A99,PlayerStats!$B$1:$Z$1000,MATCH("xAG",PlayerStats!$B$2:$Z$2,0),0),0)</f>
        <v>0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0</v>
      </c>
      <c r="V99" s="49">
        <f t="shared" si="7"/>
        <v>113</v>
      </c>
      <c r="X99" s="50" t="str">
        <f>API!M99&amp;" "&amp;API!V99</f>
        <v>Will Dennis</v>
      </c>
      <c r="Y99" s="50">
        <f>API!AC99</f>
        <v>0</v>
      </c>
    </row>
    <row r="100" spans="1:25">
      <c r="A100" s="39" t="str">
        <f>IF([1]FINAL!A100=0,"",[1]FINAL!A100)</f>
        <v>Marc Guéhi</v>
      </c>
      <c r="B100" s="39" t="str">
        <f>IF([1]FINAL!B100=0,"",[1]FINAL!B100)</f>
        <v>Guéhi</v>
      </c>
      <c r="C100" s="39" t="str">
        <f>IF([1]FINAL!C100=0,"",[1]FINAL!C100)</f>
        <v>Guehi</v>
      </c>
      <c r="D100" s="39" t="str">
        <f>IF([1]FINAL!D100=0,"",[1]FINAL!D100)</f>
        <v>Marc Guehi</v>
      </c>
      <c r="E100" s="50" t="str">
        <f>[1]FINAL!L100</f>
        <v>Crystal Palace</v>
      </c>
      <c r="F100" s="51">
        <f>IFERROR(VLOOKUP(E100,Table!$B$1:$Z$21,MATCH("MP",Table!$B$1:$Z$1,0),0),"")</f>
        <v>34</v>
      </c>
      <c r="G100" s="40">
        <f>IFERROR(VLOOKUP(A100,PlayingTime!$B$1:$Z$1000,MATCH("Min",PlayingTime!$B$2:$Z$2,0),0),0)</f>
        <v>2969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0</v>
      </c>
      <c r="J100" s="40">
        <f>IFERROR(VLOOKUP(D100,PlayingTime!$B$1:$Z$1000,MATCH("Min",PlayingTime!$B$2:$Z$2,0),0),0)</f>
        <v>0</v>
      </c>
      <c r="K100" s="45">
        <f t="shared" si="4"/>
        <v>2969</v>
      </c>
      <c r="L100" s="39">
        <f>IFERROR(VLOOKUP(A100,PlayerStats!$B$1:$Z$1000,MATCH("xG",PlayerStats!$B$2:$Z$2,0),0),0)</f>
        <v>1.2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1.2</v>
      </c>
      <c r="Q100" s="39">
        <f>IFERROR(VLOOKUP(A100,PlayerStats!$B$1:$Z$1000,MATCH("xAG",PlayerStats!$B$2:$Z$2,0),0),0)</f>
        <v>0.3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0.3</v>
      </c>
      <c r="V100" s="49">
        <f t="shared" si="7"/>
        <v>84</v>
      </c>
      <c r="X100" s="50" t="str">
        <f>API!M100&amp;" "&amp;API!V100</f>
        <v>Jack Stephens</v>
      </c>
      <c r="Y100" s="50">
        <f>API!AC100</f>
        <v>35</v>
      </c>
    </row>
    <row r="101" spans="1:25">
      <c r="A101" s="39" t="str">
        <f>IF([1]FINAL!A101=0,"",[1]FINAL!A101)</f>
        <v>Yoane Wissa</v>
      </c>
      <c r="B101" s="39" t="str">
        <f>IF([1]FINAL!B101=0,"",[1]FINAL!B101)</f>
        <v>Wissa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Brentford</v>
      </c>
      <c r="F101" s="51">
        <f>IFERROR(VLOOKUP(E101,Table!$B$1:$Z$21,MATCH("MP",Table!$B$1:$Z$1,0),0),"")</f>
        <v>34</v>
      </c>
      <c r="G101" s="40">
        <f>IFERROR(VLOOKUP(A101,PlayingTime!$B$1:$Z$1000,MATCH("Min",PlayingTime!$B$2:$Z$2,0),0),0)</f>
        <v>1351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1351</v>
      </c>
      <c r="L101" s="39">
        <f>IFERROR(VLOOKUP(A101,PlayerStats!$B$1:$Z$1000,MATCH("xG",PlayerStats!$B$2:$Z$2,0),0),0)</f>
        <v>3.9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3.9</v>
      </c>
      <c r="Q101" s="39">
        <f>IFERROR(VLOOKUP(A101,PlayerStats!$B$1:$Z$1000,MATCH("xAG",PlayerStats!$B$2:$Z$2,0),0),0)</f>
        <v>2.2999999999999998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2.2999999999999998</v>
      </c>
      <c r="V101" s="49">
        <f t="shared" si="7"/>
        <v>88</v>
      </c>
      <c r="X101" s="50" t="str">
        <f>API!M101&amp;" "&amp;API!V101</f>
        <v>Joe Rothwell</v>
      </c>
      <c r="Y101" s="50">
        <f>API!AC101</f>
        <v>30</v>
      </c>
    </row>
    <row r="102" spans="1:25">
      <c r="A102" s="39" t="str">
        <f>IF([1]FINAL!A102=0,"",[1]FINAL!A102)</f>
        <v>Dwight McNeil</v>
      </c>
      <c r="B102" s="39" t="str">
        <f>IF([1]FINAL!B102=0,"",[1]FINAL!B102)</f>
        <v>McNeil</v>
      </c>
      <c r="C102" s="39" t="str">
        <f>IF([1]FINAL!C102=0,"",[1]FINAL!C102)</f>
        <v/>
      </c>
      <c r="D102" s="39" t="str">
        <f>IF([1]FINAL!D102=0,"",[1]FINAL!D102)</f>
        <v/>
      </c>
      <c r="E102" s="50" t="str">
        <f>[1]FINAL!L102</f>
        <v>Everton</v>
      </c>
      <c r="F102" s="51">
        <f>IFERROR(VLOOKUP(E102,Table!$B$1:$Z$21,MATCH("MP",Table!$B$1:$Z$1,0),0),"")</f>
        <v>34</v>
      </c>
      <c r="G102" s="40">
        <f>IFERROR(VLOOKUP(A102,PlayingTime!$B$1:$Z$1000,MATCH("Min",PlayingTime!$B$2:$Z$2,0),0),0)</f>
        <v>2138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0</v>
      </c>
      <c r="K102" s="45">
        <f t="shared" si="4"/>
        <v>2138</v>
      </c>
      <c r="L102" s="39">
        <f>IFERROR(VLOOKUP(A102,PlayerStats!$B$1:$Z$1000,MATCH("xG",PlayerStats!$B$2:$Z$2,0),0),0)</f>
        <v>2.2000000000000002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0</v>
      </c>
      <c r="P102" s="47">
        <f t="shared" si="5"/>
        <v>2.2000000000000002</v>
      </c>
      <c r="Q102" s="39">
        <f>IFERROR(VLOOKUP(A102,PlayerStats!$B$1:$Z$1000,MATCH("xAG",PlayerStats!$B$2:$Z$2,0),0),0)</f>
        <v>4.4000000000000004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0</v>
      </c>
      <c r="U102" s="47">
        <f t="shared" si="6"/>
        <v>4.4000000000000004</v>
      </c>
      <c r="V102" s="49">
        <f t="shared" si="7"/>
        <v>98</v>
      </c>
      <c r="X102" s="50" t="str">
        <f>API!M102&amp;" "&amp;API!V102</f>
        <v>Marcus Tavernier</v>
      </c>
      <c r="Y102" s="50">
        <f>API!AC102</f>
        <v>94</v>
      </c>
    </row>
    <row r="103" spans="1:25">
      <c r="A103" s="39" t="str">
        <f>IF([1]FINAL!A103=0,"",[1]FINAL!A103)</f>
        <v>Taiwo Awoniyi</v>
      </c>
      <c r="B103" s="39" t="str">
        <f>IF([1]FINAL!B103=0,"",[1]FINAL!B103)</f>
        <v>Awoniyi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Nott'ham Forest</v>
      </c>
      <c r="F103" s="51">
        <f>IFERROR(VLOOKUP(E103,Table!$B$1:$Z$21,MATCH("MP",Table!$B$1:$Z$1,0),0),"")</f>
        <v>34</v>
      </c>
      <c r="G103" s="40">
        <f>IFERROR(VLOOKUP(A103,PlayingTime!$B$1:$Z$1000,MATCH("Min",PlayingTime!$B$2:$Z$2,0),0),0)</f>
        <v>1078</v>
      </c>
      <c r="H103" s="40">
        <f>IFERROR(VLOOKUP(B103,PlayingTime!$B$1:$Z$1000,MATCH("Min",PlayingTime!$B$2:$Z$2,0),0),0)</f>
        <v>0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1078</v>
      </c>
      <c r="L103" s="39">
        <f>IFERROR(VLOOKUP(A103,PlayerStats!$B$1:$Z$1000,MATCH("xG",PlayerStats!$B$2:$Z$2,0),0),0)</f>
        <v>5.6</v>
      </c>
      <c r="M103" s="39">
        <f>IFERROR(VLOOKUP(B103,PlayerStats!$B$1:$Z$1000,MATCH("xG",PlayerStats!$B$2:$Z$2,0),0),0)</f>
        <v>0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5.6</v>
      </c>
      <c r="Q103" s="39">
        <f>IFERROR(VLOOKUP(A103,PlayerStats!$B$1:$Z$1000,MATCH("xAG",PlayerStats!$B$2:$Z$2,0),0),0)</f>
        <v>1.1000000000000001</v>
      </c>
      <c r="R103" s="39">
        <f>IFERROR(VLOOKUP(B103,PlayerStats!$B$1:$Z$1000,MATCH("xAG",PlayerStats!$B$2:$Z$2,0),0),0)</f>
        <v>0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1.1000000000000001</v>
      </c>
      <c r="V103" s="49">
        <f t="shared" si="7"/>
        <v>62</v>
      </c>
      <c r="X103" s="50" t="str">
        <f>API!M103&amp;" "&amp;API!V103</f>
        <v>James Hill</v>
      </c>
      <c r="Y103" s="50">
        <f>API!AC103</f>
        <v>0</v>
      </c>
    </row>
    <row r="104" spans="1:25">
      <c r="A104" s="39" t="str">
        <f>IF([1]FINAL!A104=0,"",[1]FINAL!A104)</f>
        <v>Mathias Jensen</v>
      </c>
      <c r="B104" s="39" t="str">
        <f>IF([1]FINAL!B104=0,"",[1]FINAL!B104)</f>
        <v>Jensen</v>
      </c>
      <c r="C104" s="39" t="str">
        <f>IF([1]FINAL!C104=0,"",[1]FINAL!C104)</f>
        <v/>
      </c>
      <c r="D104" s="39" t="str">
        <f>IF([1]FINAL!D104=0,"",[1]FINAL!D104)</f>
        <v/>
      </c>
      <c r="E104" s="50" t="str">
        <f>[1]FINAL!L104</f>
        <v>Brentford</v>
      </c>
      <c r="F104" s="51">
        <f>IFERROR(VLOOKUP(E104,Table!$B$1:$Z$21,MATCH("MP",Table!$B$1:$Z$1,0),0),"")</f>
        <v>34</v>
      </c>
      <c r="G104" s="40">
        <f>IFERROR(VLOOKUP(A104,PlayingTime!$B$1:$Z$1000,MATCH("Min",PlayingTime!$B$2:$Z$2,0),0),0)</f>
        <v>2582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2582</v>
      </c>
      <c r="L104" s="39">
        <f>IFERROR(VLOOKUP(A104,PlayerStats!$B$1:$Z$1000,MATCH("xG",PlayerStats!$B$2:$Z$2,0),0),0)</f>
        <v>2.1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2.1</v>
      </c>
      <c r="Q104" s="39">
        <f>IFERROR(VLOOKUP(A104,PlayerStats!$B$1:$Z$1000,MATCH("xAG",PlayerStats!$B$2:$Z$2,0),0),0)</f>
        <v>4.5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4.5</v>
      </c>
      <c r="V104" s="49">
        <f t="shared" si="7"/>
        <v>122</v>
      </c>
      <c r="X104" s="50" t="str">
        <f>API!M104&amp;" "&amp;API!V104</f>
        <v>Darren Randolph</v>
      </c>
      <c r="Y104" s="50">
        <f>API!AC104</f>
        <v>0</v>
      </c>
    </row>
    <row r="105" spans="1:25">
      <c r="A105" s="39" t="str">
        <f>IF([1]FINAL!A105=0,"",[1]FINAL!A105)</f>
        <v>Timothy Castagne</v>
      </c>
      <c r="B105" s="39" t="str">
        <f>IF([1]FINAL!B105=0,"",[1]FINAL!B105)</f>
        <v>Castagne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Leicester City</v>
      </c>
      <c r="F105" s="51">
        <f>IFERROR(VLOOKUP(E105,Table!$B$1:$Z$21,MATCH("MP",Table!$B$1:$Z$1,0),0),"")</f>
        <v>34</v>
      </c>
      <c r="G105" s="40">
        <f>IFERROR(VLOOKUP(A105,PlayingTime!$B$1:$Z$1000,MATCH("Min",PlayingTime!$B$2:$Z$2,0),0),0)</f>
        <v>2895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2895</v>
      </c>
      <c r="L105" s="39">
        <f>IFERROR(VLOOKUP(A105,PlayerStats!$B$1:$Z$1000,MATCH("xG",PlayerStats!$B$2:$Z$2,0),0),0)</f>
        <v>2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2</v>
      </c>
      <c r="Q105" s="39">
        <f>IFERROR(VLOOKUP(A105,PlayerStats!$B$1:$Z$1000,MATCH("xAG",PlayerStats!$B$2:$Z$2,0),0),0)</f>
        <v>2.6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2.6</v>
      </c>
      <c r="V105" s="49">
        <f t="shared" si="7"/>
        <v>105</v>
      </c>
      <c r="X105" s="50" t="str">
        <f>API!M105&amp;" "&amp;API!V105</f>
        <v>Norberto Murara Neto</v>
      </c>
      <c r="Y105" s="50">
        <f>API!AC105</f>
        <v>87</v>
      </c>
    </row>
    <row r="106" spans="1:25">
      <c r="A106" s="39" t="str">
        <f>IF([1]FINAL!A106=0,"",[1]FINAL!A106)</f>
        <v>Pervis Estupiñán</v>
      </c>
      <c r="B106" s="39" t="str">
        <f>IF([1]FINAL!B106=0,"",[1]FINAL!B106)</f>
        <v>Estupiñán</v>
      </c>
      <c r="C106" s="39" t="str">
        <f>IF([1]FINAL!C106=0,"",[1]FINAL!C106)</f>
        <v>Estupinan</v>
      </c>
      <c r="D106" s="39" t="str">
        <f>IF([1]FINAL!D106=0,"",[1]FINAL!D106)</f>
        <v>Pervis Estupinan</v>
      </c>
      <c r="E106" s="50" t="str">
        <f>[1]FINAL!L106</f>
        <v>Brighton</v>
      </c>
      <c r="F106" s="51">
        <f>IFERROR(VLOOKUP(E106,Table!$B$1:$Z$21,MATCH("MP",Table!$B$1:$Z$1,0),0),"")</f>
        <v>32</v>
      </c>
      <c r="G106" s="40">
        <f>IFERROR(VLOOKUP(A106,PlayingTime!$B$1:$Z$1000,MATCH("Min",PlayingTime!$B$2:$Z$2,0),0),0)</f>
        <v>2180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2180</v>
      </c>
      <c r="L106" s="39">
        <f>IFERROR(VLOOKUP(A106,PlayerStats!$B$1:$Z$1000,MATCH("xG",PlayerStats!$B$2:$Z$2,0),0),0)</f>
        <v>1.3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1.3</v>
      </c>
      <c r="Q106" s="39">
        <f>IFERROR(VLOOKUP(A106,PlayerStats!$B$1:$Z$1000,MATCH("xAG",PlayerStats!$B$2:$Z$2,0),0),0)</f>
        <v>4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4</v>
      </c>
      <c r="V106" s="49">
        <f t="shared" si="7"/>
        <v>106</v>
      </c>
      <c r="X106" s="50" t="str">
        <f>API!M106&amp;" "&amp;API!V106</f>
        <v>Marcos Senesi</v>
      </c>
      <c r="Y106" s="50">
        <f>API!AC106</f>
        <v>66</v>
      </c>
    </row>
    <row r="107" spans="1:25">
      <c r="A107" s="39" t="str">
        <f>IF([1]FINAL!A107=0,"",[1]FINAL!A107)</f>
        <v>Michael Keane</v>
      </c>
      <c r="B107" s="39" t="str">
        <f>IF([1]FINAL!B107=0,"",[1]FINAL!B107)</f>
        <v>Keane</v>
      </c>
      <c r="C107" s="39" t="str">
        <f>IF([1]FINAL!C107=0,"",[1]FINAL!C107)</f>
        <v/>
      </c>
      <c r="D107" s="39" t="str">
        <f>IF([1]FINAL!D107=0,"",[1]FINAL!D107)</f>
        <v/>
      </c>
      <c r="E107" s="50" t="str">
        <f>[1]FINAL!L107</f>
        <v>Everton</v>
      </c>
      <c r="F107" s="51">
        <f>IFERROR(VLOOKUP(E107,Table!$B$1:$Z$21,MATCH("MP",Table!$B$1:$Z$1,0),0),"")</f>
        <v>34</v>
      </c>
      <c r="G107" s="40">
        <f>IFERROR(VLOOKUP(A107,PlayingTime!$B$1:$Z$1000,MATCH("Min",PlayingTime!$B$2:$Z$2,0),0),0)</f>
        <v>923</v>
      </c>
      <c r="H107" s="40">
        <f>IFERROR(VLOOKUP(B107,PlayingTime!$B$1:$Z$1000,MATCH("Min",PlayingTime!$B$2:$Z$2,0),0),0)</f>
        <v>0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923</v>
      </c>
      <c r="L107" s="39">
        <f>IFERROR(VLOOKUP(A107,PlayerStats!$B$1:$Z$1000,MATCH("xG",PlayerStats!$B$2:$Z$2,0),0),0)</f>
        <v>1.3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1.3</v>
      </c>
      <c r="Q107" s="39">
        <f>IFERROR(VLOOKUP(A107,PlayerStats!$B$1:$Z$1000,MATCH("xAG",PlayerStats!$B$2:$Z$2,0),0),0)</f>
        <v>0.3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0.3</v>
      </c>
      <c r="V107" s="49">
        <f t="shared" si="7"/>
        <v>32</v>
      </c>
      <c r="X107" s="50" t="str">
        <f>API!M107&amp;" "&amp;API!V107</f>
        <v>Christian Saydee</v>
      </c>
      <c r="Y107" s="50">
        <f>API!AC107</f>
        <v>0</v>
      </c>
    </row>
    <row r="108" spans="1:25">
      <c r="A108" s="39" t="str">
        <f>IF([1]FINAL!A108=0,"",[1]FINAL!A108)</f>
        <v>Hwang Hee-chan</v>
      </c>
      <c r="B108" s="39" t="str">
        <f>IF([1]FINAL!B108=0,"",[1]FINAL!B108)</f>
        <v>Hwang</v>
      </c>
      <c r="C108" s="39" t="str">
        <f>IF([1]FINAL!C108=0,"",[1]FINAL!C108)</f>
        <v/>
      </c>
      <c r="D108" s="39" t="str">
        <f>IF([1]FINAL!D108=0,"",[1]FINAL!D108)</f>
        <v/>
      </c>
      <c r="E108" s="50" t="str">
        <f>[1]FINAL!L108</f>
        <v>Wolves</v>
      </c>
      <c r="F108" s="51">
        <f>IFERROR(VLOOKUP(E108,Table!$B$1:$Z$21,MATCH("MP",Table!$B$1:$Z$1,0),0),"")</f>
        <v>34</v>
      </c>
      <c r="G108" s="40">
        <f>IFERROR(VLOOKUP(A108,PlayingTime!$B$1:$Z$1000,MATCH("Min",PlayingTime!$B$2:$Z$2,0),0),0)</f>
        <v>923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0</v>
      </c>
      <c r="J108" s="40">
        <f>IFERROR(VLOOKUP(D108,PlayingTime!$B$1:$Z$1000,MATCH("Min",PlayingTime!$B$2:$Z$2,0),0),0)</f>
        <v>0</v>
      </c>
      <c r="K108" s="45">
        <f t="shared" si="4"/>
        <v>923</v>
      </c>
      <c r="L108" s="39">
        <f>IFERROR(VLOOKUP(A108,PlayerStats!$B$1:$Z$1000,MATCH("xG",PlayerStats!$B$2:$Z$2,0),0),0)</f>
        <v>1.9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0</v>
      </c>
      <c r="O108" s="39">
        <f>IFERROR(VLOOKUP(D108,PlayerStats!$B$1:$Z$1000,MATCH("xG",PlayerStats!$B$2:$Z$2,0),0),0)</f>
        <v>0</v>
      </c>
      <c r="P108" s="47">
        <f t="shared" si="5"/>
        <v>1.9</v>
      </c>
      <c r="Q108" s="39">
        <f>IFERROR(VLOOKUP(A108,PlayerStats!$B$1:$Z$1000,MATCH("xAG",PlayerStats!$B$2:$Z$2,0),0),0)</f>
        <v>1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0</v>
      </c>
      <c r="T108" s="39">
        <f>IFERROR(VLOOKUP(D108,PlayerStats!$B$1:$Z$1000,MATCH("xAG",PlayerStats!$B$2:$Z$2,0),0),0)</f>
        <v>0</v>
      </c>
      <c r="U108" s="47">
        <f t="shared" si="6"/>
        <v>1</v>
      </c>
      <c r="V108" s="49">
        <f t="shared" si="7"/>
        <v>45</v>
      </c>
      <c r="X108" s="50" t="str">
        <f>API!M108&amp;" "&amp;API!V108</f>
        <v>Owen Bevan</v>
      </c>
      <c r="Y108" s="50">
        <f>API!AC108</f>
        <v>1</v>
      </c>
    </row>
    <row r="109" spans="1:25">
      <c r="A109" s="39" t="str">
        <f>IF([1]FINAL!A109=0,"",[1]FINAL!A109)</f>
        <v>Philip Billing</v>
      </c>
      <c r="B109" s="39" t="str">
        <f>IF([1]FINAL!B109=0,"",[1]FINAL!B109)</f>
        <v>Billing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Bournemouth</v>
      </c>
      <c r="F109" s="51">
        <f>IFERROR(VLOOKUP(E109,Table!$B$1:$Z$21,MATCH("MP",Table!$B$1:$Z$1,0),0),"")</f>
        <v>34</v>
      </c>
      <c r="G109" s="40">
        <f>IFERROR(VLOOKUP(A109,PlayingTime!$B$1:$Z$1000,MATCH("Min",PlayingTime!$B$2:$Z$2,0),0),0)</f>
        <v>2533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2533</v>
      </c>
      <c r="L109" s="39">
        <f>IFERROR(VLOOKUP(A109,PlayerStats!$B$1:$Z$1000,MATCH("xG",PlayerStats!$B$2:$Z$2,0),0),0)</f>
        <v>4.8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4.8</v>
      </c>
      <c r="Q109" s="39">
        <f>IFERROR(VLOOKUP(A109,PlayerStats!$B$1:$Z$1000,MATCH("xAG",PlayerStats!$B$2:$Z$2,0),0),0)</f>
        <v>3.1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3.1</v>
      </c>
      <c r="V109" s="49">
        <f t="shared" si="7"/>
        <v>121</v>
      </c>
      <c r="X109" s="50" t="str">
        <f>API!M109&amp;" "&amp;API!V109</f>
        <v>Cameron Plain</v>
      </c>
      <c r="Y109" s="50">
        <f>API!AC109</f>
        <v>0</v>
      </c>
    </row>
    <row r="110" spans="1:25">
      <c r="A110" s="39" t="str">
        <f>IF([1]FINAL!A110=0,"",[1]FINAL!A110)</f>
        <v>Max Kilman</v>
      </c>
      <c r="B110" s="39" t="str">
        <f>IF([1]FINAL!B110=0,"",[1]FINAL!B110)</f>
        <v>Kilman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Wolves</v>
      </c>
      <c r="F110" s="51">
        <f>IFERROR(VLOOKUP(E110,Table!$B$1:$Z$21,MATCH("MP",Table!$B$1:$Z$1,0),0),"")</f>
        <v>34</v>
      </c>
      <c r="G110" s="40">
        <f>IFERROR(VLOOKUP(A110,PlayingTime!$B$1:$Z$1000,MATCH("Min",PlayingTime!$B$2:$Z$2,0),0),0)</f>
        <v>3060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3060</v>
      </c>
      <c r="L110" s="39">
        <f>IFERROR(VLOOKUP(A110,PlayerStats!$B$1:$Z$1000,MATCH("xG",PlayerStats!$B$2:$Z$2,0),0),0)</f>
        <v>1.2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1.2</v>
      </c>
      <c r="Q110" s="39">
        <f>IFERROR(VLOOKUP(A110,PlayerStats!$B$1:$Z$1000,MATCH("xAG",PlayerStats!$B$2:$Z$2,0),0),0)</f>
        <v>0.1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0.1</v>
      </c>
      <c r="V110" s="49">
        <f t="shared" si="7"/>
        <v>101</v>
      </c>
      <c r="X110" s="50" t="str">
        <f>API!M110&amp;" "&amp;API!V110</f>
        <v>Daniel Adu-Adjei</v>
      </c>
      <c r="Y110" s="50">
        <f>API!AC110</f>
        <v>0</v>
      </c>
    </row>
    <row r="111" spans="1:25">
      <c r="A111" s="39" t="str">
        <f>IF([1]FINAL!A111=0,"",[1]FINAL!A111)</f>
        <v>Jamie Vardy</v>
      </c>
      <c r="B111" s="39" t="str">
        <f>IF([1]FINAL!B111=0,"",[1]FINAL!B111)</f>
        <v>Vardy</v>
      </c>
      <c r="C111" s="39" t="str">
        <f>IF([1]FINAL!C111=0,"",[1]FINAL!C111)</f>
        <v/>
      </c>
      <c r="D111" s="39" t="str">
        <f>IF([1]FINAL!D111=0,"",[1]FINAL!D111)</f>
        <v/>
      </c>
      <c r="E111" s="50" t="str">
        <f>[1]FINAL!L111</f>
        <v>Leicester City</v>
      </c>
      <c r="F111" s="51">
        <f>IFERROR(VLOOKUP(E111,Table!$B$1:$Z$21,MATCH("MP",Table!$B$1:$Z$1,0),0),"")</f>
        <v>34</v>
      </c>
      <c r="G111" s="40">
        <f>IFERROR(VLOOKUP(A111,PlayingTime!$B$1:$Z$1000,MATCH("Min",PlayingTime!$B$2:$Z$2,0),0),0)</f>
        <v>1616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0</v>
      </c>
      <c r="J111" s="40">
        <f>IFERROR(VLOOKUP(D111,PlayingTime!$B$1:$Z$1000,MATCH("Min",PlayingTime!$B$2:$Z$2,0),0),0)</f>
        <v>0</v>
      </c>
      <c r="K111" s="45">
        <f t="shared" si="4"/>
        <v>1616</v>
      </c>
      <c r="L111" s="39">
        <f>IFERROR(VLOOKUP(A111,PlayerStats!$B$1:$Z$1000,MATCH("xG",PlayerStats!$B$2:$Z$2,0),0),0)</f>
        <v>5.3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0</v>
      </c>
      <c r="O111" s="39">
        <f>IFERROR(VLOOKUP(D111,PlayerStats!$B$1:$Z$1000,MATCH("xG",PlayerStats!$B$2:$Z$2,0),0),0)</f>
        <v>0</v>
      </c>
      <c r="P111" s="47">
        <f t="shared" si="5"/>
        <v>5.3</v>
      </c>
      <c r="Q111" s="39">
        <f>IFERROR(VLOOKUP(A111,PlayerStats!$B$1:$Z$1000,MATCH("xAG",PlayerStats!$B$2:$Z$2,0),0),0)</f>
        <v>1.4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0</v>
      </c>
      <c r="T111" s="39">
        <f>IFERROR(VLOOKUP(D111,PlayerStats!$B$1:$Z$1000,MATCH("xAG",PlayerStats!$B$2:$Z$2,0),0),0)</f>
        <v>0</v>
      </c>
      <c r="U111" s="47">
        <f t="shared" si="6"/>
        <v>1.4</v>
      </c>
      <c r="V111" s="49">
        <f t="shared" si="7"/>
        <v>77</v>
      </c>
      <c r="X111" s="50" t="str">
        <f>API!M111&amp;" "&amp;API!V111</f>
        <v>Michael Dacosta Gonzalez</v>
      </c>
      <c r="Y111" s="50">
        <f>API!AC111</f>
        <v>0</v>
      </c>
    </row>
    <row r="112" spans="1:25">
      <c r="A112" s="39" t="str">
        <f>IF([1]FINAL!A112=0,"",[1]FINAL!A112)</f>
        <v>Ethan Pinnock</v>
      </c>
      <c r="B112" s="39" t="str">
        <f>IF([1]FINAL!B112=0,"",[1]FINAL!B112)</f>
        <v>Pinnock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Brentford</v>
      </c>
      <c r="F112" s="51">
        <f>IFERROR(VLOOKUP(E112,Table!$B$1:$Z$21,MATCH("MP",Table!$B$1:$Z$1,0),0),"")</f>
        <v>34</v>
      </c>
      <c r="G112" s="40">
        <f>IFERROR(VLOOKUP(A112,PlayingTime!$B$1:$Z$1000,MATCH("Min",PlayingTime!$B$2:$Z$2,0),0),0)</f>
        <v>2340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2340</v>
      </c>
      <c r="L112" s="39">
        <f>IFERROR(VLOOKUP(A112,PlayerStats!$B$1:$Z$1000,MATCH("xG",PlayerStats!$B$2:$Z$2,0),0),0)</f>
        <v>2.7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2.7</v>
      </c>
      <c r="Q112" s="39">
        <f>IFERROR(VLOOKUP(A112,PlayerStats!$B$1:$Z$1000,MATCH("xAG",PlayerStats!$B$2:$Z$2,0),0),0)</f>
        <v>1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1</v>
      </c>
      <c r="V112" s="49">
        <f t="shared" si="7"/>
        <v>86</v>
      </c>
      <c r="X112" s="50" t="str">
        <f>API!M112&amp;" "&amp;API!V112</f>
        <v>Dominic Sadi</v>
      </c>
      <c r="Y112" s="50">
        <f>API!AC112</f>
        <v>0</v>
      </c>
    </row>
    <row r="113" spans="1:25">
      <c r="A113" s="39" t="str">
        <f>IF([1]FINAL!A113=0,"",[1]FINAL!A113)</f>
        <v>Joël Veltman</v>
      </c>
      <c r="B113" s="39" t="str">
        <f>IF([1]FINAL!B113=0,"",[1]FINAL!B113)</f>
        <v>Veltman</v>
      </c>
      <c r="C113" s="39" t="str">
        <f>IF([1]FINAL!C113=0,"",[1]FINAL!C113)</f>
        <v>Joel Veltman</v>
      </c>
      <c r="D113" s="39" t="str">
        <f>IF([1]FINAL!D113=0,"",[1]FINAL!D113)</f>
        <v/>
      </c>
      <c r="E113" s="50" t="str">
        <f>[1]FINAL!L113</f>
        <v>Brighton</v>
      </c>
      <c r="F113" s="51">
        <f>IFERROR(VLOOKUP(E113,Table!$B$1:$Z$21,MATCH("MP",Table!$B$1:$Z$1,0),0),"")</f>
        <v>32</v>
      </c>
      <c r="G113" s="40">
        <f>IFERROR(VLOOKUP(A113,PlayingTime!$B$1:$Z$1000,MATCH("Min",PlayingTime!$B$2:$Z$2,0),0),0)</f>
        <v>2054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2054</v>
      </c>
      <c r="L113" s="39">
        <f>IFERROR(VLOOKUP(A113,PlayerStats!$B$1:$Z$1000,MATCH("xG",PlayerStats!$B$2:$Z$2,0),0),0)</f>
        <v>1.7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1.7</v>
      </c>
      <c r="Q113" s="39">
        <f>IFERROR(VLOOKUP(A113,PlayerStats!$B$1:$Z$1000,MATCH("xAG",PlayerStats!$B$2:$Z$2,0),0),0)</f>
        <v>0.6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0.6</v>
      </c>
      <c r="V113" s="49">
        <f t="shared" si="7"/>
        <v>94</v>
      </c>
      <c r="X113" s="50" t="str">
        <f>API!M113&amp;" "&amp;API!V113</f>
        <v>Dango Ouattara</v>
      </c>
      <c r="Y113" s="50">
        <f>API!AC113</f>
        <v>42</v>
      </c>
    </row>
    <row r="114" spans="1:25">
      <c r="A114" s="39" t="str">
        <f>IF([1]FINAL!A114=0,"",[1]FINAL!A114)</f>
        <v>Vladimir Coufal</v>
      </c>
      <c r="B114" s="39" t="str">
        <f>IF([1]FINAL!B114=0,"",[1]FINAL!B114)</f>
        <v>Coufal</v>
      </c>
      <c r="C114" s="39" t="str">
        <f>IF([1]FINAL!C114=0,"",[1]FINAL!C114)</f>
        <v>Vladimír Coufal</v>
      </c>
      <c r="D114" s="39" t="str">
        <f>IF([1]FINAL!D114=0,"",[1]FINAL!D114)</f>
        <v/>
      </c>
      <c r="E114" s="50" t="str">
        <f>[1]FINAL!L114</f>
        <v>West Ham</v>
      </c>
      <c r="F114" s="51">
        <f>IFERROR(VLOOKUP(E114,Table!$B$1:$Z$21,MATCH("MP",Table!$B$1:$Z$1,0),0),"")</f>
        <v>34</v>
      </c>
      <c r="G114" s="40">
        <f>IFERROR(VLOOKUP(A114,PlayingTime!$B$1:$Z$1000,MATCH("Min",PlayingTime!$B$2:$Z$2,0),0),0)</f>
        <v>0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1957</v>
      </c>
      <c r="J114" s="40">
        <f>IFERROR(VLOOKUP(D114,PlayingTime!$B$1:$Z$1000,MATCH("Min",PlayingTime!$B$2:$Z$2,0),0),0)</f>
        <v>0</v>
      </c>
      <c r="K114" s="45">
        <f t="shared" si="4"/>
        <v>1957</v>
      </c>
      <c r="L114" s="39">
        <f>IFERROR(VLOOKUP(A114,PlayerStats!$B$1:$Z$1000,MATCH("xG",PlayerStats!$B$2:$Z$2,0),0),0)</f>
        <v>0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0.3</v>
      </c>
      <c r="O114" s="39">
        <f>IFERROR(VLOOKUP(D114,PlayerStats!$B$1:$Z$1000,MATCH("xG",PlayerStats!$B$2:$Z$2,0),0),0)</f>
        <v>0</v>
      </c>
      <c r="P114" s="47">
        <f t="shared" si="5"/>
        <v>0.3</v>
      </c>
      <c r="Q114" s="39">
        <f>IFERROR(VLOOKUP(A114,PlayerStats!$B$1:$Z$1000,MATCH("xAG",PlayerStats!$B$2:$Z$2,0),0),0)</f>
        <v>0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2.2000000000000002</v>
      </c>
      <c r="T114" s="39">
        <f>IFERROR(VLOOKUP(D114,PlayerStats!$B$1:$Z$1000,MATCH("xAG",PlayerStats!$B$2:$Z$2,0),0),0)</f>
        <v>0</v>
      </c>
      <c r="U114" s="47">
        <f t="shared" si="6"/>
        <v>2.2000000000000002</v>
      </c>
      <c r="V114" s="49">
        <f t="shared" si="7"/>
        <v>55</v>
      </c>
      <c r="X114" s="50" t="str">
        <f>API!M114&amp;" "&amp;API!V114</f>
        <v>Euan Pollock</v>
      </c>
      <c r="Y114" s="50">
        <f>API!AC114</f>
        <v>0</v>
      </c>
    </row>
    <row r="115" spans="1:25">
      <c r="A115" s="39" t="str">
        <f>IF([1]FINAL!A115=0,"",[1]FINAL!A115)</f>
        <v>Jeffrey Schlupp</v>
      </c>
      <c r="B115" s="39" t="str">
        <f>IF([1]FINAL!B115=0,"",[1]FINAL!B115)</f>
        <v>Schlupp</v>
      </c>
      <c r="C115" s="39" t="str">
        <f>IF([1]FINAL!C115=0,"",[1]FINAL!C115)</f>
        <v/>
      </c>
      <c r="D115" s="39" t="str">
        <f>IF([1]FINAL!D115=0,"",[1]FINAL!D115)</f>
        <v/>
      </c>
      <c r="E115" s="50" t="str">
        <f>[1]FINAL!L115</f>
        <v>Crystal Palace</v>
      </c>
      <c r="F115" s="51">
        <f>IFERROR(VLOOKUP(E115,Table!$B$1:$Z$21,MATCH("MP",Table!$B$1:$Z$1,0),0),"")</f>
        <v>34</v>
      </c>
      <c r="G115" s="40">
        <f>IFERROR(VLOOKUP(A115,PlayingTime!$B$1:$Z$1000,MATCH("Min",PlayingTime!$B$2:$Z$2,0),0),0)</f>
        <v>2458</v>
      </c>
      <c r="H115" s="40">
        <f>IFERROR(VLOOKUP(B115,PlayingTime!$B$1:$Z$1000,MATCH("Min",PlayingTime!$B$2:$Z$2,0),0),0)</f>
        <v>0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0</v>
      </c>
      <c r="K115" s="45">
        <f t="shared" si="4"/>
        <v>2458</v>
      </c>
      <c r="L115" s="39">
        <f>IFERROR(VLOOKUP(A115,PlayerStats!$B$1:$Z$1000,MATCH("xG",PlayerStats!$B$2:$Z$2,0),0),0)</f>
        <v>3.2</v>
      </c>
      <c r="M115" s="39">
        <f>IFERROR(VLOOKUP(B115,PlayerStats!$B$1:$Z$1000,MATCH("xG",PlayerStats!$B$2:$Z$2,0),0),0)</f>
        <v>0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0</v>
      </c>
      <c r="P115" s="47">
        <f t="shared" si="5"/>
        <v>3.2</v>
      </c>
      <c r="Q115" s="39">
        <f>IFERROR(VLOOKUP(A115,PlayerStats!$B$1:$Z$1000,MATCH("xAG",PlayerStats!$B$2:$Z$2,0),0),0)</f>
        <v>1.4</v>
      </c>
      <c r="R115" s="39">
        <f>IFERROR(VLOOKUP(B115,PlayerStats!$B$1:$Z$1000,MATCH("xAG",PlayerStats!$B$2:$Z$2,0),0),0)</f>
        <v>0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</v>
      </c>
      <c r="U115" s="47">
        <f t="shared" si="6"/>
        <v>1.4</v>
      </c>
      <c r="V115" s="49">
        <f t="shared" si="7"/>
        <v>88</v>
      </c>
      <c r="X115" s="50" t="str">
        <f>API!M115&amp;" "&amp;API!V115</f>
        <v>Antoine Semenyo</v>
      </c>
      <c r="Y115" s="50">
        <f>API!AC115</f>
        <v>17</v>
      </c>
    </row>
    <row r="116" spans="1:25">
      <c r="A116" s="39" t="str">
        <f>IF([1]FINAL!A116=0,"",[1]FINAL!A116)</f>
        <v>João Félix Sequeira</v>
      </c>
      <c r="B116" s="39" t="str">
        <f>IF([1]FINAL!B116=0,"",[1]FINAL!B116)</f>
        <v>João Félix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Chelsea</v>
      </c>
      <c r="F116" s="51">
        <f>IFERROR(VLOOKUP(E116,Table!$B$1:$Z$21,MATCH("MP",Table!$B$1:$Z$1,0),0),"")</f>
        <v>33</v>
      </c>
      <c r="G116" s="40">
        <f>IFERROR(VLOOKUP(A116,PlayingTime!$B$1:$Z$1000,MATCH("Min",PlayingTime!$B$2:$Z$2,0),0),0)</f>
        <v>0</v>
      </c>
      <c r="H116" s="40">
        <f>IFERROR(VLOOKUP(B116,PlayingTime!$B$1:$Z$1000,MATCH("Min",PlayingTime!$B$2:$Z$2,0),0),0)</f>
        <v>803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803</v>
      </c>
      <c r="L116" s="39">
        <f>IFERROR(VLOOKUP(A116,PlayerStats!$B$1:$Z$1000,MATCH("xG",PlayerStats!$B$2:$Z$2,0),0),0)</f>
        <v>0</v>
      </c>
      <c r="M116" s="39">
        <f>IFERROR(VLOOKUP(B116,PlayerStats!$B$1:$Z$1000,MATCH("xG",PlayerStats!$B$2:$Z$2,0),0),0)</f>
        <v>3.6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3.6</v>
      </c>
      <c r="Q116" s="39">
        <f>IFERROR(VLOOKUP(A116,PlayerStats!$B$1:$Z$1000,MATCH("xAG",PlayerStats!$B$2:$Z$2,0),0),0)</f>
        <v>0</v>
      </c>
      <c r="R116" s="39">
        <f>IFERROR(VLOOKUP(B116,PlayerStats!$B$1:$Z$1000,MATCH("xAG",PlayerStats!$B$2:$Z$2,0),0),0)</f>
        <v>0.5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0.5</v>
      </c>
      <c r="V116" s="49">
        <f t="shared" si="7"/>
        <v>30</v>
      </c>
      <c r="X116" s="50" t="str">
        <f>API!M116&amp;" "&amp;API!V116</f>
        <v>Matías Viña</v>
      </c>
      <c r="Y116" s="50">
        <f>API!AC116</f>
        <v>19</v>
      </c>
    </row>
    <row r="117" spans="1:25">
      <c r="A117" s="39" t="str">
        <f>IF([1]FINAL!A117=0,"",[1]FINAL!A117)</f>
        <v>Sven Botman</v>
      </c>
      <c r="B117" s="39" t="str">
        <f>IF([1]FINAL!B117=0,"",[1]FINAL!B117)</f>
        <v>Botman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Newcastle Utd</v>
      </c>
      <c r="F117" s="51">
        <f>IFERROR(VLOOKUP(E117,Table!$B$1:$Z$21,MATCH("MP",Table!$B$1:$Z$1,0),0),"")</f>
        <v>33</v>
      </c>
      <c r="G117" s="40">
        <f>IFERROR(VLOOKUP(A117,PlayingTime!$B$1:$Z$1000,MATCH("Min",PlayingTime!$B$2:$Z$2,0),0),0)</f>
        <v>2677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2677</v>
      </c>
      <c r="L117" s="39">
        <f>IFERROR(VLOOKUP(A117,PlayerStats!$B$1:$Z$1000,MATCH("xG",PlayerStats!$B$2:$Z$2,0),0),0)</f>
        <v>2.2999999999999998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2.2999999999999998</v>
      </c>
      <c r="Q117" s="39">
        <f>IFERROR(VLOOKUP(A117,PlayerStats!$B$1:$Z$1000,MATCH("xAG",PlayerStats!$B$2:$Z$2,0),0),0)</f>
        <v>1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1</v>
      </c>
      <c r="V117" s="49">
        <f t="shared" si="7"/>
        <v>114</v>
      </c>
      <c r="X117" s="50" t="str">
        <f>API!M117&amp;" "&amp;API!V117</f>
        <v>Illia Zabarnyi</v>
      </c>
      <c r="Y117" s="50">
        <f>API!AC117</f>
        <v>2</v>
      </c>
    </row>
    <row r="118" spans="1:25">
      <c r="A118" s="39" t="str">
        <f>IF([1]FINAL!A118=0,"",[1]FINAL!A118)</f>
        <v>Joel Ward</v>
      </c>
      <c r="B118" s="39" t="str">
        <f>IF([1]FINAL!B118=0,"",[1]FINAL!B118)</f>
        <v>J Ward</v>
      </c>
      <c r="C118" s="39" t="str">
        <f>IF([1]FINAL!C118=0,"",[1]FINAL!C118)</f>
        <v/>
      </c>
      <c r="D118" s="39" t="str">
        <f>IF([1]FINAL!D118=0,"",[1]FINAL!D118)</f>
        <v/>
      </c>
      <c r="E118" s="50" t="str">
        <f>[1]FINAL!L118</f>
        <v>Crystal Palace</v>
      </c>
      <c r="F118" s="51">
        <f>IFERROR(VLOOKUP(E118,Table!$B$1:$Z$21,MATCH("MP",Table!$B$1:$Z$1,0),0),"")</f>
        <v>34</v>
      </c>
      <c r="G118" s="40">
        <f>IFERROR(VLOOKUP(A118,PlayingTime!$B$1:$Z$1000,MATCH("Min",PlayingTime!$B$2:$Z$2,0),0),0)</f>
        <v>1896</v>
      </c>
      <c r="H118" s="40">
        <f>IFERROR(VLOOKUP(B118,PlayingTime!$B$1:$Z$1000,MATCH("Min",PlayingTime!$B$2:$Z$2,0),0),0)</f>
        <v>0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1896</v>
      </c>
      <c r="L118" s="39">
        <f>IFERROR(VLOOKUP(A118,PlayerStats!$B$1:$Z$1000,MATCH("xG",PlayerStats!$B$2:$Z$2,0),0),0)</f>
        <v>0.1</v>
      </c>
      <c r="M118" s="39">
        <f>IFERROR(VLOOKUP(B118,PlayerStats!$B$1:$Z$1000,MATCH("xG",PlayerStats!$B$2:$Z$2,0),0),0)</f>
        <v>0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0.1</v>
      </c>
      <c r="Q118" s="39">
        <f>IFERROR(VLOOKUP(A118,PlayerStats!$B$1:$Z$1000,MATCH("xAG",PlayerStats!$B$2:$Z$2,0),0),0)</f>
        <v>0.2</v>
      </c>
      <c r="R118" s="39">
        <f>IFERROR(VLOOKUP(B118,PlayerStats!$B$1:$Z$1000,MATCH("xAG",PlayerStats!$B$2:$Z$2,0),0),0)</f>
        <v>0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0.2</v>
      </c>
      <c r="V118" s="49">
        <f t="shared" si="7"/>
        <v>61</v>
      </c>
      <c r="X118" s="50" t="str">
        <f>API!M118&amp;" "&amp;API!V118</f>
        <v>Hamed Traorè</v>
      </c>
      <c r="Y118" s="50">
        <f>API!AC118</f>
        <v>14</v>
      </c>
    </row>
    <row r="119" spans="1:25">
      <c r="A119" s="39" t="str">
        <f>IF([1]FINAL!A119=0,"",[1]FINAL!A119)</f>
        <v>Dan Burn</v>
      </c>
      <c r="B119" s="39" t="str">
        <f>IF([1]FINAL!B119=0,"",[1]FINAL!B119)</f>
        <v>Burn</v>
      </c>
      <c r="C119" s="39" t="str">
        <f>IF([1]FINAL!C119=0,"",[1]FINAL!C119)</f>
        <v/>
      </c>
      <c r="D119" s="39" t="str">
        <f>IF([1]FINAL!D119=0,"",[1]FINAL!D119)</f>
        <v/>
      </c>
      <c r="E119" s="50" t="str">
        <f>[1]FINAL!L119</f>
        <v>Newcastle Utd</v>
      </c>
      <c r="F119" s="51">
        <f>IFERROR(VLOOKUP(E119,Table!$B$1:$Z$21,MATCH("MP",Table!$B$1:$Z$1,0),0),"")</f>
        <v>33</v>
      </c>
      <c r="G119" s="40">
        <f>IFERROR(VLOOKUP(A119,PlayingTime!$B$1:$Z$1000,MATCH("Min",PlayingTime!$B$2:$Z$2,0),0),0)</f>
        <v>2744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2744</v>
      </c>
      <c r="L119" s="39">
        <f>IFERROR(VLOOKUP(A119,PlayerStats!$B$1:$Z$1000,MATCH("xG",PlayerStats!$B$2:$Z$2,0),0),0)</f>
        <v>1.4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1.4</v>
      </c>
      <c r="Q119" s="39">
        <f>IFERROR(VLOOKUP(A119,PlayerStats!$B$1:$Z$1000,MATCH("xAG",PlayerStats!$B$2:$Z$2,0),0),0)</f>
        <v>1.2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1.2</v>
      </c>
      <c r="V119" s="49">
        <f t="shared" si="7"/>
        <v>111</v>
      </c>
      <c r="X119" s="50" t="str">
        <f>API!M119&amp;" "&amp;API!V119</f>
        <v>Ben Greenwood</v>
      </c>
      <c r="Y119" s="50">
        <f>API!AC119</f>
        <v>0</v>
      </c>
    </row>
    <row r="120" spans="1:25">
      <c r="A120" s="39" t="str">
        <f>IF([1]FINAL!A120=0,"",[1]FINAL!A120)</f>
        <v>Danny Ings</v>
      </c>
      <c r="B120" s="39" t="str">
        <f>IF([1]FINAL!B120=0,"",[1]FINAL!B120)</f>
        <v>Ings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West Ham</v>
      </c>
      <c r="F120" s="51">
        <f>IFERROR(VLOOKUP(E120,Table!$B$1:$Z$21,MATCH("MP",Table!$B$1:$Z$1,0),0),"")</f>
        <v>34</v>
      </c>
      <c r="G120" s="40">
        <f>IFERROR(VLOOKUP(A120,PlayingTime!$B$1:$Z$1000,MATCH("Min",PlayingTime!$B$2:$Z$2,0),0),0)</f>
        <v>575</v>
      </c>
      <c r="H120" s="40">
        <f>IFERROR(VLOOKUP(B120,PlayingTime!$B$1:$Z$1000,MATCH("Min",PlayingTime!$B$2:$Z$2,0),0),0)</f>
        <v>0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575</v>
      </c>
      <c r="L120" s="39">
        <f>IFERROR(VLOOKUP(A120,PlayerStats!$B$1:$Z$1000,MATCH("xG",PlayerStats!$B$2:$Z$2,0),0),0)</f>
        <v>2.2000000000000002</v>
      </c>
      <c r="M120" s="39">
        <f>IFERROR(VLOOKUP(B120,PlayerStats!$B$1:$Z$1000,MATCH("xG",PlayerStats!$B$2:$Z$2,0),0),0)</f>
        <v>0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2.2000000000000002</v>
      </c>
      <c r="Q120" s="39">
        <f>IFERROR(VLOOKUP(A120,PlayerStats!$B$1:$Z$1000,MATCH("xAG",PlayerStats!$B$2:$Z$2,0),0),0)</f>
        <v>0.2</v>
      </c>
      <c r="R120" s="39">
        <f>IFERROR(VLOOKUP(B120,PlayerStats!$B$1:$Z$1000,MATCH("xAG",PlayerStats!$B$2:$Z$2,0),0),0)</f>
        <v>0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0.2</v>
      </c>
      <c r="V120" s="49">
        <f t="shared" si="7"/>
        <v>87</v>
      </c>
      <c r="X120" s="50" t="str">
        <f>API!M120&amp;" "&amp;API!V120</f>
        <v>Max Kinsey-Wellings</v>
      </c>
      <c r="Y120" s="50">
        <f>API!AC120</f>
        <v>0</v>
      </c>
    </row>
    <row r="121" spans="1:25">
      <c r="A121" s="39" t="str">
        <f>IF([1]FINAL!A121=0,"",[1]FINAL!A121)</f>
        <v>Joachim Andersen</v>
      </c>
      <c r="B121" s="39" t="str">
        <f>IF([1]FINAL!B121=0,"",[1]FINAL!B121)</f>
        <v>Andersen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Crystal Palace</v>
      </c>
      <c r="F121" s="51">
        <f>IFERROR(VLOOKUP(E121,Table!$B$1:$Z$21,MATCH("MP",Table!$B$1:$Z$1,0),0),"")</f>
        <v>34</v>
      </c>
      <c r="G121" s="40">
        <f>IFERROR(VLOOKUP(A121,PlayingTime!$B$1:$Z$1000,MATCH("Min",PlayingTime!$B$2:$Z$2,0),0),0)</f>
        <v>2422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2422</v>
      </c>
      <c r="L121" s="39">
        <f>IFERROR(VLOOKUP(A121,PlayerStats!$B$1:$Z$1000,MATCH("xG",PlayerStats!$B$2:$Z$2,0),0),0)</f>
        <v>1.7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1.7</v>
      </c>
      <c r="Q121" s="39">
        <f>IFERROR(VLOOKUP(A121,PlayerStats!$B$1:$Z$1000,MATCH("xAG",PlayerStats!$B$2:$Z$2,0),0),0)</f>
        <v>1.1000000000000001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1.1000000000000001</v>
      </c>
      <c r="V121" s="49">
        <f t="shared" si="7"/>
        <v>70</v>
      </c>
      <c r="X121" s="50" t="str">
        <f>API!M121&amp;" "&amp;API!V121</f>
        <v>Pontus Jansson</v>
      </c>
      <c r="Y121" s="50">
        <f>API!AC121</f>
        <v>29</v>
      </c>
    </row>
    <row r="122" spans="1:25">
      <c r="A122" s="39" t="str">
        <f>IF([1]FINAL!A122=0,"",[1]FINAL!A122)</f>
        <v>Norberto Murara Neto</v>
      </c>
      <c r="B122" s="39" t="str">
        <f>IF([1]FINAL!B122=0,"",[1]FINAL!B122)</f>
        <v>Neto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Bournemouth</v>
      </c>
      <c r="F122" s="51">
        <f>IFERROR(VLOOKUP(E122,Table!$B$1:$Z$21,MATCH("MP",Table!$B$1:$Z$1,0),0),"")</f>
        <v>34</v>
      </c>
      <c r="G122" s="40">
        <f>IFERROR(VLOOKUP(A122,PlayingTime!$B$1:$Z$1000,MATCH("Min",PlayingTime!$B$2:$Z$2,0),0),0)</f>
        <v>0</v>
      </c>
      <c r="H122" s="40">
        <f>IFERROR(VLOOKUP(B122,PlayingTime!$B$1:$Z$1000,MATCH("Min",PlayingTime!$B$2:$Z$2,0),0),0)</f>
        <v>2115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2115</v>
      </c>
      <c r="L122" s="39">
        <f>IFERROR(VLOOKUP(A122,PlayerStats!$B$1:$Z$1000,MATCH("xG",PlayerStats!$B$2:$Z$2,0),0),0)</f>
        <v>0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0</v>
      </c>
      <c r="Q122" s="39">
        <f>IFERROR(VLOOKUP(A122,PlayerStats!$B$1:$Z$1000,MATCH("xAG",PlayerStats!$B$2:$Z$2,0),0),0)</f>
        <v>0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0</v>
      </c>
      <c r="V122" s="49">
        <f t="shared" si="7"/>
        <v>87</v>
      </c>
      <c r="X122" s="50" t="str">
        <f>API!M122&amp;" "&amp;API!V122</f>
        <v>Christian Nørgaard</v>
      </c>
      <c r="Y122" s="50">
        <f>API!AC122</f>
        <v>71</v>
      </c>
    </row>
    <row r="123" spans="1:25">
      <c r="A123" s="39" t="str">
        <f>IF([1]FINAL!A123=0,"",[1]FINAL!A123)</f>
        <v>Manor Solomon</v>
      </c>
      <c r="B123" s="39" t="str">
        <f>IF([1]FINAL!B123=0,"",[1]FINAL!B123)</f>
        <v>Solomon</v>
      </c>
      <c r="C123" s="39" t="str">
        <f>IF([1]FINAL!C123=0,"",[1]FINAL!C123)</f>
        <v/>
      </c>
      <c r="D123" s="39" t="str">
        <f>IF([1]FINAL!D123=0,"",[1]FINAL!D123)</f>
        <v/>
      </c>
      <c r="E123" s="50" t="str">
        <f>[1]FINAL!L123</f>
        <v>Fulham</v>
      </c>
      <c r="F123" s="51">
        <f>IFERROR(VLOOKUP(E123,Table!$B$1:$Z$21,MATCH("MP",Table!$B$1:$Z$1,0),0),"")</f>
        <v>34</v>
      </c>
      <c r="G123" s="40">
        <f>IFERROR(VLOOKUP(A123,PlayingTime!$B$1:$Z$1000,MATCH("Min",PlayingTime!$B$2:$Z$2,0),0),0)</f>
        <v>514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514</v>
      </c>
      <c r="L123" s="39">
        <f>IFERROR(VLOOKUP(A123,PlayerStats!$B$1:$Z$1000,MATCH("xG",PlayerStats!$B$2:$Z$2,0),0),0)</f>
        <v>1.1000000000000001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1.1000000000000001</v>
      </c>
      <c r="Q123" s="39">
        <f>IFERROR(VLOOKUP(A123,PlayerStats!$B$1:$Z$1000,MATCH("xAG",PlayerStats!$B$2:$Z$2,0),0),0)</f>
        <v>0.3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0.3</v>
      </c>
      <c r="V123" s="49">
        <f t="shared" si="7"/>
        <v>40</v>
      </c>
      <c r="X123" s="50" t="str">
        <f>API!M123&amp;" "&amp;API!V123</f>
        <v>Ivan Toney</v>
      </c>
      <c r="Y123" s="50">
        <f>API!AC123</f>
        <v>180</v>
      </c>
    </row>
    <row r="124" spans="1:25">
      <c r="A124" s="39" t="str">
        <f>IF([1]FINAL!A124=0,"",[1]FINAL!A124)</f>
        <v>Michail Antonio</v>
      </c>
      <c r="B124" s="39" t="str">
        <f>IF([1]FINAL!B124=0,"",[1]FINAL!B124)</f>
        <v>Antonio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West Ham</v>
      </c>
      <c r="F124" s="51">
        <f>IFERROR(VLOOKUP(E124,Table!$B$1:$Z$21,MATCH("MP",Table!$B$1:$Z$1,0),0),"")</f>
        <v>34</v>
      </c>
      <c r="G124" s="40">
        <f>IFERROR(VLOOKUP(A124,PlayingTime!$B$1:$Z$1000,MATCH("Min",PlayingTime!$B$2:$Z$2,0),0),0)</f>
        <v>1679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1679</v>
      </c>
      <c r="L124" s="39">
        <f>IFERROR(VLOOKUP(A124,PlayerStats!$B$1:$Z$1000,MATCH("xG",PlayerStats!$B$2:$Z$2,0),0),0)</f>
        <v>5.7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5.7</v>
      </c>
      <c r="Q124" s="39">
        <f>IFERROR(VLOOKUP(A124,PlayerStats!$B$1:$Z$1000,MATCH("xAG",PlayerStats!$B$2:$Z$2,0),0),0)</f>
        <v>1.2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1.2</v>
      </c>
      <c r="V124" s="49">
        <f t="shared" si="7"/>
        <v>80</v>
      </c>
      <c r="X124" s="50" t="str">
        <f>API!M124&amp;" "&amp;API!V124</f>
        <v>David Raya Martin</v>
      </c>
      <c r="Y124" s="50">
        <f>API!AC124</f>
        <v>146</v>
      </c>
    </row>
    <row r="125" spans="1:25">
      <c r="A125" s="39" t="str">
        <f>IF([1]FINAL!A125=0,"",[1]FINAL!A125)</f>
        <v>Kalidou Koulibaly</v>
      </c>
      <c r="B125" s="39" t="str">
        <f>IF([1]FINAL!B125=0,"",[1]FINAL!B125)</f>
        <v>Koulibaly</v>
      </c>
      <c r="C125" s="39" t="str">
        <f>IF([1]FINAL!C125=0,"",[1]FINAL!C125)</f>
        <v/>
      </c>
      <c r="D125" s="39" t="str">
        <f>IF([1]FINAL!D125=0,"",[1]FINAL!D125)</f>
        <v/>
      </c>
      <c r="E125" s="50" t="str">
        <f>[1]FINAL!L125</f>
        <v>Chelsea</v>
      </c>
      <c r="F125" s="51">
        <f>IFERROR(VLOOKUP(E125,Table!$B$1:$Z$21,MATCH("MP",Table!$B$1:$Z$1,0),0),"")</f>
        <v>33</v>
      </c>
      <c r="G125" s="40">
        <f>IFERROR(VLOOKUP(A125,PlayingTime!$B$1:$Z$1000,MATCH("Min",PlayingTime!$B$2:$Z$2,0),0),0)</f>
        <v>1790</v>
      </c>
      <c r="H125" s="40">
        <f>IFERROR(VLOOKUP(B125,PlayingTime!$B$1:$Z$1000,MATCH("Min",PlayingTime!$B$2:$Z$2,0),0),0)</f>
        <v>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1790</v>
      </c>
      <c r="L125" s="39">
        <f>IFERROR(VLOOKUP(A125,PlayerStats!$B$1:$Z$1000,MATCH("xG",PlayerStats!$B$2:$Z$2,0),0),0)</f>
        <v>0.9</v>
      </c>
      <c r="M125" s="39">
        <f>IFERROR(VLOOKUP(B125,PlayerStats!$B$1:$Z$1000,MATCH("xG",PlayerStats!$B$2:$Z$2,0),0),0)</f>
        <v>0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0.9</v>
      </c>
      <c r="Q125" s="39">
        <f>IFERROR(VLOOKUP(A125,PlayerStats!$B$1:$Z$1000,MATCH("xAG",PlayerStats!$B$2:$Z$2,0),0),0)</f>
        <v>0.4</v>
      </c>
      <c r="R125" s="39">
        <f>IFERROR(VLOOKUP(B125,PlayerStats!$B$1:$Z$1000,MATCH("xAG",PlayerStats!$B$2:$Z$2,0),0),0)</f>
        <v>0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0.4</v>
      </c>
      <c r="V125" s="49">
        <f t="shared" si="7"/>
        <v>73</v>
      </c>
      <c r="X125" s="50" t="str">
        <f>API!M125&amp;" "&amp;API!V125</f>
        <v>Sergi Canós Tenés</v>
      </c>
      <c r="Y125" s="50">
        <f>API!AC125</f>
        <v>5</v>
      </c>
    </row>
    <row r="126" spans="1:25">
      <c r="A126" s="39" t="str">
        <f>IF([1]FINAL!A126=0,"",[1]FINAL!A126)</f>
        <v>Gabriel dos Santos Magalhães</v>
      </c>
      <c r="B126" s="39" t="str">
        <f>IF([1]FINAL!B126=0,"",[1]FINAL!B126)</f>
        <v>Gabriel</v>
      </c>
      <c r="C126" s="39" t="str">
        <f>IF([1]FINAL!C126=0,"",[1]FINAL!C126)</f>
        <v>Gabriel Magalhaes</v>
      </c>
      <c r="D126" s="39" t="str">
        <f>IF([1]FINAL!D126=0,"",[1]FINAL!D126)</f>
        <v>Gabriel Dos Santos</v>
      </c>
      <c r="E126" s="50" t="str">
        <f>[1]FINAL!L126</f>
        <v>Arsenal</v>
      </c>
      <c r="F126" s="51">
        <f>IFERROR(VLOOKUP(E126,Table!$B$1:$Z$21,MATCH("MP",Table!$B$1:$Z$1,0),0),"")</f>
        <v>34</v>
      </c>
      <c r="G126" s="40">
        <f>IFERROR(VLOOKUP(A126,PlayingTime!$B$1:$Z$1000,MATCH("Min",PlayingTime!$B$2:$Z$2,0),0),0)</f>
        <v>0</v>
      </c>
      <c r="H126" s="40">
        <f>IFERROR(VLOOKUP(B126,PlayingTime!$B$1:$Z$1000,MATCH("Min",PlayingTime!$B$2:$Z$2,0),0),0)</f>
        <v>0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3049</v>
      </c>
      <c r="K126" s="45">
        <f t="shared" si="4"/>
        <v>3049</v>
      </c>
      <c r="L126" s="39">
        <f>IFERROR(VLOOKUP(A126,PlayerStats!$B$1:$Z$1000,MATCH("xG",PlayerStats!$B$2:$Z$2,0),0),0)</f>
        <v>0</v>
      </c>
      <c r="M126" s="39">
        <f>IFERROR(VLOOKUP(B126,PlayerStats!$B$1:$Z$1000,MATCH("xG",PlayerStats!$B$2:$Z$2,0),0),0)</f>
        <v>0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4.8</v>
      </c>
      <c r="P126" s="47">
        <f t="shared" si="5"/>
        <v>4.8</v>
      </c>
      <c r="Q126" s="39">
        <f>IFERROR(VLOOKUP(A126,PlayerStats!$B$1:$Z$1000,MATCH("xAG",PlayerStats!$B$2:$Z$2,0),0),0)</f>
        <v>0</v>
      </c>
      <c r="R126" s="39">
        <f>IFERROR(VLOOKUP(B126,PlayerStats!$B$1:$Z$1000,MATCH("xAG",PlayerStats!$B$2:$Z$2,0),0),0)</f>
        <v>0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0.2</v>
      </c>
      <c r="U126" s="47">
        <f t="shared" si="6"/>
        <v>0.2</v>
      </c>
      <c r="V126" s="49">
        <f t="shared" si="7"/>
        <v>131</v>
      </c>
      <c r="X126" s="50" t="str">
        <f>API!M126&amp;" "&amp;API!V126</f>
        <v>Josh Dasilva</v>
      </c>
      <c r="Y126" s="50">
        <f>API!AC126</f>
        <v>77</v>
      </c>
    </row>
    <row r="127" spans="1:25">
      <c r="A127" s="39" t="str">
        <f>IF([1]FINAL!A127=0,"",[1]FINAL!A127)</f>
        <v>Aymeric Laporte</v>
      </c>
      <c r="B127" s="39" t="str">
        <f>IF([1]FINAL!B127=0,"",[1]FINAL!B127)</f>
        <v>Laporte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Manchester City</v>
      </c>
      <c r="F127" s="51">
        <f>IFERROR(VLOOKUP(E127,Table!$B$1:$Z$21,MATCH("MP",Table!$B$1:$Z$1,0),0),"")</f>
        <v>33</v>
      </c>
      <c r="G127" s="40">
        <f>IFERROR(VLOOKUP(A127,PlayingTime!$B$1:$Z$1000,MATCH("Min",PlayingTime!$B$2:$Z$2,0),0),0)</f>
        <v>646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646</v>
      </c>
      <c r="L127" s="39">
        <f>IFERROR(VLOOKUP(A127,PlayerStats!$B$1:$Z$1000,MATCH("xG",PlayerStats!$B$2:$Z$2,0),0),0)</f>
        <v>0.4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0.4</v>
      </c>
      <c r="Q127" s="39">
        <f>IFERROR(VLOOKUP(A127,PlayerStats!$B$1:$Z$1000,MATCH("xAG",PlayerStats!$B$2:$Z$2,0),0),0)</f>
        <v>0.2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0.2</v>
      </c>
      <c r="V127" s="49">
        <f t="shared" si="7"/>
        <v>23</v>
      </c>
      <c r="X127" s="50" t="str">
        <f>API!M127&amp;" "&amp;API!V127</f>
        <v>Kristoffer Ajer</v>
      </c>
      <c r="Y127" s="50">
        <f>API!AC127</f>
        <v>29</v>
      </c>
    </row>
    <row r="128" spans="1:25">
      <c r="A128" s="39" t="str">
        <f>IF([1]FINAL!A128=0,"",[1]FINAL!A128)</f>
        <v>N'Golo Kanté</v>
      </c>
      <c r="B128" s="39" t="str">
        <f>IF([1]FINAL!B128=0,"",[1]FINAL!B128)</f>
        <v>Kanté</v>
      </c>
      <c r="C128" s="39" t="str">
        <f>IF([1]FINAL!C128=0,"",[1]FINAL!C128)</f>
        <v>Kante</v>
      </c>
      <c r="D128" s="39" t="str">
        <f>IF([1]FINAL!D128=0,"",[1]FINAL!D128)</f>
        <v/>
      </c>
      <c r="E128" s="50" t="str">
        <f>[1]FINAL!L128</f>
        <v>Chelsea</v>
      </c>
      <c r="F128" s="51">
        <f>IFERROR(VLOOKUP(E128,Table!$B$1:$Z$21,MATCH("MP",Table!$B$1:$Z$1,0),0),"")</f>
        <v>33</v>
      </c>
      <c r="G128" s="40">
        <f>IFERROR(VLOOKUP(A128,PlayingTime!$B$1:$Z$1000,MATCH("Min",PlayingTime!$B$2:$Z$2,0),0),0)</f>
        <v>456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456</v>
      </c>
      <c r="L128" s="39">
        <f>IFERROR(VLOOKUP(A128,PlayerStats!$B$1:$Z$1000,MATCH("xG",PlayerStats!$B$2:$Z$2,0),0),0)</f>
        <v>0.3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0.3</v>
      </c>
      <c r="Q128" s="39">
        <f>IFERROR(VLOOKUP(A128,PlayerStats!$B$1:$Z$1000,MATCH("xAG",PlayerStats!$B$2:$Z$2,0),0),0)</f>
        <v>1.6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1.6</v>
      </c>
      <c r="V128" s="49">
        <f t="shared" si="7"/>
        <v>13</v>
      </c>
      <c r="X128" s="50" t="str">
        <f>API!M128&amp;" "&amp;API!V128</f>
        <v>Rico Henry</v>
      </c>
      <c r="Y128" s="50">
        <f>API!AC128</f>
        <v>97</v>
      </c>
    </row>
    <row r="129" spans="1:25">
      <c r="A129" s="39" t="str">
        <f>IF([1]FINAL!A129=0,"",[1]FINAL!A129)</f>
        <v>Scott McTominay</v>
      </c>
      <c r="B129" s="39" t="str">
        <f>IF([1]FINAL!B129=0,"",[1]FINAL!B129)</f>
        <v>McTominay</v>
      </c>
      <c r="C129" s="39" t="str">
        <f>IF([1]FINAL!C129=0,"",[1]FINAL!C129)</f>
        <v/>
      </c>
      <c r="D129" s="39" t="str">
        <f>IF([1]FINAL!D129=0,"",[1]FINAL!D129)</f>
        <v/>
      </c>
      <c r="E129" s="50" t="str">
        <f>[1]FINAL!L129</f>
        <v>Manchester Utd</v>
      </c>
      <c r="F129" s="51">
        <f>IFERROR(VLOOKUP(E129,Table!$B$1:$Z$21,MATCH("MP",Table!$B$1:$Z$1,0),0),"")</f>
        <v>33</v>
      </c>
      <c r="G129" s="40">
        <f>IFERROR(VLOOKUP(A129,PlayingTime!$B$1:$Z$1000,MATCH("Min",PlayingTime!$B$2:$Z$2,0),0),0)</f>
        <v>1126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0</v>
      </c>
      <c r="J129" s="40">
        <f>IFERROR(VLOOKUP(D129,PlayingTime!$B$1:$Z$1000,MATCH("Min",PlayingTime!$B$2:$Z$2,0),0),0)</f>
        <v>0</v>
      </c>
      <c r="K129" s="45">
        <f t="shared" si="4"/>
        <v>1126</v>
      </c>
      <c r="L129" s="39">
        <f>IFERROR(VLOOKUP(A129,PlayerStats!$B$1:$Z$1000,MATCH("xG",PlayerStats!$B$2:$Z$2,0),0),0)</f>
        <v>1.3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</v>
      </c>
      <c r="O129" s="39">
        <f>IFERROR(VLOOKUP(D129,PlayerStats!$B$1:$Z$1000,MATCH("xG",PlayerStats!$B$2:$Z$2,0),0),0)</f>
        <v>0</v>
      </c>
      <c r="P129" s="47">
        <f t="shared" si="5"/>
        <v>1.3</v>
      </c>
      <c r="Q129" s="39">
        <f>IFERROR(VLOOKUP(A129,PlayerStats!$B$1:$Z$1000,MATCH("xAG",PlayerStats!$B$2:$Z$2,0),0),0)</f>
        <v>0.5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</v>
      </c>
      <c r="T129" s="39">
        <f>IFERROR(VLOOKUP(D129,PlayerStats!$B$1:$Z$1000,MATCH("xAG",PlayerStats!$B$2:$Z$2,0),0),0)</f>
        <v>0</v>
      </c>
      <c r="U129" s="47">
        <f t="shared" si="6"/>
        <v>0.5</v>
      </c>
      <c r="V129" s="49">
        <f t="shared" si="7"/>
        <v>34</v>
      </c>
      <c r="X129" s="50" t="str">
        <f>API!M129&amp;" "&amp;API!V129</f>
        <v>Vitaly Janelt</v>
      </c>
      <c r="Y129" s="50">
        <f>API!AC129</f>
        <v>76</v>
      </c>
    </row>
    <row r="130" spans="1:25">
      <c r="A130" s="39" t="str">
        <f>IF([1]FINAL!A130=0,"",[1]FINAL!A130)</f>
        <v>Tyrick Mitchell</v>
      </c>
      <c r="B130" s="39" t="str">
        <f>IF([1]FINAL!B130=0,"",[1]FINAL!B130)</f>
        <v>Mitchell</v>
      </c>
      <c r="C130" s="39" t="str">
        <f>IF([1]FINAL!C130=0,"",[1]FINAL!C130)</f>
        <v/>
      </c>
      <c r="D130" s="39" t="str">
        <f>IF([1]FINAL!D130=0,"",[1]FINAL!D130)</f>
        <v/>
      </c>
      <c r="E130" s="50" t="str">
        <f>[1]FINAL!L130</f>
        <v>Crystal Palace</v>
      </c>
      <c r="F130" s="51">
        <f>IFERROR(VLOOKUP(E130,Table!$B$1:$Z$21,MATCH("MP",Table!$B$1:$Z$1,0),0),"")</f>
        <v>34</v>
      </c>
      <c r="G130" s="40">
        <f>IFERROR(VLOOKUP(A130,PlayingTime!$B$1:$Z$1000,MATCH("Min",PlayingTime!$B$2:$Z$2,0),0),0)</f>
        <v>2531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0</v>
      </c>
      <c r="J130" s="40">
        <f>IFERROR(VLOOKUP(D130,PlayingTime!$B$1:$Z$1000,MATCH("Min",PlayingTime!$B$2:$Z$2,0),0),0)</f>
        <v>0</v>
      </c>
      <c r="K130" s="45">
        <f t="shared" si="4"/>
        <v>2531</v>
      </c>
      <c r="L130" s="39">
        <f>IFERROR(VLOOKUP(A130,PlayerStats!$B$1:$Z$1000,MATCH("xG",PlayerStats!$B$2:$Z$2,0),0),0)</f>
        <v>0.6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</v>
      </c>
      <c r="O130" s="39">
        <f>IFERROR(VLOOKUP(D130,PlayerStats!$B$1:$Z$1000,MATCH("xG",PlayerStats!$B$2:$Z$2,0),0),0)</f>
        <v>0</v>
      </c>
      <c r="P130" s="47">
        <f t="shared" si="5"/>
        <v>0.6</v>
      </c>
      <c r="Q130" s="39">
        <f>IFERROR(VLOOKUP(A130,PlayerStats!$B$1:$Z$1000,MATCH("xAG",PlayerStats!$B$2:$Z$2,0),0),0)</f>
        <v>1.1000000000000001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0</v>
      </c>
      <c r="T130" s="39">
        <f>IFERROR(VLOOKUP(D130,PlayerStats!$B$1:$Z$1000,MATCH("xAG",PlayerStats!$B$2:$Z$2,0),0),0)</f>
        <v>0</v>
      </c>
      <c r="U130" s="47">
        <f t="shared" si="6"/>
        <v>1.1000000000000001</v>
      </c>
      <c r="V130" s="49">
        <f t="shared" si="7"/>
        <v>80</v>
      </c>
      <c r="X130" s="50" t="str">
        <f>API!M130&amp;" "&amp;API!V130</f>
        <v>Saman Ghoddos</v>
      </c>
      <c r="Y130" s="50">
        <f>API!AC130</f>
        <v>13</v>
      </c>
    </row>
    <row r="131" spans="1:25">
      <c r="A131" s="39" t="str">
        <f>IF([1]FINAL!A131=0,"",[1]FINAL!A131)</f>
        <v>Will Hughes</v>
      </c>
      <c r="B131" s="39" t="str">
        <f>IF([1]FINAL!B131=0,"",[1]FINAL!B131)</f>
        <v>Hughes</v>
      </c>
      <c r="C131" s="39" t="str">
        <f>IF([1]FINAL!C131=0,"",[1]FINAL!C131)</f>
        <v>W Hughes</v>
      </c>
      <c r="D131" s="39" t="str">
        <f>IF([1]FINAL!D131=0,"",[1]FINAL!D131)</f>
        <v/>
      </c>
      <c r="E131" s="50" t="str">
        <f>[1]FINAL!L131</f>
        <v>Crystal Palace</v>
      </c>
      <c r="F131" s="51">
        <f>IFERROR(VLOOKUP(E131,Table!$B$1:$Z$21,MATCH("MP",Table!$B$1:$Z$1,0),0),"")</f>
        <v>34</v>
      </c>
      <c r="G131" s="40">
        <f>IFERROR(VLOOKUP(A131,PlayingTime!$B$1:$Z$1000,MATCH("Min",PlayingTime!$B$2:$Z$2,0),0),0)</f>
        <v>570</v>
      </c>
      <c r="H131" s="40">
        <f>IFERROR(VLOOKUP(B131,PlayingTime!$B$1:$Z$1000,MATCH("Min",PlayingTime!$B$2:$Z$2,0),0),0)</f>
        <v>0</v>
      </c>
      <c r="I131" s="40">
        <f>IFERROR(VLOOKUP(C131,PlayingTime!$B$1:$Z$1000,MATCH("Min",PlayingTime!$B$2:$Z$2,0),0),0)</f>
        <v>0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570</v>
      </c>
      <c r="L131" s="39">
        <f>IFERROR(VLOOKUP(A131,PlayerStats!$B$1:$Z$1000,MATCH("xG",PlayerStats!$B$2:$Z$2,0),0),0)</f>
        <v>0.2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0</v>
      </c>
      <c r="O131" s="39">
        <f>IFERROR(VLOOKUP(D131,PlayerStats!$B$1:$Z$1000,MATCH("xG",PlayerStats!$B$2:$Z$2,0),0),0)</f>
        <v>0</v>
      </c>
      <c r="P131" s="47">
        <f t="shared" ref="P131:P194" si="9">L131+M131+N131+O131</f>
        <v>0.2</v>
      </c>
      <c r="Q131" s="39">
        <f>IFERROR(VLOOKUP(A131,PlayerStats!$B$1:$Z$1000,MATCH("xAG",PlayerStats!$B$2:$Z$2,0),0),0)</f>
        <v>0.9</v>
      </c>
      <c r="R131" s="39">
        <f>IFERROR(VLOOKUP(B131,PlayerStats!$B$1:$Z$1000,MATCH("xAG",PlayerStats!$B$2:$Z$2,0),0),0)</f>
        <v>0</v>
      </c>
      <c r="S131" s="39">
        <f>IFERROR(VLOOKUP(C131,PlayerStats!$B$1:$Z$1000,MATCH("xAG",PlayerStats!$B$2:$Z$2,0),0),0)</f>
        <v>0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0.9</v>
      </c>
      <c r="V131" s="49">
        <f t="shared" ref="V131:V194" si="11">IFERROR(VLOOKUP(A131,$X$1:$Y$1000,MATCH("total_points",$X$1:$Y$1,0),0),"")</f>
        <v>25</v>
      </c>
      <c r="X131" s="50" t="str">
        <f>API!M131&amp;" "&amp;API!V131</f>
        <v>Mathias Jensen</v>
      </c>
      <c r="Y131" s="50">
        <f>API!AC131</f>
        <v>122</v>
      </c>
    </row>
    <row r="132" spans="1:25">
      <c r="A132" s="39" t="str">
        <f>IF([1]FINAL!A132=0,"",[1]FINAL!A132)</f>
        <v>Brennan Johnson</v>
      </c>
      <c r="B132" s="39" t="str">
        <f>IF([1]FINAL!B132=0,"",[1]FINAL!B132)</f>
        <v>Johnson</v>
      </c>
      <c r="C132" s="39" t="str">
        <f>IF([1]FINAL!C132=0,"",[1]FINAL!C132)</f>
        <v/>
      </c>
      <c r="D132" s="39" t="str">
        <f>IF([1]FINAL!D132=0,"",[1]FINAL!D132)</f>
        <v/>
      </c>
      <c r="E132" s="50" t="str">
        <f>[1]FINAL!L132</f>
        <v>Nott'ham Forest</v>
      </c>
      <c r="F132" s="51">
        <f>IFERROR(VLOOKUP(E132,Table!$B$1:$Z$21,MATCH("MP",Table!$B$1:$Z$1,0),0),"")</f>
        <v>34</v>
      </c>
      <c r="G132" s="40">
        <f>IFERROR(VLOOKUP(A132,PlayingTime!$B$1:$Z$1000,MATCH("Min",PlayingTime!$B$2:$Z$2,0),0),0)</f>
        <v>2742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0</v>
      </c>
      <c r="J132" s="40">
        <f>IFERROR(VLOOKUP(D132,PlayingTime!$B$1:$Z$1000,MATCH("Min",PlayingTime!$B$2:$Z$2,0),0),0)</f>
        <v>0</v>
      </c>
      <c r="K132" s="45">
        <f t="shared" si="8"/>
        <v>2742</v>
      </c>
      <c r="L132" s="39">
        <f>IFERROR(VLOOKUP(A132,PlayerStats!$B$1:$Z$1000,MATCH("xG",PlayerStats!$B$2:$Z$2,0),0),0)</f>
        <v>8.5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0</v>
      </c>
      <c r="O132" s="39">
        <f>IFERROR(VLOOKUP(D132,PlayerStats!$B$1:$Z$1000,MATCH("xG",PlayerStats!$B$2:$Z$2,0),0),0)</f>
        <v>0</v>
      </c>
      <c r="P132" s="47">
        <f t="shared" si="9"/>
        <v>8.5</v>
      </c>
      <c r="Q132" s="39">
        <f>IFERROR(VLOOKUP(A132,PlayerStats!$B$1:$Z$1000,MATCH("xAG",PlayerStats!$B$2:$Z$2,0),0),0)</f>
        <v>3.2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0</v>
      </c>
      <c r="T132" s="39">
        <f>IFERROR(VLOOKUP(D132,PlayerStats!$B$1:$Z$1000,MATCH("xAG",PlayerStats!$B$2:$Z$2,0),0),0)</f>
        <v>0</v>
      </c>
      <c r="U132" s="47">
        <f t="shared" si="10"/>
        <v>3.2</v>
      </c>
      <c r="V132" s="49">
        <f t="shared" si="11"/>
        <v>110</v>
      </c>
      <c r="X132" s="50" t="str">
        <f>API!M132&amp;" "&amp;API!V132</f>
        <v>Yoane Wissa</v>
      </c>
      <c r="Y132" s="50">
        <f>API!AC132</f>
        <v>88</v>
      </c>
    </row>
    <row r="133" spans="1:25">
      <c r="A133" s="39" t="str">
        <f>IF([1]FINAL!A133=0,"",[1]FINAL!A133)</f>
        <v>Bernardo Veiga de Carvalho e Silva</v>
      </c>
      <c r="B133" s="39" t="str">
        <f>IF([1]FINAL!B133=0,"",[1]FINAL!B133)</f>
        <v>Bernardo</v>
      </c>
      <c r="C133" s="39" t="str">
        <f>IF([1]FINAL!C133=0,"",[1]FINAL!C133)</f>
        <v>B Silva</v>
      </c>
      <c r="D133" s="39" t="str">
        <f>IF([1]FINAL!D133=0,"",[1]FINAL!D133)</f>
        <v>Bernardo Silva</v>
      </c>
      <c r="E133" s="50" t="str">
        <f>[1]FINAL!L133</f>
        <v>Manchester City</v>
      </c>
      <c r="F133" s="51">
        <f>IFERROR(VLOOKUP(E133,Table!$B$1:$Z$21,MATCH("MP",Table!$B$1:$Z$1,0),0),"")</f>
        <v>33</v>
      </c>
      <c r="G133" s="40">
        <f>IFERROR(VLOOKUP(A133,PlayingTime!$B$1:$Z$1000,MATCH("Min",PlayingTime!$B$2:$Z$2,0),0),0)</f>
        <v>0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2105</v>
      </c>
      <c r="K133" s="45">
        <f t="shared" si="8"/>
        <v>2105</v>
      </c>
      <c r="L133" s="39">
        <f>IFERROR(VLOOKUP(A133,PlayerStats!$B$1:$Z$1000,MATCH("xG",PlayerStats!$B$2:$Z$2,0),0),0)</f>
        <v>0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2.2000000000000002</v>
      </c>
      <c r="P133" s="47">
        <f t="shared" si="9"/>
        <v>2.2000000000000002</v>
      </c>
      <c r="Q133" s="39">
        <f>IFERROR(VLOOKUP(A133,PlayerStats!$B$1:$Z$1000,MATCH("xAG",PlayerStats!$B$2:$Z$2,0),0),0)</f>
        <v>0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3.1</v>
      </c>
      <c r="U133" s="47">
        <f t="shared" si="10"/>
        <v>3.1</v>
      </c>
      <c r="V133" s="49">
        <f t="shared" si="11"/>
        <v>103</v>
      </c>
      <c r="X133" s="50" t="str">
        <f>API!M133&amp;" "&amp;API!V133</f>
        <v>Mads Roerslev Rasmussen</v>
      </c>
      <c r="Y133" s="50">
        <f>API!AC133</f>
        <v>45</v>
      </c>
    </row>
    <row r="134" spans="1:25">
      <c r="A134" s="39" t="str">
        <f>IF([1]FINAL!A134=0,"",[1]FINAL!A134)</f>
        <v>Alisson Ramses Becker</v>
      </c>
      <c r="B134" s="39" t="str">
        <f>IF([1]FINAL!B134=0,"",[1]FINAL!B134)</f>
        <v>Alisson</v>
      </c>
      <c r="C134" s="39" t="str">
        <f>IF([1]FINAL!C134=0,"",[1]FINAL!C134)</f>
        <v/>
      </c>
      <c r="D134" s="39" t="str">
        <f>IF([1]FINAL!D134=0,"",[1]FINAL!D134)</f>
        <v/>
      </c>
      <c r="E134" s="50" t="str">
        <f>[1]FINAL!L134</f>
        <v>Liverpool</v>
      </c>
      <c r="F134" s="51">
        <f>IFERROR(VLOOKUP(E134,Table!$B$1:$Z$21,MATCH("MP",Table!$B$1:$Z$1,0),0),"")</f>
        <v>34</v>
      </c>
      <c r="G134" s="40">
        <f>IFERROR(VLOOKUP(A134,PlayingTime!$B$1:$Z$1000,MATCH("Min",PlayingTime!$B$2:$Z$2,0),0),0)</f>
        <v>0</v>
      </c>
      <c r="H134" s="40">
        <f>IFERROR(VLOOKUP(B134,PlayingTime!$B$1:$Z$1000,MATCH("Min",PlayingTime!$B$2:$Z$2,0),0),0)</f>
        <v>3060</v>
      </c>
      <c r="I134" s="40">
        <f>IFERROR(VLOOKUP(C134,PlayingTime!$B$1:$Z$1000,MATCH("Min",PlayingTime!$B$2:$Z$2,0),0),0)</f>
        <v>0</v>
      </c>
      <c r="J134" s="40">
        <f>IFERROR(VLOOKUP(D134,PlayingTime!$B$1:$Z$1000,MATCH("Min",PlayingTime!$B$2:$Z$2,0),0),0)</f>
        <v>0</v>
      </c>
      <c r="K134" s="45">
        <f t="shared" si="8"/>
        <v>3060</v>
      </c>
      <c r="L134" s="39">
        <f>IFERROR(VLOOKUP(A134,PlayerStats!$B$1:$Z$1000,MATCH("xG",PlayerStats!$B$2:$Z$2,0),0),0)</f>
        <v>0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0</v>
      </c>
      <c r="O134" s="39">
        <f>IFERROR(VLOOKUP(D134,PlayerStats!$B$1:$Z$1000,MATCH("xG",PlayerStats!$B$2:$Z$2,0),0),0)</f>
        <v>0</v>
      </c>
      <c r="P134" s="47">
        <f t="shared" si="9"/>
        <v>0</v>
      </c>
      <c r="Q134" s="39">
        <f>IFERROR(VLOOKUP(A134,PlayerStats!$B$1:$Z$1000,MATCH("xAG",PlayerStats!$B$2:$Z$2,0),0),0)</f>
        <v>0</v>
      </c>
      <c r="R134" s="39">
        <f>IFERROR(VLOOKUP(B134,PlayerStats!$B$1:$Z$1000,MATCH("xAG",PlayerStats!$B$2:$Z$2,0),0),0)</f>
        <v>0.3</v>
      </c>
      <c r="S134" s="39">
        <f>IFERROR(VLOOKUP(C134,PlayerStats!$B$1:$Z$1000,MATCH("xAG",PlayerStats!$B$2:$Z$2,0),0),0)</f>
        <v>0</v>
      </c>
      <c r="T134" s="39">
        <f>IFERROR(VLOOKUP(D134,PlayerStats!$B$1:$Z$1000,MATCH("xAG",PlayerStats!$B$2:$Z$2,0),0),0)</f>
        <v>0</v>
      </c>
      <c r="U134" s="47">
        <f t="shared" si="10"/>
        <v>0.3</v>
      </c>
      <c r="V134" s="49">
        <f t="shared" si="11"/>
        <v>146</v>
      </c>
      <c r="X134" s="50" t="str">
        <f>API!M134&amp;" "&amp;API!V134</f>
        <v>Mads Bech Sørensen</v>
      </c>
      <c r="Y134" s="50">
        <f>API!AC134</f>
        <v>4</v>
      </c>
    </row>
    <row r="135" spans="1:25">
      <c r="A135" s="39" t="str">
        <f>IF([1]FINAL!A135=0,"",[1]FINAL!A135)</f>
        <v>Ederson Santana de Moraes</v>
      </c>
      <c r="B135" s="39" t="str">
        <f>IF([1]FINAL!B135=0,"",[1]FINAL!B135)</f>
        <v>Ederson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Manchester City</v>
      </c>
      <c r="F135" s="51">
        <f>IFERROR(VLOOKUP(E135,Table!$B$1:$Z$21,MATCH("MP",Table!$B$1:$Z$1,0),0),"")</f>
        <v>33</v>
      </c>
      <c r="G135" s="40">
        <f>IFERROR(VLOOKUP(A135,PlayingTime!$B$1:$Z$1000,MATCH("Min",PlayingTime!$B$2:$Z$2,0),0),0)</f>
        <v>0</v>
      </c>
      <c r="H135" s="40">
        <f>IFERROR(VLOOKUP(B135,PlayingTime!$B$1:$Z$1000,MATCH("Min",PlayingTime!$B$2:$Z$2,0),0),0)</f>
        <v>2880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2880</v>
      </c>
      <c r="L135" s="39">
        <f>IFERROR(VLOOKUP(A135,PlayerStats!$B$1:$Z$1000,MATCH("xG",PlayerStats!$B$2:$Z$2,0),0),0)</f>
        <v>0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0</v>
      </c>
      <c r="Q135" s="39">
        <f>IFERROR(VLOOKUP(A135,PlayerStats!$B$1:$Z$1000,MATCH("xAG",PlayerStats!$B$2:$Z$2,0),0),0)</f>
        <v>0</v>
      </c>
      <c r="R135" s="39">
        <f>IFERROR(VLOOKUP(B135,PlayerStats!$B$1:$Z$1000,MATCH("xAG",PlayerStats!$B$2:$Z$2,0),0),0)</f>
        <v>0.2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0.2</v>
      </c>
      <c r="V135" s="49">
        <f t="shared" si="11"/>
        <v>108</v>
      </c>
      <c r="X135" s="50" t="str">
        <f>API!M135&amp;" "&amp;API!V135</f>
        <v>Ethan Pinnock</v>
      </c>
      <c r="Y135" s="50">
        <f>API!AC135</f>
        <v>86</v>
      </c>
    </row>
    <row r="136" spans="1:25">
      <c r="A136" s="39" t="str">
        <f>IF([1]FINAL!A136=0,"",[1]FINAL!A136)</f>
        <v>Harrison Reed</v>
      </c>
      <c r="B136" s="39" t="str">
        <f>IF([1]FINAL!B136=0,"",[1]FINAL!B136)</f>
        <v>Reed</v>
      </c>
      <c r="C136" s="39" t="str">
        <f>IF([1]FINAL!C136=0,"",[1]FINAL!C136)</f>
        <v/>
      </c>
      <c r="D136" s="39" t="str">
        <f>IF([1]FINAL!D136=0,"",[1]FINAL!D136)</f>
        <v/>
      </c>
      <c r="E136" s="50" t="str">
        <f>[1]FINAL!L136</f>
        <v>Fulham</v>
      </c>
      <c r="F136" s="51">
        <f>IFERROR(VLOOKUP(E136,Table!$B$1:$Z$21,MATCH("MP",Table!$B$1:$Z$1,0),0),"")</f>
        <v>34</v>
      </c>
      <c r="G136" s="40">
        <f>IFERROR(VLOOKUP(A136,PlayingTime!$B$1:$Z$1000,MATCH("Min",PlayingTime!$B$2:$Z$2,0),0),0)</f>
        <v>2585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2585</v>
      </c>
      <c r="L136" s="39">
        <f>IFERROR(VLOOKUP(A136,PlayerStats!$B$1:$Z$1000,MATCH("xG",PlayerStats!$B$2:$Z$2,0),0),0)</f>
        <v>1.6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1.6</v>
      </c>
      <c r="Q136" s="39">
        <f>IFERROR(VLOOKUP(A136,PlayerStats!$B$1:$Z$1000,MATCH("xAG",PlayerStats!$B$2:$Z$2,0),0),0)</f>
        <v>2.7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2.7</v>
      </c>
      <c r="V136" s="49">
        <f t="shared" si="11"/>
        <v>93</v>
      </c>
      <c r="X136" s="50" t="str">
        <f>API!M136&amp;" "&amp;API!V136</f>
        <v>Frank Onyeka</v>
      </c>
      <c r="Y136" s="50">
        <f>API!AC136</f>
        <v>31</v>
      </c>
    </row>
    <row r="137" spans="1:25">
      <c r="A137" s="39" t="str">
        <f>IF([1]FINAL!A137=0,"",[1]FINAL!A137)</f>
        <v>Sean Longstaff</v>
      </c>
      <c r="B137" s="39" t="str">
        <f>IF([1]FINAL!B137=0,"",[1]FINAL!B137)</f>
        <v>S.Longstaff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Newcastle Utd</v>
      </c>
      <c r="F137" s="51">
        <f>IFERROR(VLOOKUP(E137,Table!$B$1:$Z$21,MATCH("MP",Table!$B$1:$Z$1,0),0),"")</f>
        <v>33</v>
      </c>
      <c r="G137" s="40">
        <f>IFERROR(VLOOKUP(A137,PlayingTime!$B$1:$Z$1000,MATCH("Min",PlayingTime!$B$2:$Z$2,0),0),0)</f>
        <v>2428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2428</v>
      </c>
      <c r="L137" s="39">
        <f>IFERROR(VLOOKUP(A137,PlayerStats!$B$1:$Z$1000,MATCH("xG",PlayerStats!$B$2:$Z$2,0),0),0)</f>
        <v>3.4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3.4</v>
      </c>
      <c r="Q137" s="39">
        <f>IFERROR(VLOOKUP(A137,PlayerStats!$B$1:$Z$1000,MATCH("xAG",PlayerStats!$B$2:$Z$2,0),0),0)</f>
        <v>3.3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3.3</v>
      </c>
      <c r="V137" s="49">
        <f t="shared" si="11"/>
        <v>90</v>
      </c>
      <c r="X137" s="50" t="str">
        <f>API!M137&amp;" "&amp;API!V137</f>
        <v>Shandon Baptiste</v>
      </c>
      <c r="Y137" s="50">
        <f>API!AC137</f>
        <v>25</v>
      </c>
    </row>
    <row r="138" spans="1:25">
      <c r="A138" s="39" t="str">
        <f>IF([1]FINAL!A138=0,"",[1]FINAL!A138)</f>
        <v>Bruno Guimarães Rodriguez Moura</v>
      </c>
      <c r="B138" s="39" t="str">
        <f>IF([1]FINAL!B138=0,"",[1]FINAL!B138)</f>
        <v>Bruno Guimarães</v>
      </c>
      <c r="C138" s="39" t="str">
        <f>IF([1]FINAL!C138=0,"",[1]FINAL!C138)</f>
        <v>Guimaraes</v>
      </c>
      <c r="D138" s="39" t="str">
        <f>IF([1]FINAL!D138=0,"",[1]FINAL!D138)</f>
        <v>BRUNO GUIMARAES</v>
      </c>
      <c r="E138" s="50" t="str">
        <f>[1]FINAL!L138</f>
        <v>Newcastle Utd</v>
      </c>
      <c r="F138" s="51">
        <f>IFERROR(VLOOKUP(E138,Table!$B$1:$Z$21,MATCH("MP",Table!$B$1:$Z$1,0),0),"")</f>
        <v>33</v>
      </c>
      <c r="G138" s="40">
        <f>IFERROR(VLOOKUP(A138,PlayingTime!$B$1:$Z$1000,MATCH("Min",PlayingTime!$B$2:$Z$2,0),0),0)</f>
        <v>0</v>
      </c>
      <c r="H138" s="40">
        <f>IFERROR(VLOOKUP(B138,PlayingTime!$B$1:$Z$1000,MATCH("Min",PlayingTime!$B$2:$Z$2,0),0),0)</f>
        <v>2276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2276</v>
      </c>
      <c r="L138" s="39">
        <f>IFERROR(VLOOKUP(A138,PlayerStats!$B$1:$Z$1000,MATCH("xG",PlayerStats!$B$2:$Z$2,0),0),0)</f>
        <v>0</v>
      </c>
      <c r="M138" s="39">
        <f>IFERROR(VLOOKUP(B138,PlayerStats!$B$1:$Z$1000,MATCH("xG",PlayerStats!$B$2:$Z$2,0),0),0)</f>
        <v>1.8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1.8</v>
      </c>
      <c r="Q138" s="39">
        <f>IFERROR(VLOOKUP(A138,PlayerStats!$B$1:$Z$1000,MATCH("xAG",PlayerStats!$B$2:$Z$2,0),0),0)</f>
        <v>0</v>
      </c>
      <c r="R138" s="39">
        <f>IFERROR(VLOOKUP(B138,PlayerStats!$B$1:$Z$1000,MATCH("xAG",PlayerStats!$B$2:$Z$2,0),0),0)</f>
        <v>3.8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3.8</v>
      </c>
      <c r="V138" s="49">
        <f t="shared" si="11"/>
        <v>93</v>
      </c>
      <c r="X138" s="50" t="str">
        <f>API!M138&amp;" "&amp;API!V138</f>
        <v>Bryan Mbeumo</v>
      </c>
      <c r="Y138" s="50">
        <f>API!AC138</f>
        <v>119</v>
      </c>
    </row>
    <row r="139" spans="1:25">
      <c r="A139" s="39" t="str">
        <f>IF([1]FINAL!A139=0,"",[1]FINAL!A139)</f>
        <v>Nathan Aké</v>
      </c>
      <c r="B139" s="39" t="str">
        <f>IF([1]FINAL!B139=0,"",[1]FINAL!B139)</f>
        <v>Aké</v>
      </c>
      <c r="C139" s="39" t="str">
        <f>IF([1]FINAL!C139=0,"",[1]FINAL!C139)</f>
        <v>Ake</v>
      </c>
      <c r="D139" s="39" t="str">
        <f>IF([1]FINAL!D139=0,"",[1]FINAL!D139)</f>
        <v>Nathan Ake</v>
      </c>
      <c r="E139" s="50" t="str">
        <f>[1]FINAL!L139</f>
        <v>Manchester City</v>
      </c>
      <c r="F139" s="51">
        <f>IFERROR(VLOOKUP(E139,Table!$B$1:$Z$21,MATCH("MP",Table!$B$1:$Z$1,0),0),"")</f>
        <v>33</v>
      </c>
      <c r="G139" s="40">
        <f>IFERROR(VLOOKUP(A139,PlayingTime!$B$1:$Z$1000,MATCH("Min",PlayingTime!$B$2:$Z$2,0),0),0)</f>
        <v>1759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0</v>
      </c>
      <c r="K139" s="45">
        <f t="shared" si="8"/>
        <v>1759</v>
      </c>
      <c r="L139" s="39">
        <f>IFERROR(VLOOKUP(A139,PlayerStats!$B$1:$Z$1000,MATCH("xG",PlayerStats!$B$2:$Z$2,0),0),0)</f>
        <v>1.6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0</v>
      </c>
      <c r="P139" s="47">
        <f t="shared" si="9"/>
        <v>1.6</v>
      </c>
      <c r="Q139" s="39">
        <f>IFERROR(VLOOKUP(A139,PlayerStats!$B$1:$Z$1000,MATCH("xAG",PlayerStats!$B$2:$Z$2,0),0),0)</f>
        <v>0.6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</v>
      </c>
      <c r="U139" s="47">
        <f t="shared" si="10"/>
        <v>0.6</v>
      </c>
      <c r="V139" s="49">
        <f t="shared" si="11"/>
        <v>83</v>
      </c>
      <c r="X139" s="50" t="str">
        <f>API!M139&amp;" "&amp;API!V139</f>
        <v>Charlie Goode</v>
      </c>
      <c r="Y139" s="50">
        <f>API!AC139</f>
        <v>0</v>
      </c>
    </row>
    <row r="140" spans="1:25">
      <c r="A140" s="39" t="str">
        <f>IF([1]FINAL!A140=0,"",[1]FINAL!A140)</f>
        <v>Ben Mee</v>
      </c>
      <c r="B140" s="39" t="str">
        <f>IF([1]FINAL!B140=0,"",[1]FINAL!B140)</f>
        <v>Mee</v>
      </c>
      <c r="C140" s="39" t="str">
        <f>IF([1]FINAL!C140=0,"",[1]FINAL!C140)</f>
        <v/>
      </c>
      <c r="D140" s="39" t="str">
        <f>IF([1]FINAL!D140=0,"",[1]FINAL!D140)</f>
        <v/>
      </c>
      <c r="E140" s="50" t="str">
        <f>[1]FINAL!L140</f>
        <v>Brentford</v>
      </c>
      <c r="F140" s="51">
        <f>IFERROR(VLOOKUP(E140,Table!$B$1:$Z$21,MATCH("MP",Table!$B$1:$Z$1,0),0),"")</f>
        <v>34</v>
      </c>
      <c r="G140" s="40">
        <f>IFERROR(VLOOKUP(A140,PlayingTime!$B$1:$Z$1000,MATCH("Min",PlayingTime!$B$2:$Z$2,0),0),0)</f>
        <v>2909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0</v>
      </c>
      <c r="K140" s="45">
        <f t="shared" si="8"/>
        <v>2909</v>
      </c>
      <c r="L140" s="39">
        <f>IFERROR(VLOOKUP(A140,PlayerStats!$B$1:$Z$1000,MATCH("xG",PlayerStats!$B$2:$Z$2,0),0),0)</f>
        <v>2.4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0</v>
      </c>
      <c r="P140" s="47">
        <f t="shared" si="9"/>
        <v>2.4</v>
      </c>
      <c r="Q140" s="39">
        <f>IFERROR(VLOOKUP(A140,PlayerStats!$B$1:$Z$1000,MATCH("xAG",PlayerStats!$B$2:$Z$2,0),0),0)</f>
        <v>0.3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</v>
      </c>
      <c r="U140" s="47">
        <f t="shared" si="10"/>
        <v>0.3</v>
      </c>
      <c r="V140" s="49">
        <f t="shared" si="11"/>
        <v>122</v>
      </c>
      <c r="X140" s="50" t="str">
        <f>API!M140&amp;" "&amp;API!V140</f>
        <v>Marcus Forss</v>
      </c>
      <c r="Y140" s="50">
        <f>API!AC140</f>
        <v>0</v>
      </c>
    </row>
    <row r="141" spans="1:25">
      <c r="A141" s="39" t="str">
        <f>IF([1]FINAL!A141=0,"",[1]FINAL!A141)</f>
        <v>Levi Colwill</v>
      </c>
      <c r="B141" s="39" t="str">
        <f>IF([1]FINAL!B141=0,"",[1]FINAL!B141)</f>
        <v>Colwill</v>
      </c>
      <c r="C141" s="39" t="str">
        <f>IF([1]FINAL!C141=0,"",[1]FINAL!C141)</f>
        <v/>
      </c>
      <c r="D141" s="39" t="str">
        <f>IF([1]FINAL!D141=0,"",[1]FINAL!D141)</f>
        <v/>
      </c>
      <c r="E141" s="50" t="str">
        <f>[1]FINAL!L141</f>
        <v>Brighton</v>
      </c>
      <c r="F141" s="51">
        <f>IFERROR(VLOOKUP(E141,Table!$B$1:$Z$21,MATCH("MP",Table!$B$1:$Z$1,0),0),"")</f>
        <v>32</v>
      </c>
      <c r="G141" s="40">
        <f>IFERROR(VLOOKUP(A141,PlayingTime!$B$1:$Z$1000,MATCH("Min",PlayingTime!$B$2:$Z$2,0),0),0)</f>
        <v>817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817</v>
      </c>
      <c r="L141" s="39">
        <f>IFERROR(VLOOKUP(A141,PlayerStats!$B$1:$Z$1000,MATCH("xG",PlayerStats!$B$2:$Z$2,0),0),0)</f>
        <v>0.6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0.6</v>
      </c>
      <c r="Q141" s="39">
        <f>IFERROR(VLOOKUP(A141,PlayerStats!$B$1:$Z$1000,MATCH("xAG",PlayerStats!$B$2:$Z$2,0),0),0)</f>
        <v>0.2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0.2</v>
      </c>
      <c r="V141" s="49">
        <f t="shared" si="11"/>
        <v>26</v>
      </c>
      <c r="X141" s="50" t="str">
        <f>API!M141&amp;" "&amp;API!V141</f>
        <v>Dominic Thompson</v>
      </c>
      <c r="Y141" s="50">
        <f>API!AC141</f>
        <v>0</v>
      </c>
    </row>
    <row r="142" spans="1:25">
      <c r="A142" s="39" t="str">
        <f>IF([1]FINAL!A142=0,"",[1]FINAL!A142)</f>
        <v>Bernd Leno</v>
      </c>
      <c r="B142" s="39" t="str">
        <f>IF([1]FINAL!B142=0,"",[1]FINAL!B142)</f>
        <v>Leno</v>
      </c>
      <c r="C142" s="39" t="str">
        <f>IF([1]FINAL!C142=0,"",[1]FINAL!C142)</f>
        <v/>
      </c>
      <c r="D142" s="39" t="str">
        <f>IF([1]FINAL!D142=0,"",[1]FINAL!D142)</f>
        <v/>
      </c>
      <c r="E142" s="50" t="str">
        <f>[1]FINAL!L142</f>
        <v>Fulham</v>
      </c>
      <c r="F142" s="51">
        <f>IFERROR(VLOOKUP(E142,Table!$B$1:$Z$21,MATCH("MP",Table!$B$1:$Z$1,0),0),"")</f>
        <v>34</v>
      </c>
      <c r="G142" s="40">
        <f>IFERROR(VLOOKUP(A142,PlayingTime!$B$1:$Z$1000,MATCH("Min",PlayingTime!$B$2:$Z$2,0),0),0)</f>
        <v>2880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0</v>
      </c>
      <c r="J142" s="40">
        <f>IFERROR(VLOOKUP(D142,PlayingTime!$B$1:$Z$1000,MATCH("Min",PlayingTime!$B$2:$Z$2,0),0),0)</f>
        <v>0</v>
      </c>
      <c r="K142" s="45">
        <f t="shared" si="8"/>
        <v>2880</v>
      </c>
      <c r="L142" s="39">
        <f>IFERROR(VLOOKUP(A142,PlayerStats!$B$1:$Z$1000,MATCH("xG",PlayerStats!$B$2:$Z$2,0),0),0)</f>
        <v>0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0</v>
      </c>
      <c r="O142" s="39">
        <f>IFERROR(VLOOKUP(D142,PlayerStats!$B$1:$Z$1000,MATCH("xG",PlayerStats!$B$2:$Z$2,0),0),0)</f>
        <v>0</v>
      </c>
      <c r="P142" s="47">
        <f t="shared" si="9"/>
        <v>0</v>
      </c>
      <c r="Q142" s="39">
        <f>IFERROR(VLOOKUP(A142,PlayerStats!$B$1:$Z$1000,MATCH("xAG",PlayerStats!$B$2:$Z$2,0),0),0)</f>
        <v>0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0</v>
      </c>
      <c r="T142" s="39">
        <f>IFERROR(VLOOKUP(D142,PlayerStats!$B$1:$Z$1000,MATCH("xAG",PlayerStats!$B$2:$Z$2,0),0),0)</f>
        <v>0</v>
      </c>
      <c r="U142" s="47">
        <f t="shared" si="10"/>
        <v>0</v>
      </c>
      <c r="V142" s="49">
        <f t="shared" si="11"/>
        <v>120</v>
      </c>
      <c r="X142" s="50" t="str">
        <f>API!M142&amp;" "&amp;API!V142</f>
        <v>Mads Bidstrup</v>
      </c>
      <c r="Y142" s="50">
        <f>API!AC142</f>
        <v>0</v>
      </c>
    </row>
    <row r="143" spans="1:25">
      <c r="A143" s="39" t="str">
        <f>IF([1]FINAL!A143=0,"",[1]FINAL!A143)</f>
        <v>Nélson Cabral Semedo</v>
      </c>
      <c r="B143" s="39" t="str">
        <f>IF([1]FINAL!B143=0,"",[1]FINAL!B143)</f>
        <v>Semedo</v>
      </c>
      <c r="C143" s="39" t="str">
        <f>IF([1]FINAL!C143=0,"",[1]FINAL!C143)</f>
        <v>Nélson Semedo</v>
      </c>
      <c r="D143" s="39" t="str">
        <f>IF([1]FINAL!D143=0,"",[1]FINAL!D143)</f>
        <v/>
      </c>
      <c r="E143" s="50" t="str">
        <f>[1]FINAL!L143</f>
        <v>Wolves</v>
      </c>
      <c r="F143" s="51">
        <f>IFERROR(VLOOKUP(E143,Table!$B$1:$Z$21,MATCH("MP",Table!$B$1:$Z$1,0),0),"")</f>
        <v>34</v>
      </c>
      <c r="G143" s="40">
        <f>IFERROR(VLOOKUP(A143,PlayingTime!$B$1:$Z$1000,MATCH("Min",PlayingTime!$B$2:$Z$2,0),0),0)</f>
        <v>0</v>
      </c>
      <c r="H143" s="40">
        <f>IFERROR(VLOOKUP(B143,PlayingTime!$B$1:$Z$1000,MATCH("Min",PlayingTime!$B$2:$Z$2,0),0),0)</f>
        <v>0</v>
      </c>
      <c r="I143" s="40">
        <f>IFERROR(VLOOKUP(C143,PlayingTime!$B$1:$Z$1000,MATCH("Min",PlayingTime!$B$2:$Z$2,0),0),0)</f>
        <v>2272</v>
      </c>
      <c r="J143" s="40">
        <f>IFERROR(VLOOKUP(D143,PlayingTime!$B$1:$Z$1000,MATCH("Min",PlayingTime!$B$2:$Z$2,0),0),0)</f>
        <v>0</v>
      </c>
      <c r="K143" s="45">
        <f t="shared" si="8"/>
        <v>2272</v>
      </c>
      <c r="L143" s="39">
        <f>IFERROR(VLOOKUP(A143,PlayerStats!$B$1:$Z$1000,MATCH("xG",PlayerStats!$B$2:$Z$2,0),0),0)</f>
        <v>0</v>
      </c>
      <c r="M143" s="39">
        <f>IFERROR(VLOOKUP(B143,PlayerStats!$B$1:$Z$1000,MATCH("xG",PlayerStats!$B$2:$Z$2,0),0),0)</f>
        <v>0</v>
      </c>
      <c r="N143" s="39">
        <f>IFERROR(VLOOKUP(C143,PlayerStats!$B$1:$Z$1000,MATCH("xG",PlayerStats!$B$2:$Z$2,0),0),0)</f>
        <v>0.3</v>
      </c>
      <c r="O143" s="39">
        <f>IFERROR(VLOOKUP(D143,PlayerStats!$B$1:$Z$1000,MATCH("xG",PlayerStats!$B$2:$Z$2,0),0),0)</f>
        <v>0</v>
      </c>
      <c r="P143" s="47">
        <f t="shared" si="9"/>
        <v>0.3</v>
      </c>
      <c r="Q143" s="39">
        <f>IFERROR(VLOOKUP(A143,PlayerStats!$B$1:$Z$1000,MATCH("xAG",PlayerStats!$B$2:$Z$2,0),0),0)</f>
        <v>0</v>
      </c>
      <c r="R143" s="39">
        <f>IFERROR(VLOOKUP(B143,PlayerStats!$B$1:$Z$1000,MATCH("xAG",PlayerStats!$B$2:$Z$2,0),0),0)</f>
        <v>0</v>
      </c>
      <c r="S143" s="39">
        <f>IFERROR(VLOOKUP(C143,PlayerStats!$B$1:$Z$1000,MATCH("xAG",PlayerStats!$B$2:$Z$2,0),0),0)</f>
        <v>0.7</v>
      </c>
      <c r="T143" s="39">
        <f>IFERROR(VLOOKUP(D143,PlayerStats!$B$1:$Z$1000,MATCH("xAG",PlayerStats!$B$2:$Z$2,0),0),0)</f>
        <v>0</v>
      </c>
      <c r="U143" s="47">
        <f t="shared" si="10"/>
        <v>0.7</v>
      </c>
      <c r="V143" s="49">
        <f t="shared" si="11"/>
        <v>68</v>
      </c>
      <c r="X143" s="50" t="str">
        <f>API!M143&amp;" "&amp;API!V143</f>
        <v>Ellery Balcombe</v>
      </c>
      <c r="Y143" s="50">
        <f>API!AC143</f>
        <v>0</v>
      </c>
    </row>
    <row r="144" spans="1:25">
      <c r="A144" s="39" t="str">
        <f>IF([1]FINAL!A144=0,"",[1]FINAL!A144)</f>
        <v>John McGinn</v>
      </c>
      <c r="B144" s="39" t="str">
        <f>IF([1]FINAL!B144=0,"",[1]FINAL!B144)</f>
        <v>McGinn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Aston Villa</v>
      </c>
      <c r="F144" s="51">
        <f>IFERROR(VLOOKUP(E144,Table!$B$1:$Z$21,MATCH("MP",Table!$B$1:$Z$1,0),0),"")</f>
        <v>34</v>
      </c>
      <c r="G144" s="40">
        <f>IFERROR(VLOOKUP(A144,PlayingTime!$B$1:$Z$1000,MATCH("Min",PlayingTime!$B$2:$Z$2,0),0),0)</f>
        <v>2333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2333</v>
      </c>
      <c r="L144" s="39">
        <f>IFERROR(VLOOKUP(A144,PlayerStats!$B$1:$Z$1000,MATCH("xG",PlayerStats!$B$2:$Z$2,0),0),0)</f>
        <v>2.2000000000000002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2.2000000000000002</v>
      </c>
      <c r="Q144" s="39">
        <f>IFERROR(VLOOKUP(A144,PlayerStats!$B$1:$Z$1000,MATCH("xAG",PlayerStats!$B$2:$Z$2,0),0),0)</f>
        <v>2.6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2.6</v>
      </c>
      <c r="V144" s="49">
        <f t="shared" si="11"/>
        <v>84</v>
      </c>
      <c r="X144" s="50" t="str">
        <f>API!M144&amp;" "&amp;API!V144</f>
        <v>Aaron Hickey</v>
      </c>
      <c r="Y144" s="50">
        <f>API!AC144</f>
        <v>45</v>
      </c>
    </row>
    <row r="145" spans="1:25">
      <c r="A145" s="39" t="str">
        <f>IF([1]FINAL!A145=0,"",[1]FINAL!A145)</f>
        <v>James Tarkowski</v>
      </c>
      <c r="B145" s="39" t="str">
        <f>IF([1]FINAL!B145=0,"",[1]FINAL!B145)</f>
        <v>Tarkowski</v>
      </c>
      <c r="C145" s="39" t="str">
        <f>IF([1]FINAL!C145=0,"",[1]FINAL!C145)</f>
        <v/>
      </c>
      <c r="D145" s="39" t="str">
        <f>IF([1]FINAL!D145=0,"",[1]FINAL!D145)</f>
        <v/>
      </c>
      <c r="E145" s="50" t="str">
        <f>[1]FINAL!L145</f>
        <v>Everton</v>
      </c>
      <c r="F145" s="51">
        <f>IFERROR(VLOOKUP(E145,Table!$B$1:$Z$21,MATCH("MP",Table!$B$1:$Z$1,0),0),"")</f>
        <v>34</v>
      </c>
      <c r="G145" s="40">
        <f>IFERROR(VLOOKUP(A145,PlayingTime!$B$1:$Z$1000,MATCH("Min",PlayingTime!$B$2:$Z$2,0),0),0)</f>
        <v>3060</v>
      </c>
      <c r="H145" s="40">
        <f>IFERROR(VLOOKUP(B145,PlayingTime!$B$1:$Z$1000,MATCH("Min",PlayingTime!$B$2:$Z$2,0),0),0)</f>
        <v>0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3060</v>
      </c>
      <c r="L145" s="39">
        <f>IFERROR(VLOOKUP(A145,PlayerStats!$B$1:$Z$1000,MATCH("xG",PlayerStats!$B$2:$Z$2,0),0),0)</f>
        <v>2.5</v>
      </c>
      <c r="M145" s="39">
        <f>IFERROR(VLOOKUP(B145,PlayerStats!$B$1:$Z$1000,MATCH("xG",PlayerStats!$B$2:$Z$2,0),0),0)</f>
        <v>0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2.5</v>
      </c>
      <c r="Q145" s="39">
        <f>IFERROR(VLOOKUP(A145,PlayerStats!$B$1:$Z$1000,MATCH("xAG",PlayerStats!$B$2:$Z$2,0),0),0)</f>
        <v>2.2000000000000002</v>
      </c>
      <c r="R145" s="39">
        <f>IFERROR(VLOOKUP(B145,PlayerStats!$B$1:$Z$1000,MATCH("xAG",PlayerStats!$B$2:$Z$2,0),0),0)</f>
        <v>0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2.2000000000000002</v>
      </c>
      <c r="V145" s="49">
        <f t="shared" si="11"/>
        <v>93</v>
      </c>
      <c r="X145" s="50" t="str">
        <f>API!M145&amp;" "&amp;API!V145</f>
        <v>Keane Lewis-Potter</v>
      </c>
      <c r="Y145" s="50">
        <f>API!AC145</f>
        <v>14</v>
      </c>
    </row>
    <row r="146" spans="1:25">
      <c r="A146" s="39" t="str">
        <f>IF([1]FINAL!A146=0,"",[1]FINAL!A146)</f>
        <v>Dejan Kulusevski</v>
      </c>
      <c r="B146" s="39" t="str">
        <f>IF([1]FINAL!B146=0,"",[1]FINAL!B146)</f>
        <v>Kulusevski</v>
      </c>
      <c r="C146" s="39" t="str">
        <f>IF([1]FINAL!C146=0,"",[1]FINAL!C146)</f>
        <v/>
      </c>
      <c r="D146" s="39" t="str">
        <f>IF([1]FINAL!D146=0,"",[1]FINAL!D146)</f>
        <v/>
      </c>
      <c r="E146" s="50" t="str">
        <f>[1]FINAL!L146</f>
        <v>Tottenham</v>
      </c>
      <c r="F146" s="51">
        <f>IFERROR(VLOOKUP(E146,Table!$B$1:$Z$21,MATCH("MP",Table!$B$1:$Z$1,0),0),"")</f>
        <v>34</v>
      </c>
      <c r="G146" s="40">
        <f>IFERROR(VLOOKUP(A146,PlayingTime!$B$1:$Z$1000,MATCH("Min",PlayingTime!$B$2:$Z$2,0),0),0)</f>
        <v>1886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0</v>
      </c>
      <c r="J146" s="40">
        <f>IFERROR(VLOOKUP(D146,PlayingTime!$B$1:$Z$1000,MATCH("Min",PlayingTime!$B$2:$Z$2,0),0),0)</f>
        <v>0</v>
      </c>
      <c r="K146" s="45">
        <f t="shared" si="8"/>
        <v>1886</v>
      </c>
      <c r="L146" s="39">
        <f>IFERROR(VLOOKUP(A146,PlayerStats!$B$1:$Z$1000,MATCH("xG",PlayerStats!$B$2:$Z$2,0),0),0)</f>
        <v>2.2000000000000002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0</v>
      </c>
      <c r="O146" s="39">
        <f>IFERROR(VLOOKUP(D146,PlayerStats!$B$1:$Z$1000,MATCH("xG",PlayerStats!$B$2:$Z$2,0),0),0)</f>
        <v>0</v>
      </c>
      <c r="P146" s="47">
        <f t="shared" si="9"/>
        <v>2.2000000000000002</v>
      </c>
      <c r="Q146" s="39">
        <f>IFERROR(VLOOKUP(A146,PlayerStats!$B$1:$Z$1000,MATCH("xAG",PlayerStats!$B$2:$Z$2,0),0),0)</f>
        <v>4.0999999999999996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0</v>
      </c>
      <c r="T146" s="39">
        <f>IFERROR(VLOOKUP(D146,PlayerStats!$B$1:$Z$1000,MATCH("xAG",PlayerStats!$B$2:$Z$2,0),0),0)</f>
        <v>0</v>
      </c>
      <c r="U146" s="47">
        <f t="shared" si="10"/>
        <v>4.0999999999999996</v>
      </c>
      <c r="V146" s="49">
        <f t="shared" si="11"/>
        <v>86</v>
      </c>
      <c r="X146" s="50" t="str">
        <f>API!M146&amp;" "&amp;API!V146</f>
        <v>Thomas Strakosha</v>
      </c>
      <c r="Y146" s="50">
        <f>API!AC146</f>
        <v>0</v>
      </c>
    </row>
    <row r="147" spans="1:25">
      <c r="A147" s="39" t="str">
        <f>IF([1]FINAL!A147=0,"",[1]FINAL!A147)</f>
        <v>Mykhailo Mudryk</v>
      </c>
      <c r="B147" s="39" t="str">
        <f>IF([1]FINAL!B147=0,"",[1]FINAL!B147)</f>
        <v>Mudryk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Chelsea</v>
      </c>
      <c r="F147" s="51">
        <f>IFERROR(VLOOKUP(E147,Table!$B$1:$Z$21,MATCH("MP",Table!$B$1:$Z$1,0),0),"")</f>
        <v>33</v>
      </c>
      <c r="G147" s="40">
        <f>IFERROR(VLOOKUP(A147,PlayingTime!$B$1:$Z$1000,MATCH("Min",PlayingTime!$B$2:$Z$2,0),0),0)</f>
        <v>510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510</v>
      </c>
      <c r="L147" s="39">
        <f>IFERROR(VLOOKUP(A147,PlayerStats!$B$1:$Z$1000,MATCH("xG",PlayerStats!$B$2:$Z$2,0),0),0)</f>
        <v>1.2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1.2</v>
      </c>
      <c r="Q147" s="39">
        <f>IFERROR(VLOOKUP(A147,PlayerStats!$B$1:$Z$1000,MATCH("xAG",PlayerStats!$B$2:$Z$2,0),0),0)</f>
        <v>0.7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0.7</v>
      </c>
      <c r="V147" s="49">
        <f t="shared" si="11"/>
        <v>21</v>
      </c>
      <c r="X147" s="50" t="str">
        <f>API!M147&amp;" "&amp;API!V147</f>
        <v>Ben Mee</v>
      </c>
      <c r="Y147" s="50">
        <f>API!AC147</f>
        <v>122</v>
      </c>
    </row>
    <row r="148" spans="1:25">
      <c r="A148" s="39" t="str">
        <f>IF([1]FINAL!A148=0,"",[1]FINAL!A148)</f>
        <v>Luis Díaz</v>
      </c>
      <c r="B148" s="39" t="str">
        <f>IF([1]FINAL!B148=0,"",[1]FINAL!B148)</f>
        <v>Luis Díaz</v>
      </c>
      <c r="C148" s="39" t="str">
        <f>IF([1]FINAL!C148=0,"",[1]FINAL!C148)</f>
        <v>Luis Diaz</v>
      </c>
      <c r="D148" s="39" t="str">
        <f>IF([1]FINAL!D148=0,"",[1]FINAL!D148)</f>
        <v/>
      </c>
      <c r="E148" s="50" t="str">
        <f>[1]FINAL!L148</f>
        <v>Liverpool</v>
      </c>
      <c r="F148" s="51">
        <f>IFERROR(VLOOKUP(E148,Table!$B$1:$Z$21,MATCH("MP",Table!$B$1:$Z$1,0),0),"")</f>
        <v>34</v>
      </c>
      <c r="G148" s="40">
        <f>IFERROR(VLOOKUP(A148,PlayingTime!$B$1:$Z$1000,MATCH("Min",PlayingTime!$B$2:$Z$2,0),0),0)</f>
        <v>792</v>
      </c>
      <c r="H148" s="40">
        <f>IFERROR(VLOOKUP(B148,PlayingTime!$B$1:$Z$1000,MATCH("Min",PlayingTime!$B$2:$Z$2,0),0),0)</f>
        <v>792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1584</v>
      </c>
      <c r="L148" s="39">
        <f>IFERROR(VLOOKUP(A148,PlayerStats!$B$1:$Z$1000,MATCH("xG",PlayerStats!$B$2:$Z$2,0),0),0)</f>
        <v>2.2000000000000002</v>
      </c>
      <c r="M148" s="39">
        <f>IFERROR(VLOOKUP(B148,PlayerStats!$B$1:$Z$1000,MATCH("xG",PlayerStats!$B$2:$Z$2,0),0),0)</f>
        <v>2.2000000000000002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4.4000000000000004</v>
      </c>
      <c r="Q148" s="39">
        <f>IFERROR(VLOOKUP(A148,PlayerStats!$B$1:$Z$1000,MATCH("xAG",PlayerStats!$B$2:$Z$2,0),0),0)</f>
        <v>1.3</v>
      </c>
      <c r="R148" s="39">
        <f>IFERROR(VLOOKUP(B148,PlayerStats!$B$1:$Z$1000,MATCH("xAG",PlayerStats!$B$2:$Z$2,0),0),0)</f>
        <v>1.3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2.6</v>
      </c>
      <c r="V148" s="49">
        <f t="shared" si="11"/>
        <v>55</v>
      </c>
      <c r="X148" s="50" t="str">
        <f>API!M148&amp;" "&amp;API!V148</f>
        <v>Fin Stevens</v>
      </c>
      <c r="Y148" s="50">
        <f>API!AC148</f>
        <v>0</v>
      </c>
    </row>
    <row r="149" spans="1:25">
      <c r="A149" s="39" t="str">
        <f>IF([1]FINAL!A149=0,"",[1]FINAL!A149)</f>
        <v>Rico Henry</v>
      </c>
      <c r="B149" s="39" t="str">
        <f>IF([1]FINAL!B149=0,"",[1]FINAL!B149)</f>
        <v>Henry</v>
      </c>
      <c r="C149" s="39" t="str">
        <f>IF([1]FINAL!C149=0,"",[1]FINAL!C149)</f>
        <v/>
      </c>
      <c r="D149" s="39" t="str">
        <f>IF([1]FINAL!D149=0,"",[1]FINAL!D149)</f>
        <v/>
      </c>
      <c r="E149" s="50" t="str">
        <f>[1]FINAL!L149</f>
        <v>Brentford</v>
      </c>
      <c r="F149" s="51">
        <f>IFERROR(VLOOKUP(E149,Table!$B$1:$Z$21,MATCH("MP",Table!$B$1:$Z$1,0),0),"")</f>
        <v>34</v>
      </c>
      <c r="G149" s="40">
        <f>IFERROR(VLOOKUP(A149,PlayingTime!$B$1:$Z$1000,MATCH("Min",PlayingTime!$B$2:$Z$2,0),0),0)</f>
        <v>2897</v>
      </c>
      <c r="H149" s="40">
        <f>IFERROR(VLOOKUP(B149,PlayingTime!$B$1:$Z$1000,MATCH("Min",PlayingTime!$B$2:$Z$2,0),0),0)</f>
        <v>0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0</v>
      </c>
      <c r="K149" s="45">
        <f t="shared" si="8"/>
        <v>2897</v>
      </c>
      <c r="L149" s="39">
        <f>IFERROR(VLOOKUP(A149,PlayerStats!$B$1:$Z$1000,MATCH("xG",PlayerStats!$B$2:$Z$2,0),0),0)</f>
        <v>1.5</v>
      </c>
      <c r="M149" s="39">
        <f>IFERROR(VLOOKUP(B149,PlayerStats!$B$1:$Z$1000,MATCH("xG",PlayerStats!$B$2:$Z$2,0),0),0)</f>
        <v>0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0</v>
      </c>
      <c r="P149" s="47">
        <f t="shared" si="9"/>
        <v>1.5</v>
      </c>
      <c r="Q149" s="39">
        <f>IFERROR(VLOOKUP(A149,PlayerStats!$B$1:$Z$1000,MATCH("xAG",PlayerStats!$B$2:$Z$2,0),0),0)</f>
        <v>2.5</v>
      </c>
      <c r="R149" s="39">
        <f>IFERROR(VLOOKUP(B149,PlayerStats!$B$1:$Z$1000,MATCH("xAG",PlayerStats!$B$2:$Z$2,0),0),0)</f>
        <v>0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0</v>
      </c>
      <c r="U149" s="47">
        <f t="shared" si="10"/>
        <v>2.5</v>
      </c>
      <c r="V149" s="49">
        <f t="shared" si="11"/>
        <v>97</v>
      </c>
      <c r="X149" s="50" t="str">
        <f>API!M149&amp;" "&amp;API!V149</f>
        <v>Halil Dervişoğlu</v>
      </c>
      <c r="Y149" s="50">
        <f>API!AC149</f>
        <v>4</v>
      </c>
    </row>
    <row r="150" spans="1:25">
      <c r="A150" s="39" t="str">
        <f>IF([1]FINAL!A150=0,"",[1]FINAL!A150)</f>
        <v>Rúben Gato Alves Dias</v>
      </c>
      <c r="B150" s="39" t="str">
        <f>IF([1]FINAL!B150=0,"",[1]FINAL!B150)</f>
        <v>Dias</v>
      </c>
      <c r="C150" s="39" t="str">
        <f>IF([1]FINAL!C150=0,"",[1]FINAL!C150)</f>
        <v>Ruben Dias</v>
      </c>
      <c r="D150" s="39" t="str">
        <f>IF([1]FINAL!D150=0,"",[1]FINAL!D150)</f>
        <v>Rúben Dias</v>
      </c>
      <c r="E150" s="50" t="str">
        <f>[1]FINAL!L150</f>
        <v>Manchester City</v>
      </c>
      <c r="F150" s="51">
        <f>IFERROR(VLOOKUP(E150,Table!$B$1:$Z$21,MATCH("MP",Table!$B$1:$Z$1,0),0),"")</f>
        <v>33</v>
      </c>
      <c r="G150" s="40">
        <f>IFERROR(VLOOKUP(A150,PlayingTime!$B$1:$Z$1000,MATCH("Min",PlayingTime!$B$2:$Z$2,0),0),0)</f>
        <v>0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0</v>
      </c>
      <c r="J150" s="40">
        <f>IFERROR(VLOOKUP(D150,PlayingTime!$B$1:$Z$1000,MATCH("Min",PlayingTime!$B$2:$Z$2,0),0),0)</f>
        <v>1909</v>
      </c>
      <c r="K150" s="45">
        <f t="shared" si="8"/>
        <v>1909</v>
      </c>
      <c r="L150" s="39">
        <f>IFERROR(VLOOKUP(A150,PlayerStats!$B$1:$Z$1000,MATCH("xG",PlayerStats!$B$2:$Z$2,0),0),0)</f>
        <v>0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</v>
      </c>
      <c r="O150" s="39">
        <f>IFERROR(VLOOKUP(D150,PlayerStats!$B$1:$Z$1000,MATCH("xG",PlayerStats!$B$2:$Z$2,0),0),0)</f>
        <v>1.3</v>
      </c>
      <c r="P150" s="47">
        <f t="shared" si="9"/>
        <v>1.3</v>
      </c>
      <c r="Q150" s="39">
        <f>IFERROR(VLOOKUP(A150,PlayerStats!$B$1:$Z$1000,MATCH("xAG",PlayerStats!$B$2:$Z$2,0),0),0)</f>
        <v>0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</v>
      </c>
      <c r="T150" s="39">
        <f>IFERROR(VLOOKUP(D150,PlayerStats!$B$1:$Z$1000,MATCH("xAG",PlayerStats!$B$2:$Z$2,0),0),0)</f>
        <v>0.6</v>
      </c>
      <c r="U150" s="47">
        <f t="shared" si="10"/>
        <v>0.6</v>
      </c>
      <c r="V150" s="49">
        <f t="shared" si="11"/>
        <v>74</v>
      </c>
      <c r="X150" s="50" t="str">
        <f>API!M150&amp;" "&amp;API!V150</f>
        <v>Mikkel Damsgaard</v>
      </c>
      <c r="Y150" s="50">
        <f>API!AC150</f>
        <v>26</v>
      </c>
    </row>
    <row r="151" spans="1:25">
      <c r="A151" s="39" t="str">
        <f>IF([1]FINAL!A151=0,"",[1]FINAL!A151)</f>
        <v>Marc Cucurella Saseta</v>
      </c>
      <c r="B151" s="39" t="str">
        <f>IF([1]FINAL!B151=0,"",[1]FINAL!B151)</f>
        <v>Cucurella</v>
      </c>
      <c r="C151" s="39" t="str">
        <f>IF([1]FINAL!C151=0,"",[1]FINAL!C151)</f>
        <v>Marc Cucurella</v>
      </c>
      <c r="D151" s="39" t="str">
        <f>IF([1]FINAL!D151=0,"",[1]FINAL!D151)</f>
        <v/>
      </c>
      <c r="E151" s="50" t="str">
        <f>[1]FINAL!L151</f>
        <v>Chelsea</v>
      </c>
      <c r="F151" s="51">
        <f>IFERROR(VLOOKUP(E151,Table!$B$1:$Z$21,MATCH("MP",Table!$B$1:$Z$1,0),0),"")</f>
        <v>33</v>
      </c>
      <c r="G151" s="40">
        <f>IFERROR(VLOOKUP(A151,PlayingTime!$B$1:$Z$1000,MATCH("Min",PlayingTime!$B$2:$Z$2,0),0),0)</f>
        <v>0</v>
      </c>
      <c r="H151" s="40">
        <f>IFERROR(VLOOKUP(B151,PlayingTime!$B$1:$Z$1000,MATCH("Min",PlayingTime!$B$2:$Z$2,0),0),0)</f>
        <v>0</v>
      </c>
      <c r="I151" s="40">
        <f>IFERROR(VLOOKUP(C151,PlayingTime!$B$1:$Z$1000,MATCH("Min",PlayingTime!$B$2:$Z$2,0),0),0)</f>
        <v>1671</v>
      </c>
      <c r="J151" s="40">
        <f>IFERROR(VLOOKUP(D151,PlayingTime!$B$1:$Z$1000,MATCH("Min",PlayingTime!$B$2:$Z$2,0),0),0)</f>
        <v>0</v>
      </c>
      <c r="K151" s="45">
        <f t="shared" si="8"/>
        <v>1671</v>
      </c>
      <c r="L151" s="39">
        <f>IFERROR(VLOOKUP(A151,PlayerStats!$B$1:$Z$1000,MATCH("xG",PlayerStats!$B$2:$Z$2,0),0),0)</f>
        <v>0</v>
      </c>
      <c r="M151" s="39">
        <f>IFERROR(VLOOKUP(B151,PlayerStats!$B$1:$Z$1000,MATCH("xG",PlayerStats!$B$2:$Z$2,0),0),0)</f>
        <v>0</v>
      </c>
      <c r="N151" s="39">
        <f>IFERROR(VLOOKUP(C151,PlayerStats!$B$1:$Z$1000,MATCH("xG",PlayerStats!$B$2:$Z$2,0),0),0)</f>
        <v>0.4</v>
      </c>
      <c r="O151" s="39">
        <f>IFERROR(VLOOKUP(D151,PlayerStats!$B$1:$Z$1000,MATCH("xG",PlayerStats!$B$2:$Z$2,0),0),0)</f>
        <v>0</v>
      </c>
      <c r="P151" s="47">
        <f t="shared" si="9"/>
        <v>0.4</v>
      </c>
      <c r="Q151" s="39">
        <f>IFERROR(VLOOKUP(A151,PlayerStats!$B$1:$Z$1000,MATCH("xAG",PlayerStats!$B$2:$Z$2,0),0),0)</f>
        <v>0</v>
      </c>
      <c r="R151" s="39">
        <f>IFERROR(VLOOKUP(B151,PlayerStats!$B$1:$Z$1000,MATCH("xAG",PlayerStats!$B$2:$Z$2,0),0),0)</f>
        <v>0</v>
      </c>
      <c r="S151" s="39">
        <f>IFERROR(VLOOKUP(C151,PlayerStats!$B$1:$Z$1000,MATCH("xAG",PlayerStats!$B$2:$Z$2,0),0),0)</f>
        <v>0.6</v>
      </c>
      <c r="T151" s="39">
        <f>IFERROR(VLOOKUP(D151,PlayerStats!$B$1:$Z$1000,MATCH("xAG",PlayerStats!$B$2:$Z$2,0),0),0)</f>
        <v>0</v>
      </c>
      <c r="U151" s="47">
        <f t="shared" si="10"/>
        <v>0.6</v>
      </c>
      <c r="V151" s="49">
        <f t="shared" si="11"/>
        <v>65</v>
      </c>
      <c r="X151" s="50" t="str">
        <f>API!M151&amp;" "&amp;API!V151</f>
        <v>Mathias Jorgensen</v>
      </c>
      <c r="Y151" s="50">
        <f>API!AC151</f>
        <v>36</v>
      </c>
    </row>
    <row r="152" spans="1:25">
      <c r="A152" s="39" t="str">
        <f>IF([1]FINAL!A152=0,"",[1]FINAL!A152)</f>
        <v>Patson Daka</v>
      </c>
      <c r="B152" s="39" t="str">
        <f>IF([1]FINAL!B152=0,"",[1]FINAL!B152)</f>
        <v>Daka</v>
      </c>
      <c r="C152" s="39" t="str">
        <f>IF([1]FINAL!C152=0,"",[1]FINAL!C152)</f>
        <v/>
      </c>
      <c r="D152" s="39" t="str">
        <f>IF([1]FINAL!D152=0,"",[1]FINAL!D152)</f>
        <v/>
      </c>
      <c r="E152" s="50" t="str">
        <f>[1]FINAL!L152</f>
        <v>Leicester City</v>
      </c>
      <c r="F152" s="51">
        <f>IFERROR(VLOOKUP(E152,Table!$B$1:$Z$21,MATCH("MP",Table!$B$1:$Z$1,0),0),"")</f>
        <v>34</v>
      </c>
      <c r="G152" s="40">
        <f>IFERROR(VLOOKUP(A152,PlayingTime!$B$1:$Z$1000,MATCH("Min",PlayingTime!$B$2:$Z$2,0),0),0)</f>
        <v>1114</v>
      </c>
      <c r="H152" s="40">
        <f>IFERROR(VLOOKUP(B152,PlayingTime!$B$1:$Z$1000,MATCH("Min",PlayingTime!$B$2:$Z$2,0),0),0)</f>
        <v>0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1114</v>
      </c>
      <c r="L152" s="39">
        <f>IFERROR(VLOOKUP(A152,PlayerStats!$B$1:$Z$1000,MATCH("xG",PlayerStats!$B$2:$Z$2,0),0),0)</f>
        <v>3.5</v>
      </c>
      <c r="M152" s="39">
        <f>IFERROR(VLOOKUP(B152,PlayerStats!$B$1:$Z$1000,MATCH("xG",PlayerStats!$B$2:$Z$2,0),0),0)</f>
        <v>0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3.5</v>
      </c>
      <c r="Q152" s="39">
        <f>IFERROR(VLOOKUP(A152,PlayerStats!$B$1:$Z$1000,MATCH("xAG",PlayerStats!$B$2:$Z$2,0),0),0)</f>
        <v>2.6</v>
      </c>
      <c r="R152" s="39">
        <f>IFERROR(VLOOKUP(B152,PlayerStats!$B$1:$Z$1000,MATCH("xAG",PlayerStats!$B$2:$Z$2,0),0),0)</f>
        <v>0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2.6</v>
      </c>
      <c r="V152" s="49">
        <f t="shared" si="11"/>
        <v>64</v>
      </c>
      <c r="X152" s="50" t="str">
        <f>API!M152&amp;" "&amp;API!V152</f>
        <v>Ryan Trevitt</v>
      </c>
      <c r="Y152" s="50">
        <f>API!AC152</f>
        <v>0</v>
      </c>
    </row>
    <row r="153" spans="1:25">
      <c r="A153" s="39" t="str">
        <f>IF([1]FINAL!A153=0,"",[1]FINAL!A153)</f>
        <v>Phil Foden</v>
      </c>
      <c r="B153" s="39" t="str">
        <f>IF([1]FINAL!B153=0,"",[1]FINAL!B153)</f>
        <v>Foden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Manchester City</v>
      </c>
      <c r="F153" s="51">
        <f>IFERROR(VLOOKUP(E153,Table!$B$1:$Z$21,MATCH("MP",Table!$B$1:$Z$1,0),0),"")</f>
        <v>33</v>
      </c>
      <c r="G153" s="40">
        <f>IFERROR(VLOOKUP(A153,PlayingTime!$B$1:$Z$1000,MATCH("Min",PlayingTime!$B$2:$Z$2,0),0),0)</f>
        <v>1432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1432</v>
      </c>
      <c r="L153" s="39">
        <f>IFERROR(VLOOKUP(A153,PlayerStats!$B$1:$Z$1000,MATCH("xG",PlayerStats!$B$2:$Z$2,0),0),0)</f>
        <v>5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5</v>
      </c>
      <c r="Q153" s="39">
        <f>IFERROR(VLOOKUP(A153,PlayerStats!$B$1:$Z$1000,MATCH("xAG",PlayerStats!$B$2:$Z$2,0),0),0)</f>
        <v>3.3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3.3</v>
      </c>
      <c r="V153" s="49">
        <f t="shared" si="11"/>
        <v>120</v>
      </c>
      <c r="X153" s="50" t="str">
        <f>API!M153&amp;" "&amp;API!V153</f>
        <v>Matthew Cox</v>
      </c>
      <c r="Y153" s="50">
        <f>API!AC153</f>
        <v>0</v>
      </c>
    </row>
    <row r="154" spans="1:25">
      <c r="A154" s="39" t="str">
        <f>IF([1]FINAL!A154=0,"",[1]FINAL!A154)</f>
        <v>Raheem Sterling</v>
      </c>
      <c r="B154" s="39" t="str">
        <f>IF([1]FINAL!B154=0,"",[1]FINAL!B154)</f>
        <v>Sterling</v>
      </c>
      <c r="C154" s="39" t="str">
        <f>IF([1]FINAL!C154=0,"",[1]FINAL!C154)</f>
        <v/>
      </c>
      <c r="D154" s="39" t="str">
        <f>IF([1]FINAL!D154=0,"",[1]FINAL!D154)</f>
        <v/>
      </c>
      <c r="E154" s="50" t="str">
        <f>[1]FINAL!L154</f>
        <v>Chelsea</v>
      </c>
      <c r="F154" s="51">
        <f>IFERROR(VLOOKUP(E154,Table!$B$1:$Z$21,MATCH("MP",Table!$B$1:$Z$1,0),0),"")</f>
        <v>33</v>
      </c>
      <c r="G154" s="40">
        <f>IFERROR(VLOOKUP(A154,PlayingTime!$B$1:$Z$1000,MATCH("Min",PlayingTime!$B$2:$Z$2,0),0),0)</f>
        <v>1615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0</v>
      </c>
      <c r="J154" s="40">
        <f>IFERROR(VLOOKUP(D154,PlayingTime!$B$1:$Z$1000,MATCH("Min",PlayingTime!$B$2:$Z$2,0),0),0)</f>
        <v>0</v>
      </c>
      <c r="K154" s="45">
        <f t="shared" si="8"/>
        <v>1615</v>
      </c>
      <c r="L154" s="39">
        <f>IFERROR(VLOOKUP(A154,PlayerStats!$B$1:$Z$1000,MATCH("xG",PlayerStats!$B$2:$Z$2,0),0),0)</f>
        <v>4.5999999999999996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0</v>
      </c>
      <c r="O154" s="39">
        <f>IFERROR(VLOOKUP(D154,PlayerStats!$B$1:$Z$1000,MATCH("xG",PlayerStats!$B$2:$Z$2,0),0),0)</f>
        <v>0</v>
      </c>
      <c r="P154" s="47">
        <f t="shared" si="9"/>
        <v>4.5999999999999996</v>
      </c>
      <c r="Q154" s="39">
        <f>IFERROR(VLOOKUP(A154,PlayerStats!$B$1:$Z$1000,MATCH("xAG",PlayerStats!$B$2:$Z$2,0),0),0)</f>
        <v>4.0999999999999996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0</v>
      </c>
      <c r="T154" s="39">
        <f>IFERROR(VLOOKUP(D154,PlayerStats!$B$1:$Z$1000,MATCH("xAG",PlayerStats!$B$2:$Z$2,0),0),0)</f>
        <v>0</v>
      </c>
      <c r="U154" s="47">
        <f t="shared" si="10"/>
        <v>4.0999999999999996</v>
      </c>
      <c r="V154" s="49">
        <f t="shared" si="11"/>
        <v>75</v>
      </c>
      <c r="X154" s="50" t="str">
        <f>API!M154&amp;" "&amp;API!V154</f>
        <v>Tristan Crama</v>
      </c>
      <c r="Y154" s="50">
        <f>API!AC154</f>
        <v>0</v>
      </c>
    </row>
    <row r="155" spans="1:25">
      <c r="A155" s="39" t="str">
        <f>IF([1]FINAL!A155=0,"",[1]FINAL!A155)</f>
        <v>Declan Rice</v>
      </c>
      <c r="B155" s="39" t="str">
        <f>IF([1]FINAL!B155=0,"",[1]FINAL!B155)</f>
        <v>Rice</v>
      </c>
      <c r="C155" s="39" t="str">
        <f>IF([1]FINAL!C155=0,"",[1]FINAL!C155)</f>
        <v/>
      </c>
      <c r="D155" s="39" t="str">
        <f>IF([1]FINAL!D155=0,"",[1]FINAL!D155)</f>
        <v/>
      </c>
      <c r="E155" s="50" t="str">
        <f>[1]FINAL!L155</f>
        <v>West Ham</v>
      </c>
      <c r="F155" s="51">
        <f>IFERROR(VLOOKUP(E155,Table!$B$1:$Z$21,MATCH("MP",Table!$B$1:$Z$1,0),0),"")</f>
        <v>34</v>
      </c>
      <c r="G155" s="40">
        <f>IFERROR(VLOOKUP(A155,PlayingTime!$B$1:$Z$1000,MATCH("Min",PlayingTime!$B$2:$Z$2,0),0),0)</f>
        <v>2970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0</v>
      </c>
      <c r="J155" s="40">
        <f>IFERROR(VLOOKUP(D155,PlayingTime!$B$1:$Z$1000,MATCH("Min",PlayingTime!$B$2:$Z$2,0),0),0)</f>
        <v>0</v>
      </c>
      <c r="K155" s="45">
        <f t="shared" si="8"/>
        <v>2970</v>
      </c>
      <c r="L155" s="39">
        <f>IFERROR(VLOOKUP(A155,PlayerStats!$B$1:$Z$1000,MATCH("xG",PlayerStats!$B$2:$Z$2,0),0),0)</f>
        <v>2.1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</v>
      </c>
      <c r="O155" s="39">
        <f>IFERROR(VLOOKUP(D155,PlayerStats!$B$1:$Z$1000,MATCH("xG",PlayerStats!$B$2:$Z$2,0),0),0)</f>
        <v>0</v>
      </c>
      <c r="P155" s="47">
        <f t="shared" si="9"/>
        <v>2.1</v>
      </c>
      <c r="Q155" s="39">
        <f>IFERROR(VLOOKUP(A155,PlayerStats!$B$1:$Z$1000,MATCH("xAG",PlayerStats!$B$2:$Z$2,0),0),0)</f>
        <v>3.2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0</v>
      </c>
      <c r="T155" s="39">
        <f>IFERROR(VLOOKUP(D155,PlayerStats!$B$1:$Z$1000,MATCH("xAG",PlayerStats!$B$2:$Z$2,0),0),0)</f>
        <v>0</v>
      </c>
      <c r="U155" s="47">
        <f t="shared" si="10"/>
        <v>3.2</v>
      </c>
      <c r="V155" s="49">
        <f t="shared" si="11"/>
        <v>101</v>
      </c>
      <c r="X155" s="50" t="str">
        <f>API!M155&amp;" "&amp;API!V155</f>
        <v>Yegor Yarmolyuk</v>
      </c>
      <c r="Y155" s="50">
        <f>API!AC155</f>
        <v>0</v>
      </c>
    </row>
    <row r="156" spans="1:25">
      <c r="A156" s="39" t="str">
        <f>IF([1]FINAL!A156=0,"",[1]FINAL!A156)</f>
        <v>Chris Mepham</v>
      </c>
      <c r="B156" s="39" t="str">
        <f>IF([1]FINAL!B156=0,"",[1]FINAL!B156)</f>
        <v>Mepham</v>
      </c>
      <c r="C156" s="39" t="str">
        <f>IF([1]FINAL!C156=0,"",[1]FINAL!C156)</f>
        <v/>
      </c>
      <c r="D156" s="39" t="str">
        <f>IF([1]FINAL!D156=0,"",[1]FINAL!D156)</f>
        <v/>
      </c>
      <c r="E156" s="50" t="str">
        <f>[1]FINAL!L156</f>
        <v>Bournemouth</v>
      </c>
      <c r="F156" s="51">
        <f>IFERROR(VLOOKUP(E156,Table!$B$1:$Z$21,MATCH("MP",Table!$B$1:$Z$1,0),0),"")</f>
        <v>34</v>
      </c>
      <c r="G156" s="40">
        <f>IFERROR(VLOOKUP(A156,PlayingTime!$B$1:$Z$1000,MATCH("Min",PlayingTime!$B$2:$Z$2,0),0),0)</f>
        <v>2109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2109</v>
      </c>
      <c r="L156" s="39">
        <f>IFERROR(VLOOKUP(A156,PlayerStats!$B$1:$Z$1000,MATCH("xG",PlayerStats!$B$2:$Z$2,0),0),0)</f>
        <v>0.7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0.7</v>
      </c>
      <c r="Q156" s="39">
        <f>IFERROR(VLOOKUP(A156,PlayerStats!$B$1:$Z$1000,MATCH("xAG",PlayerStats!$B$2:$Z$2,0),0),0)</f>
        <v>0.2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0.2</v>
      </c>
      <c r="V156" s="49">
        <f t="shared" si="11"/>
        <v>42</v>
      </c>
      <c r="X156" s="50" t="str">
        <f>API!M156&amp;" "&amp;API!V156</f>
        <v>Kevin Schade</v>
      </c>
      <c r="Y156" s="50">
        <f>API!AC156</f>
        <v>22</v>
      </c>
    </row>
    <row r="157" spans="1:25">
      <c r="A157" s="39" t="str">
        <f>IF([1]FINAL!A157=0,"",[1]FINAL!A157)</f>
        <v>Rob Holding</v>
      </c>
      <c r="B157" s="39" t="str">
        <f>IF([1]FINAL!B157=0,"",[1]FINAL!B157)</f>
        <v>Holding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Arsenal</v>
      </c>
      <c r="F157" s="51">
        <f>IFERROR(VLOOKUP(E157,Table!$B$1:$Z$21,MATCH("MP",Table!$B$1:$Z$1,0),0),"")</f>
        <v>34</v>
      </c>
      <c r="G157" s="40">
        <f>IFERROR(VLOOKUP(A157,PlayingTime!$B$1:$Z$1000,MATCH("Min",PlayingTime!$B$2:$Z$2,0),0),0)</f>
        <v>566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566</v>
      </c>
      <c r="L157" s="39">
        <f>IFERROR(VLOOKUP(A157,PlayerStats!$B$1:$Z$1000,MATCH("xG",PlayerStats!$B$2:$Z$2,0),0),0)</f>
        <v>0.3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0.3</v>
      </c>
      <c r="Q157" s="39">
        <f>IFERROR(VLOOKUP(A157,PlayerStats!$B$1:$Z$1000,MATCH("xAG",PlayerStats!$B$2:$Z$2,0),0),0)</f>
        <v>0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0</v>
      </c>
      <c r="V157" s="49">
        <f t="shared" si="11"/>
        <v>21</v>
      </c>
      <c r="X157" s="50" t="str">
        <f>API!M157&amp;" "&amp;API!V157</f>
        <v>Michael Olakigbe</v>
      </c>
      <c r="Y157" s="50">
        <f>API!AC157</f>
        <v>0</v>
      </c>
    </row>
    <row r="158" spans="1:25">
      <c r="A158" s="39" t="str">
        <f>IF([1]FINAL!A158=0,"",[1]FINAL!A158)</f>
        <v>João Cancelo</v>
      </c>
      <c r="B158" s="39" t="str">
        <f>IF([1]FINAL!B158=0,"",[1]FINAL!B158)</f>
        <v>Cancelo</v>
      </c>
      <c r="C158" s="39" t="str">
        <f>IF([1]FINAL!C158=0,"",[1]FINAL!C158)</f>
        <v>Joao Cancelo</v>
      </c>
      <c r="D158" s="39" t="str">
        <f>IF([1]FINAL!D158=0,"",[1]FINAL!D158)</f>
        <v/>
      </c>
      <c r="E158" s="50" t="str">
        <f>[1]FINAL!L158</f>
        <v>Manchester City</v>
      </c>
      <c r="F158" s="51">
        <f>IFERROR(VLOOKUP(E158,Table!$B$1:$Z$21,MATCH("MP",Table!$B$1:$Z$1,0),0),"")</f>
        <v>33</v>
      </c>
      <c r="G158" s="40">
        <f>IFERROR(VLOOKUP(A158,PlayingTime!$B$1:$Z$1000,MATCH("Min",PlayingTime!$B$2:$Z$2,0),0),0)</f>
        <v>1274</v>
      </c>
      <c r="H158" s="40">
        <f>IFERROR(VLOOKUP(B158,PlayingTime!$B$1:$Z$1000,MATCH("Min",PlayingTime!$B$2:$Z$2,0),0),0)</f>
        <v>0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1274</v>
      </c>
      <c r="L158" s="39">
        <f>IFERROR(VLOOKUP(A158,PlayerStats!$B$1:$Z$1000,MATCH("xG",PlayerStats!$B$2:$Z$2,0),0),0)</f>
        <v>0.8</v>
      </c>
      <c r="M158" s="39">
        <f>IFERROR(VLOOKUP(B158,PlayerStats!$B$1:$Z$1000,MATCH("xG",PlayerStats!$B$2:$Z$2,0),0),0)</f>
        <v>0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0.8</v>
      </c>
      <c r="Q158" s="39">
        <f>IFERROR(VLOOKUP(A158,PlayerStats!$B$1:$Z$1000,MATCH("xAG",PlayerStats!$B$2:$Z$2,0),0),0)</f>
        <v>0.9</v>
      </c>
      <c r="R158" s="39">
        <f>IFERROR(VLOOKUP(B158,PlayerStats!$B$1:$Z$1000,MATCH("xAG",PlayerStats!$B$2:$Z$2,0),0),0)</f>
        <v>0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0.9</v>
      </c>
      <c r="V158" s="49">
        <f t="shared" si="11"/>
        <v>73</v>
      </c>
      <c r="X158" s="50" t="str">
        <f>API!M158&amp;" "&amp;API!V158</f>
        <v>Adam Lallana</v>
      </c>
      <c r="Y158" s="50">
        <f>API!AC158</f>
        <v>47</v>
      </c>
    </row>
    <row r="159" spans="1:25">
      <c r="A159" s="39" t="str">
        <f>IF([1]FINAL!A159=0,"",[1]FINAL!A159)</f>
        <v>Clément Lenglet</v>
      </c>
      <c r="B159" s="39" t="str">
        <f>IF([1]FINAL!B159=0,"",[1]FINAL!B159)</f>
        <v>Lenglet</v>
      </c>
      <c r="C159" s="39" t="str">
        <f>IF([1]FINAL!C159=0,"",[1]FINAL!C159)</f>
        <v>Clement Lenglet</v>
      </c>
      <c r="D159" s="39" t="str">
        <f>IF([1]FINAL!D159=0,"",[1]FINAL!D159)</f>
        <v/>
      </c>
      <c r="E159" s="50" t="str">
        <f>[1]FINAL!L159</f>
        <v>Tottenham</v>
      </c>
      <c r="F159" s="51">
        <f>IFERROR(VLOOKUP(E159,Table!$B$1:$Z$21,MATCH("MP",Table!$B$1:$Z$1,0),0),"")</f>
        <v>34</v>
      </c>
      <c r="G159" s="40">
        <f>IFERROR(VLOOKUP(A159,PlayingTime!$B$1:$Z$1000,MATCH("Min",PlayingTime!$B$2:$Z$2,0),0),0)</f>
        <v>1662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1662</v>
      </c>
      <c r="L159" s="39">
        <f>IFERROR(VLOOKUP(A159,PlayerStats!$B$1:$Z$1000,MATCH("xG",PlayerStats!$B$2:$Z$2,0),0),0)</f>
        <v>0.8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0.8</v>
      </c>
      <c r="Q159" s="39">
        <f>IFERROR(VLOOKUP(A159,PlayerStats!$B$1:$Z$1000,MATCH("xAG",PlayerStats!$B$2:$Z$2,0),0),0)</f>
        <v>0.6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0.6</v>
      </c>
      <c r="V159" s="49">
        <f t="shared" si="11"/>
        <v>54</v>
      </c>
      <c r="X159" s="50" t="str">
        <f>API!M159&amp;" "&amp;API!V159</f>
        <v>Jason Steele</v>
      </c>
      <c r="Y159" s="50">
        <f>API!AC159</f>
        <v>53</v>
      </c>
    </row>
    <row r="160" spans="1:25">
      <c r="A160" s="39" t="str">
        <f>IF([1]FINAL!A160=0,"",[1]FINAL!A160)</f>
        <v>Josh Dasilva</v>
      </c>
      <c r="B160" s="39" t="str">
        <f>IF([1]FINAL!B160=0,"",[1]FINAL!B160)</f>
        <v>Dasilva</v>
      </c>
      <c r="C160" s="39" t="str">
        <f>IF([1]FINAL!C160=0,"",[1]FINAL!C160)</f>
        <v>Pelenda Joshua Da Silva</v>
      </c>
      <c r="D160" s="39" t="str">
        <f>IF([1]FINAL!D160=0,"",[1]FINAL!D160)</f>
        <v/>
      </c>
      <c r="E160" s="50" t="str">
        <f>[1]FINAL!L160</f>
        <v>Brentford</v>
      </c>
      <c r="F160" s="51">
        <f>IFERROR(VLOOKUP(E160,Table!$B$1:$Z$21,MATCH("MP",Table!$B$1:$Z$1,0),0),"")</f>
        <v>34</v>
      </c>
      <c r="G160" s="40">
        <f>IFERROR(VLOOKUP(A160,PlayingTime!$B$1:$Z$1000,MATCH("Min",PlayingTime!$B$2:$Z$2,0),0),0)</f>
        <v>1333</v>
      </c>
      <c r="H160" s="40">
        <f>IFERROR(VLOOKUP(B160,PlayingTime!$B$1:$Z$1000,MATCH("Min",PlayingTime!$B$2:$Z$2,0),0),0)</f>
        <v>0</v>
      </c>
      <c r="I160" s="40">
        <f>IFERROR(VLOOKUP(C160,PlayingTime!$B$1:$Z$1000,MATCH("Min",PlayingTime!$B$2:$Z$2,0),0),0)</f>
        <v>0</v>
      </c>
      <c r="J160" s="40">
        <f>IFERROR(VLOOKUP(D160,PlayingTime!$B$1:$Z$1000,MATCH("Min",PlayingTime!$B$2:$Z$2,0),0),0)</f>
        <v>0</v>
      </c>
      <c r="K160" s="45">
        <f t="shared" si="8"/>
        <v>1333</v>
      </c>
      <c r="L160" s="39">
        <f>IFERROR(VLOOKUP(A160,PlayerStats!$B$1:$Z$1000,MATCH("xG",PlayerStats!$B$2:$Z$2,0),0),0)</f>
        <v>1.5</v>
      </c>
      <c r="M160" s="39">
        <f>IFERROR(VLOOKUP(B160,PlayerStats!$B$1:$Z$1000,MATCH("xG",PlayerStats!$B$2:$Z$2,0),0),0)</f>
        <v>0</v>
      </c>
      <c r="N160" s="39">
        <f>IFERROR(VLOOKUP(C160,PlayerStats!$B$1:$Z$1000,MATCH("xG",PlayerStats!$B$2:$Z$2,0),0),0)</f>
        <v>0</v>
      </c>
      <c r="O160" s="39">
        <f>IFERROR(VLOOKUP(D160,PlayerStats!$B$1:$Z$1000,MATCH("xG",PlayerStats!$B$2:$Z$2,0),0),0)</f>
        <v>0</v>
      </c>
      <c r="P160" s="47">
        <f t="shared" si="9"/>
        <v>1.5</v>
      </c>
      <c r="Q160" s="39">
        <f>IFERROR(VLOOKUP(A160,PlayerStats!$B$1:$Z$1000,MATCH("xAG",PlayerStats!$B$2:$Z$2,0),0),0)</f>
        <v>1.5</v>
      </c>
      <c r="R160" s="39">
        <f>IFERROR(VLOOKUP(B160,PlayerStats!$B$1:$Z$1000,MATCH("xAG",PlayerStats!$B$2:$Z$2,0),0),0)</f>
        <v>0</v>
      </c>
      <c r="S160" s="39">
        <f>IFERROR(VLOOKUP(C160,PlayerStats!$B$1:$Z$1000,MATCH("xAG",PlayerStats!$B$2:$Z$2,0),0),0)</f>
        <v>0</v>
      </c>
      <c r="T160" s="39">
        <f>IFERROR(VLOOKUP(D160,PlayerStats!$B$1:$Z$1000,MATCH("xAG",PlayerStats!$B$2:$Z$2,0),0),0)</f>
        <v>0</v>
      </c>
      <c r="U160" s="47">
        <f t="shared" si="10"/>
        <v>1.5</v>
      </c>
      <c r="V160" s="49">
        <f t="shared" si="11"/>
        <v>77</v>
      </c>
      <c r="X160" s="50" t="str">
        <f>API!M160&amp;" "&amp;API!V160</f>
        <v>Danny Welbeck</v>
      </c>
      <c r="Y160" s="50">
        <f>API!AC160</f>
        <v>85</v>
      </c>
    </row>
    <row r="161" spans="1:25">
      <c r="A161" s="39" t="str">
        <f>IF([1]FINAL!A161=0,"",[1]FINAL!A161)</f>
        <v>Hugo Lloris</v>
      </c>
      <c r="B161" s="39" t="str">
        <f>IF([1]FINAL!B161=0,"",[1]FINAL!B161)</f>
        <v>Lloris</v>
      </c>
      <c r="C161" s="39" t="str">
        <f>IF([1]FINAL!C161=0,"",[1]FINAL!C161)</f>
        <v/>
      </c>
      <c r="D161" s="39" t="str">
        <f>IF([1]FINAL!D161=0,"",[1]FINAL!D161)</f>
        <v/>
      </c>
      <c r="E161" s="50" t="str">
        <f>[1]FINAL!L161</f>
        <v>Tottenham</v>
      </c>
      <c r="F161" s="51">
        <f>IFERROR(VLOOKUP(E161,Table!$B$1:$Z$21,MATCH("MP",Table!$B$1:$Z$1,0),0),"")</f>
        <v>34</v>
      </c>
      <c r="G161" s="40">
        <f>IFERROR(VLOOKUP(A161,PlayingTime!$B$1:$Z$1000,MATCH("Min",PlayingTime!$B$2:$Z$2,0),0),0)</f>
        <v>2205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2205</v>
      </c>
      <c r="L161" s="39">
        <f>IFERROR(VLOOKUP(A161,PlayerStats!$B$1:$Z$1000,MATCH("xG",PlayerStats!$B$2:$Z$2,0),0),0)</f>
        <v>0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0</v>
      </c>
      <c r="Q161" s="39">
        <f>IFERROR(VLOOKUP(A161,PlayerStats!$B$1:$Z$1000,MATCH("xAG",PlayerStats!$B$2:$Z$2,0),0),0)</f>
        <v>0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0</v>
      </c>
      <c r="V161" s="49">
        <f t="shared" si="11"/>
        <v>89</v>
      </c>
      <c r="X161" s="50" t="str">
        <f>API!M161&amp;" "&amp;API!V161</f>
        <v>Pascal Groß</v>
      </c>
      <c r="Y161" s="50">
        <f>API!AC161</f>
        <v>135</v>
      </c>
    </row>
    <row r="162" spans="1:25">
      <c r="A162" s="39" t="str">
        <f>IF([1]FINAL!A162=0,"",[1]FINAL!A162)</f>
        <v>Luke Shaw</v>
      </c>
      <c r="B162" s="39" t="str">
        <f>IF([1]FINAL!B162=0,"",[1]FINAL!B162)</f>
        <v>Shaw</v>
      </c>
      <c r="C162" s="39" t="str">
        <f>IF([1]FINAL!C162=0,"",[1]FINAL!C162)</f>
        <v/>
      </c>
      <c r="D162" s="39" t="str">
        <f>IF([1]FINAL!D162=0,"",[1]FINAL!D162)</f>
        <v/>
      </c>
      <c r="E162" s="50" t="str">
        <f>[1]FINAL!L162</f>
        <v>Manchester Utd</v>
      </c>
      <c r="F162" s="51">
        <f>IFERROR(VLOOKUP(E162,Table!$B$1:$Z$21,MATCH("MP",Table!$B$1:$Z$1,0),0),"")</f>
        <v>33</v>
      </c>
      <c r="G162" s="40">
        <f>IFERROR(VLOOKUP(A162,PlayingTime!$B$1:$Z$1000,MATCH("Min",PlayingTime!$B$2:$Z$2,0),0),0)</f>
        <v>2237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0</v>
      </c>
      <c r="K162" s="45">
        <f t="shared" si="8"/>
        <v>2237</v>
      </c>
      <c r="L162" s="39">
        <f>IFERROR(VLOOKUP(A162,PlayerStats!$B$1:$Z$1000,MATCH("xG",PlayerStats!$B$2:$Z$2,0),0),0)</f>
        <v>0.9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</v>
      </c>
      <c r="P162" s="47">
        <f t="shared" si="9"/>
        <v>0.9</v>
      </c>
      <c r="Q162" s="39">
        <f>IFERROR(VLOOKUP(A162,PlayerStats!$B$1:$Z$1000,MATCH("xAG",PlayerStats!$B$2:$Z$2,0),0),0)</f>
        <v>3.2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</v>
      </c>
      <c r="U162" s="47">
        <f t="shared" si="10"/>
        <v>3.2</v>
      </c>
      <c r="V162" s="49">
        <f t="shared" si="11"/>
        <v>104</v>
      </c>
      <c r="X162" s="50" t="str">
        <f>API!M162&amp;" "&amp;API!V162</f>
        <v>Lewis Dunk</v>
      </c>
      <c r="Y162" s="50">
        <f>API!AC162</f>
        <v>105</v>
      </c>
    </row>
    <row r="163" spans="1:25">
      <c r="A163" s="39" t="str">
        <f>IF([1]FINAL!A163=0,"",[1]FINAL!A163)</f>
        <v>Demarai Gray</v>
      </c>
      <c r="B163" s="39" t="str">
        <f>IF([1]FINAL!B163=0,"",[1]FINAL!B163)</f>
        <v>Gray</v>
      </c>
      <c r="C163" s="39" t="str">
        <f>IF([1]FINAL!C163=0,"",[1]FINAL!C163)</f>
        <v>D Gray</v>
      </c>
      <c r="D163" s="39" t="str">
        <f>IF([1]FINAL!D163=0,"",[1]FINAL!D163)</f>
        <v/>
      </c>
      <c r="E163" s="50" t="str">
        <f>[1]FINAL!L163</f>
        <v>Everton</v>
      </c>
      <c r="F163" s="51">
        <f>IFERROR(VLOOKUP(E163,Table!$B$1:$Z$21,MATCH("MP",Table!$B$1:$Z$1,0),0),"")</f>
        <v>34</v>
      </c>
      <c r="G163" s="40">
        <f>IFERROR(VLOOKUP(A163,PlayingTime!$B$1:$Z$1000,MATCH("Min",PlayingTime!$B$2:$Z$2,0),0),0)</f>
        <v>2360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0</v>
      </c>
      <c r="J163" s="40">
        <f>IFERROR(VLOOKUP(D163,PlayingTime!$B$1:$Z$1000,MATCH("Min",PlayingTime!$B$2:$Z$2,0),0),0)</f>
        <v>0</v>
      </c>
      <c r="K163" s="45">
        <f t="shared" si="8"/>
        <v>2360</v>
      </c>
      <c r="L163" s="39">
        <f>IFERROR(VLOOKUP(A163,PlayerStats!$B$1:$Z$1000,MATCH("xG",PlayerStats!$B$2:$Z$2,0),0),0)</f>
        <v>5.6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</v>
      </c>
      <c r="O163" s="39">
        <f>IFERROR(VLOOKUP(D163,PlayerStats!$B$1:$Z$1000,MATCH("xG",PlayerStats!$B$2:$Z$2,0),0),0)</f>
        <v>0</v>
      </c>
      <c r="P163" s="47">
        <f t="shared" si="9"/>
        <v>5.6</v>
      </c>
      <c r="Q163" s="39">
        <f>IFERROR(VLOOKUP(A163,PlayerStats!$B$1:$Z$1000,MATCH("xAG",PlayerStats!$B$2:$Z$2,0),0),0)</f>
        <v>3.7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0</v>
      </c>
      <c r="T163" s="39">
        <f>IFERROR(VLOOKUP(D163,PlayerStats!$B$1:$Z$1000,MATCH("xAG",PlayerStats!$B$2:$Z$2,0),0),0)</f>
        <v>0</v>
      </c>
      <c r="U163" s="47">
        <f t="shared" si="10"/>
        <v>3.7</v>
      </c>
      <c r="V163" s="49">
        <f t="shared" si="11"/>
        <v>86</v>
      </c>
      <c r="X163" s="50" t="str">
        <f>API!M163&amp;" "&amp;API!V163</f>
        <v>Solly March</v>
      </c>
      <c r="Y163" s="50">
        <f>API!AC163</f>
        <v>146</v>
      </c>
    </row>
    <row r="164" spans="1:25">
      <c r="A164" s="39" t="str">
        <f>IF([1]FINAL!A164=0,"",[1]FINAL!A164)</f>
        <v>Carlos Henrique Casimiro</v>
      </c>
      <c r="B164" s="39" t="str">
        <f>IF([1]FINAL!B164=0,"",[1]FINAL!B164)</f>
        <v>Casemiro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Manchester Utd</v>
      </c>
      <c r="F164" s="51">
        <f>IFERROR(VLOOKUP(E164,Table!$B$1:$Z$21,MATCH("MP",Table!$B$1:$Z$1,0),0),"")</f>
        <v>33</v>
      </c>
      <c r="G164" s="40">
        <f>IFERROR(VLOOKUP(A164,PlayingTime!$B$1:$Z$1000,MATCH("Min",PlayingTime!$B$2:$Z$2,0),0),0)</f>
        <v>0</v>
      </c>
      <c r="H164" s="40">
        <f>IFERROR(VLOOKUP(B164,PlayingTime!$B$1:$Z$1000,MATCH("Min",PlayingTime!$B$2:$Z$2,0),0),0)</f>
        <v>1698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1698</v>
      </c>
      <c r="L164" s="39">
        <f>IFERROR(VLOOKUP(A164,PlayerStats!$B$1:$Z$1000,MATCH("xG",PlayerStats!$B$2:$Z$2,0),0),0)</f>
        <v>0</v>
      </c>
      <c r="M164" s="39">
        <f>IFERROR(VLOOKUP(B164,PlayerStats!$B$1:$Z$1000,MATCH("xG",PlayerStats!$B$2:$Z$2,0),0),0)</f>
        <v>2.5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2.5</v>
      </c>
      <c r="Q164" s="39">
        <f>IFERROR(VLOOKUP(A164,PlayerStats!$B$1:$Z$1000,MATCH("xAG",PlayerStats!$B$2:$Z$2,0),0),0)</f>
        <v>0</v>
      </c>
      <c r="R164" s="39">
        <f>IFERROR(VLOOKUP(B164,PlayerStats!$B$1:$Z$1000,MATCH("xAG",PlayerStats!$B$2:$Z$2,0),0),0)</f>
        <v>2.5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2.5</v>
      </c>
      <c r="V164" s="49">
        <f t="shared" si="11"/>
        <v>65</v>
      </c>
      <c r="X164" s="50" t="str">
        <f>API!M164&amp;" "&amp;API!V164</f>
        <v>Adam Webster</v>
      </c>
      <c r="Y164" s="50">
        <f>API!AC164</f>
        <v>74</v>
      </c>
    </row>
    <row r="165" spans="1:25">
      <c r="A165" s="39" t="str">
        <f>IF([1]FINAL!A165=0,"",[1]FINAL!A165)</f>
        <v>Carlos Henrique Casimiro</v>
      </c>
      <c r="B165" s="39" t="str">
        <f>IF([1]FINAL!B165=0,"",[1]FINAL!B165)</f>
        <v>Casemiro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Manchester Utd</v>
      </c>
      <c r="F165" s="51">
        <f>IFERROR(VLOOKUP(E165,Table!$B$1:$Z$21,MATCH("MP",Table!$B$1:$Z$1,0),0),"")</f>
        <v>33</v>
      </c>
      <c r="G165" s="40">
        <f>IFERROR(VLOOKUP(A165,PlayingTime!$B$1:$Z$1000,MATCH("Min",PlayingTime!$B$2:$Z$2,0),0),0)</f>
        <v>0</v>
      </c>
      <c r="H165" s="40">
        <f>IFERROR(VLOOKUP(B165,PlayingTime!$B$1:$Z$1000,MATCH("Min",PlayingTime!$B$2:$Z$2,0),0),0)</f>
        <v>1698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1698</v>
      </c>
      <c r="L165" s="39">
        <f>IFERROR(VLOOKUP(A165,PlayerStats!$B$1:$Z$1000,MATCH("xG",PlayerStats!$B$2:$Z$2,0),0),0)</f>
        <v>0</v>
      </c>
      <c r="M165" s="39">
        <f>IFERROR(VLOOKUP(B165,PlayerStats!$B$1:$Z$1000,MATCH("xG",PlayerStats!$B$2:$Z$2,0),0),0)</f>
        <v>2.5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2.5</v>
      </c>
      <c r="Q165" s="39">
        <f>IFERROR(VLOOKUP(A165,PlayerStats!$B$1:$Z$1000,MATCH("xAG",PlayerStats!$B$2:$Z$2,0),0),0)</f>
        <v>0</v>
      </c>
      <c r="R165" s="39">
        <f>IFERROR(VLOOKUP(B165,PlayerStats!$B$1:$Z$1000,MATCH("xAG",PlayerStats!$B$2:$Z$2,0),0),0)</f>
        <v>2.5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2.5</v>
      </c>
      <c r="V165" s="49">
        <f t="shared" si="11"/>
        <v>65</v>
      </c>
      <c r="X165" s="50" t="str">
        <f>API!M165&amp;" "&amp;API!V165</f>
        <v>Joël Veltman</v>
      </c>
      <c r="Y165" s="50">
        <f>API!AC165</f>
        <v>94</v>
      </c>
    </row>
    <row r="166" spans="1:25">
      <c r="A166" s="39" t="str">
        <f>IF([1]FINAL!A166=0,"",[1]FINAL!A166)</f>
        <v>Pierre-Emile Højbjerg</v>
      </c>
      <c r="B166" s="39" t="str">
        <f>IF([1]FINAL!B166=0,"",[1]FINAL!B166)</f>
        <v>Højbjerg</v>
      </c>
      <c r="C166" s="39" t="str">
        <f>IF([1]FINAL!C166=0,"",[1]FINAL!C166)</f>
        <v>Pierre Højbjerg</v>
      </c>
      <c r="D166" s="39" t="str">
        <f>IF([1]FINAL!D166=0,"",[1]FINAL!D166)</f>
        <v>Pierre-Emile Hojbjerg</v>
      </c>
      <c r="E166" s="50" t="str">
        <f>[1]FINAL!L166</f>
        <v>Tottenham</v>
      </c>
      <c r="F166" s="51">
        <f>IFERROR(VLOOKUP(E166,Table!$B$1:$Z$21,MATCH("MP",Table!$B$1:$Z$1,0),0),"")</f>
        <v>34</v>
      </c>
      <c r="G166" s="40">
        <f>IFERROR(VLOOKUP(A166,PlayingTime!$B$1:$Z$1000,MATCH("Min",PlayingTime!$B$2:$Z$2,0),0),0)</f>
        <v>0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2951</v>
      </c>
      <c r="J166" s="40">
        <f>IFERROR(VLOOKUP(D166,PlayingTime!$B$1:$Z$1000,MATCH("Min",PlayingTime!$B$2:$Z$2,0),0),0)</f>
        <v>0</v>
      </c>
      <c r="K166" s="45">
        <f t="shared" si="8"/>
        <v>2951</v>
      </c>
      <c r="L166" s="39">
        <f>IFERROR(VLOOKUP(A166,PlayerStats!$B$1:$Z$1000,MATCH("xG",PlayerStats!$B$2:$Z$2,0),0),0)</f>
        <v>0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1.9</v>
      </c>
      <c r="O166" s="39">
        <f>IFERROR(VLOOKUP(D166,PlayerStats!$B$1:$Z$1000,MATCH("xG",PlayerStats!$B$2:$Z$2,0),0),0)</f>
        <v>0</v>
      </c>
      <c r="P166" s="47">
        <f t="shared" si="9"/>
        <v>1.9</v>
      </c>
      <c r="Q166" s="39">
        <f>IFERROR(VLOOKUP(A166,PlayerStats!$B$1:$Z$1000,MATCH("xAG",PlayerStats!$B$2:$Z$2,0),0),0)</f>
        <v>0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2.8</v>
      </c>
      <c r="T166" s="39">
        <f>IFERROR(VLOOKUP(D166,PlayerStats!$B$1:$Z$1000,MATCH("xAG",PlayerStats!$B$2:$Z$2,0),0),0)</f>
        <v>0</v>
      </c>
      <c r="U166" s="47">
        <f t="shared" si="10"/>
        <v>2.8</v>
      </c>
      <c r="V166" s="49">
        <f t="shared" si="11"/>
        <v>115</v>
      </c>
      <c r="X166" s="50" t="str">
        <f>API!M166&amp;" "&amp;API!V166</f>
        <v>Robert Sánchez</v>
      </c>
      <c r="Y166" s="50">
        <f>API!AC166</f>
        <v>82</v>
      </c>
    </row>
    <row r="167" spans="1:25">
      <c r="A167" s="39" t="str">
        <f>IF([1]FINAL!A167=0,"",[1]FINAL!A167)</f>
        <v>Roberto Firmino</v>
      </c>
      <c r="B167" s="39" t="str">
        <f>IF([1]FINAL!B167=0,"",[1]FINAL!B167)</f>
        <v>Firmino</v>
      </c>
      <c r="C167" s="39" t="str">
        <f>IF([1]FINAL!C167=0,"",[1]FINAL!C167)</f>
        <v/>
      </c>
      <c r="D167" s="39" t="str">
        <f>IF([1]FINAL!D167=0,"",[1]FINAL!D167)</f>
        <v/>
      </c>
      <c r="E167" s="50" t="str">
        <f>[1]FINAL!L167</f>
        <v>Liverpool</v>
      </c>
      <c r="F167" s="51">
        <f>IFERROR(VLOOKUP(E167,Table!$B$1:$Z$21,MATCH("MP",Table!$B$1:$Z$1,0),0),"")</f>
        <v>34</v>
      </c>
      <c r="G167" s="40">
        <f>IFERROR(VLOOKUP(A167,PlayingTime!$B$1:$Z$1000,MATCH("Min",PlayingTime!$B$2:$Z$2,0),0),0)</f>
        <v>1138</v>
      </c>
      <c r="H167" s="40">
        <f>IFERROR(VLOOKUP(B167,PlayingTime!$B$1:$Z$1000,MATCH("Min",PlayingTime!$B$2:$Z$2,0),0),0)</f>
        <v>0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1138</v>
      </c>
      <c r="L167" s="39">
        <f>IFERROR(VLOOKUP(A167,PlayerStats!$B$1:$Z$1000,MATCH("xG",PlayerStats!$B$2:$Z$2,0),0),0)</f>
        <v>4.9000000000000004</v>
      </c>
      <c r="M167" s="39">
        <f>IFERROR(VLOOKUP(B167,PlayerStats!$B$1:$Z$1000,MATCH("xG",PlayerStats!$B$2:$Z$2,0),0),0)</f>
        <v>0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4.9000000000000004</v>
      </c>
      <c r="Q167" s="39">
        <f>IFERROR(VLOOKUP(A167,PlayerStats!$B$1:$Z$1000,MATCH("xAG",PlayerStats!$B$2:$Z$2,0),0),0)</f>
        <v>2.2999999999999998</v>
      </c>
      <c r="R167" s="39">
        <f>IFERROR(VLOOKUP(B167,PlayerStats!$B$1:$Z$1000,MATCH("xAG",PlayerStats!$B$2:$Z$2,0),0),0)</f>
        <v>0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2.2999999999999998</v>
      </c>
      <c r="V167" s="49">
        <f t="shared" si="11"/>
        <v>92</v>
      </c>
      <c r="X167" s="50" t="str">
        <f>API!M167&amp;" "&amp;API!V167</f>
        <v>Tariq Lamptey</v>
      </c>
      <c r="Y167" s="50">
        <f>API!AC167</f>
        <v>23</v>
      </c>
    </row>
    <row r="168" spans="1:25">
      <c r="A168" s="39" t="str">
        <f>IF([1]FINAL!A168=0,"",[1]FINAL!A168)</f>
        <v>Daniel Amartey</v>
      </c>
      <c r="B168" s="39" t="str">
        <f>IF([1]FINAL!B168=0,"",[1]FINAL!B168)</f>
        <v>Amartey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Leicester City</v>
      </c>
      <c r="F168" s="51">
        <f>IFERROR(VLOOKUP(E168,Table!$B$1:$Z$21,MATCH("MP",Table!$B$1:$Z$1,0),0),"")</f>
        <v>34</v>
      </c>
      <c r="G168" s="40">
        <f>IFERROR(VLOOKUP(A168,PlayingTime!$B$1:$Z$1000,MATCH("Min",PlayingTime!$B$2:$Z$2,0),0),0)</f>
        <v>1610</v>
      </c>
      <c r="H168" s="40">
        <f>IFERROR(VLOOKUP(B168,PlayingTime!$B$1:$Z$1000,MATCH("Min",PlayingTime!$B$2:$Z$2,0),0),0)</f>
        <v>0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1610</v>
      </c>
      <c r="L168" s="39">
        <f>IFERROR(VLOOKUP(A168,PlayerStats!$B$1:$Z$1000,MATCH("xG",PlayerStats!$B$2:$Z$2,0),0),0)</f>
        <v>1.1000000000000001</v>
      </c>
      <c r="M168" s="39">
        <f>IFERROR(VLOOKUP(B168,PlayerStats!$B$1:$Z$1000,MATCH("xG",PlayerStats!$B$2:$Z$2,0),0),0)</f>
        <v>0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1.1000000000000001</v>
      </c>
      <c r="Q168" s="39">
        <f>IFERROR(VLOOKUP(A168,PlayerStats!$B$1:$Z$1000,MATCH("xAG",PlayerStats!$B$2:$Z$2,0),0),0)</f>
        <v>0.5</v>
      </c>
      <c r="R168" s="39">
        <f>IFERROR(VLOOKUP(B168,PlayerStats!$B$1:$Z$1000,MATCH("xAG",PlayerStats!$B$2:$Z$2,0),0),0)</f>
        <v>0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0.5</v>
      </c>
      <c r="V168" s="49">
        <f t="shared" si="11"/>
        <v>51</v>
      </c>
      <c r="X168" s="50" t="str">
        <f>API!M168&amp;" "&amp;API!V168</f>
        <v>Steven Alzate</v>
      </c>
      <c r="Y168" s="50">
        <f>API!AC168</f>
        <v>0</v>
      </c>
    </row>
    <row r="169" spans="1:25">
      <c r="A169" s="39" t="str">
        <f>IF([1]FINAL!A169=0,"",[1]FINAL!A169)</f>
        <v>Jordan Pickford</v>
      </c>
      <c r="B169" s="39" t="str">
        <f>IF([1]FINAL!B169=0,"",[1]FINAL!B169)</f>
        <v>Pickford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Everton</v>
      </c>
      <c r="F169" s="51">
        <f>IFERROR(VLOOKUP(E169,Table!$B$1:$Z$21,MATCH("MP",Table!$B$1:$Z$1,0),0),"")</f>
        <v>34</v>
      </c>
      <c r="G169" s="40">
        <f>IFERROR(VLOOKUP(A169,PlayingTime!$B$1:$Z$1000,MATCH("Min",PlayingTime!$B$2:$Z$2,0),0),0)</f>
        <v>2970</v>
      </c>
      <c r="H169" s="40">
        <f>IFERROR(VLOOKUP(B169,PlayingTime!$B$1:$Z$1000,MATCH("Min",PlayingTime!$B$2:$Z$2,0),0),0)</f>
        <v>0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2970</v>
      </c>
      <c r="L169" s="39">
        <f>IFERROR(VLOOKUP(A169,PlayerStats!$B$1:$Z$1000,MATCH("xG",PlayerStats!$B$2:$Z$2,0),0),0)</f>
        <v>0</v>
      </c>
      <c r="M169" s="39">
        <f>IFERROR(VLOOKUP(B169,PlayerStats!$B$1:$Z$1000,MATCH("xG",PlayerStats!$B$2:$Z$2,0),0),0)</f>
        <v>0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0</v>
      </c>
      <c r="Q169" s="39">
        <f>IFERROR(VLOOKUP(A169,PlayerStats!$B$1:$Z$1000,MATCH("xAG",PlayerStats!$B$2:$Z$2,0),0),0)</f>
        <v>0.1</v>
      </c>
      <c r="R169" s="39">
        <f>IFERROR(VLOOKUP(B169,PlayerStats!$B$1:$Z$1000,MATCH("xAG",PlayerStats!$B$2:$Z$2,0),0),0)</f>
        <v>0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0.1</v>
      </c>
      <c r="V169" s="49">
        <f t="shared" si="11"/>
        <v>112</v>
      </c>
      <c r="X169" s="50" t="str">
        <f>API!M169&amp;" "&amp;API!V169</f>
        <v>Alexis Mac Allister</v>
      </c>
      <c r="Y169" s="50">
        <f>API!AC169</f>
        <v>121</v>
      </c>
    </row>
    <row r="170" spans="1:25">
      <c r="A170" s="39" t="str">
        <f>IF([1]FINAL!A170=0,"",[1]FINAL!A170)</f>
        <v>Aaron Ramsdale</v>
      </c>
      <c r="B170" s="39" t="str">
        <f>IF([1]FINAL!B170=0,"",[1]FINAL!B170)</f>
        <v>Ramsdale</v>
      </c>
      <c r="C170" s="39" t="str">
        <f>IF([1]FINAL!C170=0,"",[1]FINAL!C170)</f>
        <v/>
      </c>
      <c r="D170" s="39" t="str">
        <f>IF([1]FINAL!D170=0,"",[1]FINAL!D170)</f>
        <v/>
      </c>
      <c r="E170" s="50" t="str">
        <f>[1]FINAL!L170</f>
        <v>Arsenal</v>
      </c>
      <c r="F170" s="51">
        <f>IFERROR(VLOOKUP(E170,Table!$B$1:$Z$21,MATCH("MP",Table!$B$1:$Z$1,0),0),"")</f>
        <v>34</v>
      </c>
      <c r="G170" s="40">
        <f>IFERROR(VLOOKUP(A170,PlayingTime!$B$1:$Z$1000,MATCH("Min",PlayingTime!$B$2:$Z$2,0),0),0)</f>
        <v>3060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3060</v>
      </c>
      <c r="L170" s="39">
        <f>IFERROR(VLOOKUP(A170,PlayerStats!$B$1:$Z$1000,MATCH("xG",PlayerStats!$B$2:$Z$2,0),0),0)</f>
        <v>0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0</v>
      </c>
      <c r="Q170" s="39">
        <f>IFERROR(VLOOKUP(A170,PlayerStats!$B$1:$Z$1000,MATCH("xAG",PlayerStats!$B$2:$Z$2,0),0),0)</f>
        <v>0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</v>
      </c>
      <c r="V170" s="49">
        <f t="shared" si="11"/>
        <v>123</v>
      </c>
      <c r="X170" s="50" t="str">
        <f>API!M170&amp;" "&amp;API!V170</f>
        <v>Jakub Moder</v>
      </c>
      <c r="Y170" s="50">
        <f>API!AC170</f>
        <v>0</v>
      </c>
    </row>
    <row r="171" spans="1:25">
      <c r="A171" s="39" t="str">
        <f>IF([1]FINAL!A171=0,"",[1]FINAL!A171)</f>
        <v>Ibrahima Konaté</v>
      </c>
      <c r="B171" s="39" t="str">
        <f>IF([1]FINAL!B171=0,"",[1]FINAL!B171)</f>
        <v>Konaté</v>
      </c>
      <c r="C171" s="39" t="str">
        <f>IF([1]FINAL!C171=0,"",[1]FINAL!C171)</f>
        <v/>
      </c>
      <c r="D171" s="39" t="str">
        <f>IF([1]FINAL!D171=0,"",[1]FINAL!D171)</f>
        <v/>
      </c>
      <c r="E171" s="50" t="str">
        <f>[1]FINAL!L171</f>
        <v>Liverpool</v>
      </c>
      <c r="F171" s="51">
        <f>IFERROR(VLOOKUP(E171,Table!$B$1:$Z$21,MATCH("MP",Table!$B$1:$Z$1,0),0),"")</f>
        <v>34</v>
      </c>
      <c r="G171" s="40">
        <f>IFERROR(VLOOKUP(A171,PlayingTime!$B$1:$Z$1000,MATCH("Min",PlayingTime!$B$2:$Z$2,0),0),0)</f>
        <v>1282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0</v>
      </c>
      <c r="J171" s="40">
        <f>IFERROR(VLOOKUP(D171,PlayingTime!$B$1:$Z$1000,MATCH("Min",PlayingTime!$B$2:$Z$2,0),0),0)</f>
        <v>0</v>
      </c>
      <c r="K171" s="45">
        <f t="shared" si="8"/>
        <v>1282</v>
      </c>
      <c r="L171" s="39">
        <f>IFERROR(VLOOKUP(A171,PlayerStats!$B$1:$Z$1000,MATCH("xG",PlayerStats!$B$2:$Z$2,0),0),0)</f>
        <v>1.1000000000000001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0</v>
      </c>
      <c r="O171" s="39">
        <f>IFERROR(VLOOKUP(D171,PlayerStats!$B$1:$Z$1000,MATCH("xG",PlayerStats!$B$2:$Z$2,0),0),0)</f>
        <v>0</v>
      </c>
      <c r="P171" s="47">
        <f t="shared" si="9"/>
        <v>1.1000000000000001</v>
      </c>
      <c r="Q171" s="39">
        <f>IFERROR(VLOOKUP(A171,PlayerStats!$B$1:$Z$1000,MATCH("xAG",PlayerStats!$B$2:$Z$2,0),0),0)</f>
        <v>0.1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0</v>
      </c>
      <c r="T171" s="39">
        <f>IFERROR(VLOOKUP(D171,PlayerStats!$B$1:$Z$1000,MATCH("xAG",PlayerStats!$B$2:$Z$2,0),0),0)</f>
        <v>0</v>
      </c>
      <c r="U171" s="47">
        <f t="shared" si="10"/>
        <v>0.1</v>
      </c>
      <c r="V171" s="49">
        <f t="shared" si="11"/>
        <v>38</v>
      </c>
      <c r="X171" s="50" t="str">
        <f>API!M171&amp;" "&amp;API!V171</f>
        <v>Enock Mwepu</v>
      </c>
      <c r="Y171" s="50">
        <f>API!AC171</f>
        <v>11</v>
      </c>
    </row>
    <row r="172" spans="1:25">
      <c r="A172" s="39" t="str">
        <f>IF([1]FINAL!A172=0,"",[1]FINAL!A172)</f>
        <v>Oleksandr Zinchenko</v>
      </c>
      <c r="B172" s="39" t="str">
        <f>IF([1]FINAL!B172=0,"",[1]FINAL!B172)</f>
        <v>Zinchenko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Arsenal</v>
      </c>
      <c r="F172" s="51">
        <f>IFERROR(VLOOKUP(E172,Table!$B$1:$Z$21,MATCH("MP",Table!$B$1:$Z$1,0),0),"")</f>
        <v>34</v>
      </c>
      <c r="G172" s="40">
        <f>IFERROR(VLOOKUP(A172,PlayingTime!$B$1:$Z$1000,MATCH("Min",PlayingTime!$B$2:$Z$2,0),0),0)</f>
        <v>2058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2058</v>
      </c>
      <c r="L172" s="39">
        <f>IFERROR(VLOOKUP(A172,PlayerStats!$B$1:$Z$1000,MATCH("xG",PlayerStats!$B$2:$Z$2,0),0),0)</f>
        <v>1.4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1.4</v>
      </c>
      <c r="Q172" s="39">
        <f>IFERROR(VLOOKUP(A172,PlayerStats!$B$1:$Z$1000,MATCH("xAG",PlayerStats!$B$2:$Z$2,0),0),0)</f>
        <v>1.4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1.4</v>
      </c>
      <c r="V172" s="49">
        <f t="shared" si="11"/>
        <v>93</v>
      </c>
      <c r="X172" s="50" t="str">
        <f>API!M172&amp;" "&amp;API!V172</f>
        <v>Jeremy Sarmiento Morante</v>
      </c>
      <c r="Y172" s="50">
        <f>API!AC172</f>
        <v>16</v>
      </c>
    </row>
    <row r="173" spans="1:25">
      <c r="A173" s="39" t="str">
        <f>IF([1]FINAL!A173=0,"",[1]FINAL!A173)</f>
        <v>Rodrigo Hernandez</v>
      </c>
      <c r="B173" s="39" t="str">
        <f>IF([1]FINAL!B173=0,"",[1]FINAL!B173)</f>
        <v>Rodri</v>
      </c>
      <c r="C173" s="39" t="str">
        <f>IF([1]FINAL!C173=0,"",[1]FINAL!C173)</f>
        <v/>
      </c>
      <c r="D173" s="39" t="str">
        <f>IF([1]FINAL!D173=0,"",[1]FINAL!D173)</f>
        <v/>
      </c>
      <c r="E173" s="50" t="str">
        <f>[1]FINAL!L173</f>
        <v>Manchester City</v>
      </c>
      <c r="F173" s="51">
        <f>IFERROR(VLOOKUP(E173,Table!$B$1:$Z$21,MATCH("MP",Table!$B$1:$Z$1,0),0),"")</f>
        <v>33</v>
      </c>
      <c r="G173" s="40">
        <f>IFERROR(VLOOKUP(A173,PlayingTime!$B$1:$Z$1000,MATCH("Min",PlayingTime!$B$2:$Z$2,0),0),0)</f>
        <v>0</v>
      </c>
      <c r="H173" s="40">
        <f>IFERROR(VLOOKUP(B173,PlayingTime!$B$1:$Z$1000,MATCH("Min",PlayingTime!$B$2:$Z$2,0),0),0)</f>
        <v>2720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2720</v>
      </c>
      <c r="L173" s="39">
        <f>IFERROR(VLOOKUP(A173,PlayerStats!$B$1:$Z$1000,MATCH("xG",PlayerStats!$B$2:$Z$2,0),0),0)</f>
        <v>0</v>
      </c>
      <c r="M173" s="39">
        <f>IFERROR(VLOOKUP(B173,PlayerStats!$B$1:$Z$1000,MATCH("xG",PlayerStats!$B$2:$Z$2,0),0),0)</f>
        <v>4.5999999999999996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4.5999999999999996</v>
      </c>
      <c r="Q173" s="39">
        <f>IFERROR(VLOOKUP(A173,PlayerStats!$B$1:$Z$1000,MATCH("xAG",PlayerStats!$B$2:$Z$2,0),0),0)</f>
        <v>0</v>
      </c>
      <c r="R173" s="39">
        <f>IFERROR(VLOOKUP(B173,PlayerStats!$B$1:$Z$1000,MATCH("xAG",PlayerStats!$B$2:$Z$2,0),0),0)</f>
        <v>4.0999999999999996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4.0999999999999996</v>
      </c>
      <c r="V173" s="49">
        <f t="shared" si="11"/>
        <v>101</v>
      </c>
      <c r="X173" s="50" t="str">
        <f>API!M173&amp;" "&amp;API!V173</f>
        <v>Moisés Caicedo Corozo</v>
      </c>
      <c r="Y173" s="50">
        <f>API!AC173</f>
        <v>68</v>
      </c>
    </row>
    <row r="174" spans="1:25">
      <c r="A174" s="39" t="str">
        <f>IF([1]FINAL!A174=0,"",[1]FINAL!A174)</f>
        <v>Kyle Walker</v>
      </c>
      <c r="B174" s="39" t="str">
        <f>IF([1]FINAL!B174=0,"",[1]FINAL!B174)</f>
        <v>Walker</v>
      </c>
      <c r="C174" s="39" t="str">
        <f>IF([1]FINAL!C174=0,"",[1]FINAL!C174)</f>
        <v/>
      </c>
      <c r="D174" s="39" t="str">
        <f>IF([1]FINAL!D174=0,"",[1]FINAL!D174)</f>
        <v/>
      </c>
      <c r="E174" s="50" t="str">
        <f>[1]FINAL!L174</f>
        <v>Manchester City</v>
      </c>
      <c r="F174" s="51">
        <f>IFERROR(VLOOKUP(E174,Table!$B$1:$Z$21,MATCH("MP",Table!$B$1:$Z$1,0),0),"")</f>
        <v>33</v>
      </c>
      <c r="G174" s="40">
        <f>IFERROR(VLOOKUP(A174,PlayingTime!$B$1:$Z$1000,MATCH("Min",PlayingTime!$B$2:$Z$2,0),0),0)</f>
        <v>1561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0</v>
      </c>
      <c r="K174" s="45">
        <f t="shared" si="8"/>
        <v>1561</v>
      </c>
      <c r="L174" s="39">
        <f>IFERROR(VLOOKUP(A174,PlayerStats!$B$1:$Z$1000,MATCH("xG",PlayerStats!$B$2:$Z$2,0),0),0)</f>
        <v>0.4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</v>
      </c>
      <c r="P174" s="47">
        <f t="shared" si="9"/>
        <v>0.4</v>
      </c>
      <c r="Q174" s="39">
        <f>IFERROR(VLOOKUP(A174,PlayerStats!$B$1:$Z$1000,MATCH("xAG",PlayerStats!$B$2:$Z$2,0),0),0)</f>
        <v>0.2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</v>
      </c>
      <c r="U174" s="47">
        <f t="shared" si="10"/>
        <v>0.2</v>
      </c>
      <c r="V174" s="49">
        <f t="shared" si="11"/>
        <v>52</v>
      </c>
      <c r="X174" s="50" t="str">
        <f>API!M174&amp;" "&amp;API!V174</f>
        <v>Taylor Richards</v>
      </c>
      <c r="Y174" s="50">
        <f>API!AC174</f>
        <v>0</v>
      </c>
    </row>
    <row r="175" spans="1:25">
      <c r="A175" s="39" t="str">
        <f>IF([1]FINAL!A175=0,"",[1]FINAL!A175)</f>
        <v>Odsonne Edouard</v>
      </c>
      <c r="B175" s="39" t="str">
        <f>IF([1]FINAL!B175=0,"",[1]FINAL!B175)</f>
        <v>Edouard</v>
      </c>
      <c r="C175" s="39" t="str">
        <f>IF([1]FINAL!C175=0,"",[1]FINAL!C175)</f>
        <v>Odsonne Édouard</v>
      </c>
      <c r="D175" s="39" t="str">
        <f>IF([1]FINAL!D175=0,"",[1]FINAL!D175)</f>
        <v/>
      </c>
      <c r="E175" s="50" t="str">
        <f>[1]FINAL!L175</f>
        <v>Crystal Palace</v>
      </c>
      <c r="F175" s="51">
        <f>IFERROR(VLOOKUP(E175,Table!$B$1:$Z$21,MATCH("MP",Table!$B$1:$Z$1,0),0),"")</f>
        <v>34</v>
      </c>
      <c r="G175" s="40">
        <f>IFERROR(VLOOKUP(A175,PlayingTime!$B$1:$Z$1000,MATCH("Min",PlayingTime!$B$2:$Z$2,0),0),0)</f>
        <v>0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1611</v>
      </c>
      <c r="J175" s="40">
        <f>IFERROR(VLOOKUP(D175,PlayingTime!$B$1:$Z$1000,MATCH("Min",PlayingTime!$B$2:$Z$2,0),0),0)</f>
        <v>0</v>
      </c>
      <c r="K175" s="45">
        <f t="shared" si="8"/>
        <v>1611</v>
      </c>
      <c r="L175" s="39">
        <f>IFERROR(VLOOKUP(A175,PlayerStats!$B$1:$Z$1000,MATCH("xG",PlayerStats!$B$2:$Z$2,0),0),0)</f>
        <v>0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3.8</v>
      </c>
      <c r="O175" s="39">
        <f>IFERROR(VLOOKUP(D175,PlayerStats!$B$1:$Z$1000,MATCH("xG",PlayerStats!$B$2:$Z$2,0),0),0)</f>
        <v>0</v>
      </c>
      <c r="P175" s="47">
        <f t="shared" si="9"/>
        <v>3.8</v>
      </c>
      <c r="Q175" s="39">
        <f>IFERROR(VLOOKUP(A175,PlayerStats!$B$1:$Z$1000,MATCH("xAG",PlayerStats!$B$2:$Z$2,0),0),0)</f>
        <v>0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1.1000000000000001</v>
      </c>
      <c r="T175" s="39">
        <f>IFERROR(VLOOKUP(D175,PlayerStats!$B$1:$Z$1000,MATCH("xAG",PlayerStats!$B$2:$Z$2,0),0),0)</f>
        <v>0</v>
      </c>
      <c r="U175" s="47">
        <f t="shared" si="10"/>
        <v>1.1000000000000001</v>
      </c>
      <c r="V175" s="49">
        <f t="shared" si="11"/>
        <v>70</v>
      </c>
      <c r="X175" s="50" t="str">
        <f>API!M175&amp;" "&amp;API!V175</f>
        <v>Haydon Roberts</v>
      </c>
      <c r="Y175" s="50">
        <f>API!AC175</f>
        <v>0</v>
      </c>
    </row>
    <row r="176" spans="1:25">
      <c r="A176" s="39" t="str">
        <f>IF([1]FINAL!A176=0,"",[1]FINAL!A176)</f>
        <v>Vitaly Janelt</v>
      </c>
      <c r="B176" s="39" t="str">
        <f>IF([1]FINAL!B176=0,"",[1]FINAL!B176)</f>
        <v>Janelt</v>
      </c>
      <c r="C176" s="39" t="str">
        <f>IF([1]FINAL!C176=0,"",[1]FINAL!C176)</f>
        <v/>
      </c>
      <c r="D176" s="39" t="str">
        <f>IF([1]FINAL!D176=0,"",[1]FINAL!D176)</f>
        <v/>
      </c>
      <c r="E176" s="50" t="str">
        <f>[1]FINAL!L176</f>
        <v>Brentford</v>
      </c>
      <c r="F176" s="51">
        <f>IFERROR(VLOOKUP(E176,Table!$B$1:$Z$21,MATCH("MP",Table!$B$1:$Z$1,0),0),"")</f>
        <v>34</v>
      </c>
      <c r="G176" s="40">
        <f>IFERROR(VLOOKUP(A176,PlayingTime!$B$1:$Z$1000,MATCH("Min",PlayingTime!$B$2:$Z$2,0),0),0)</f>
        <v>1858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1858</v>
      </c>
      <c r="L176" s="39">
        <f>IFERROR(VLOOKUP(A176,PlayerStats!$B$1:$Z$1000,MATCH("xG",PlayerStats!$B$2:$Z$2,0),0),0)</f>
        <v>2.2000000000000002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2.2000000000000002</v>
      </c>
      <c r="Q176" s="39">
        <f>IFERROR(VLOOKUP(A176,PlayerStats!$B$1:$Z$1000,MATCH("xAG",PlayerStats!$B$2:$Z$2,0),0),0)</f>
        <v>1.3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1.3</v>
      </c>
      <c r="V176" s="49">
        <f t="shared" si="11"/>
        <v>76</v>
      </c>
      <c r="X176" s="50" t="str">
        <f>API!M176&amp;" "&amp;API!V176</f>
        <v>Deniz Undav</v>
      </c>
      <c r="Y176" s="50">
        <f>API!AC176</f>
        <v>31</v>
      </c>
    </row>
    <row r="177" spans="1:25">
      <c r="A177" s="39" t="str">
        <f>IF([1]FINAL!A177=0,"",[1]FINAL!A177)</f>
        <v>Jordan Henderson</v>
      </c>
      <c r="B177" s="39" t="str">
        <f>IF([1]FINAL!B177=0,"",[1]FINAL!B177)</f>
        <v>Henderson</v>
      </c>
      <c r="C177" s="39" t="str">
        <f>IF([1]FINAL!C177=0,"",[1]FINAL!C177)</f>
        <v>J Henderson</v>
      </c>
      <c r="D177" s="39" t="str">
        <f>IF([1]FINAL!D177=0,"",[1]FINAL!D177)</f>
        <v/>
      </c>
      <c r="E177" s="50" t="str">
        <f>[1]FINAL!L177</f>
        <v>Liverpool</v>
      </c>
      <c r="F177" s="51">
        <f>IFERROR(VLOOKUP(E177,Table!$B$1:$Z$21,MATCH("MP",Table!$B$1:$Z$1,0),0),"")</f>
        <v>34</v>
      </c>
      <c r="G177" s="40">
        <f>IFERROR(VLOOKUP(A177,PlayingTime!$B$1:$Z$1000,MATCH("Min",PlayingTime!$B$2:$Z$2,0),0),0)</f>
        <v>1878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1878</v>
      </c>
      <c r="L177" s="39">
        <f>IFERROR(VLOOKUP(A177,PlayerStats!$B$1:$Z$1000,MATCH("xG",PlayerStats!$B$2:$Z$2,0),0),0)</f>
        <v>1.3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1.3</v>
      </c>
      <c r="Q177" s="39">
        <f>IFERROR(VLOOKUP(A177,PlayerStats!$B$1:$Z$1000,MATCH("xAG",PlayerStats!$B$2:$Z$2,0),0),0)</f>
        <v>2.9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2.9</v>
      </c>
      <c r="V177" s="49">
        <f t="shared" si="11"/>
        <v>62</v>
      </c>
      <c r="X177" s="50" t="str">
        <f>API!M177&amp;" "&amp;API!V177</f>
        <v>Kaoru Mitoma</v>
      </c>
      <c r="Y177" s="50">
        <f>API!AC177</f>
        <v>120</v>
      </c>
    </row>
    <row r="178" spans="1:25">
      <c r="A178" s="39" t="str">
        <f>IF([1]FINAL!A178=0,"",[1]FINAL!A178)</f>
        <v>Tomas Soucek</v>
      </c>
      <c r="B178" s="39" t="str">
        <f>IF([1]FINAL!B178=0,"",[1]FINAL!B178)</f>
        <v>Soucek</v>
      </c>
      <c r="C178" s="39" t="str">
        <f>IF([1]FINAL!C178=0,"",[1]FINAL!C178)</f>
        <v>Tomáš Souček</v>
      </c>
      <c r="D178" s="39" t="str">
        <f>IF([1]FINAL!D178=0,"",[1]FINAL!D178)</f>
        <v/>
      </c>
      <c r="E178" s="50" t="str">
        <f>[1]FINAL!L178</f>
        <v>West Ham</v>
      </c>
      <c r="F178" s="51">
        <f>IFERROR(VLOOKUP(E178,Table!$B$1:$Z$21,MATCH("MP",Table!$B$1:$Z$1,0),0),"")</f>
        <v>34</v>
      </c>
      <c r="G178" s="40">
        <f>IFERROR(VLOOKUP(A178,PlayingTime!$B$1:$Z$1000,MATCH("Min",PlayingTime!$B$2:$Z$2,0),0),0)</f>
        <v>0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2578</v>
      </c>
      <c r="J178" s="40">
        <f>IFERROR(VLOOKUP(D178,PlayingTime!$B$1:$Z$1000,MATCH("Min",PlayingTime!$B$2:$Z$2,0),0),0)</f>
        <v>0</v>
      </c>
      <c r="K178" s="45">
        <f t="shared" si="8"/>
        <v>2578</v>
      </c>
      <c r="L178" s="39">
        <f>IFERROR(VLOOKUP(A178,PlayerStats!$B$1:$Z$1000,MATCH("xG",PlayerStats!$B$2:$Z$2,0),0),0)</f>
        <v>0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3.6</v>
      </c>
      <c r="O178" s="39">
        <f>IFERROR(VLOOKUP(D178,PlayerStats!$B$1:$Z$1000,MATCH("xG",PlayerStats!$B$2:$Z$2,0),0),0)</f>
        <v>0</v>
      </c>
      <c r="P178" s="47">
        <f t="shared" si="9"/>
        <v>3.6</v>
      </c>
      <c r="Q178" s="39">
        <f>IFERROR(VLOOKUP(A178,PlayerStats!$B$1:$Z$1000,MATCH("xAG",PlayerStats!$B$2:$Z$2,0),0),0)</f>
        <v>0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1.9</v>
      </c>
      <c r="T178" s="39">
        <f>IFERROR(VLOOKUP(D178,PlayerStats!$B$1:$Z$1000,MATCH("xAG",PlayerStats!$B$2:$Z$2,0),0),0)</f>
        <v>0</v>
      </c>
      <c r="U178" s="47">
        <f t="shared" si="10"/>
        <v>1.9</v>
      </c>
      <c r="V178" s="49">
        <f t="shared" si="11"/>
        <v>94</v>
      </c>
      <c r="X178" s="50" t="str">
        <f>API!M178&amp;" "&amp;API!V178</f>
        <v>Julio Enciso</v>
      </c>
      <c r="Y178" s="50">
        <f>API!AC178</f>
        <v>39</v>
      </c>
    </row>
    <row r="179" spans="1:25">
      <c r="A179" s="39" t="str">
        <f>IF([1]FINAL!A179=0,"",[1]FINAL!A179)</f>
        <v>Matheus Luiz Nunes</v>
      </c>
      <c r="B179" s="39" t="str">
        <f>IF([1]FINAL!B179=0,"",[1]FINAL!B179)</f>
        <v>Matheus</v>
      </c>
      <c r="C179" s="39" t="str">
        <f>IF([1]FINAL!C179=0,"",[1]FINAL!C179)</f>
        <v>Nunes</v>
      </c>
      <c r="D179" s="39" t="str">
        <f>IF([1]FINAL!D179=0,"",[1]FINAL!D179)</f>
        <v>Matheus Nunes</v>
      </c>
      <c r="E179" s="50" t="str">
        <f>[1]FINAL!L179</f>
        <v>Wolves</v>
      </c>
      <c r="F179" s="51">
        <f>IFERROR(VLOOKUP(E179,Table!$B$1:$Z$21,MATCH("MP",Table!$B$1:$Z$1,0),0),"")</f>
        <v>34</v>
      </c>
      <c r="G179" s="40">
        <f>IFERROR(VLOOKUP(A179,PlayingTime!$B$1:$Z$1000,MATCH("Min",PlayingTime!$B$2:$Z$2,0),0),0)</f>
        <v>0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2222</v>
      </c>
      <c r="K179" s="45">
        <f t="shared" si="8"/>
        <v>2222</v>
      </c>
      <c r="L179" s="39">
        <f>IFERROR(VLOOKUP(A179,PlayerStats!$B$1:$Z$1000,MATCH("xG",PlayerStats!$B$2:$Z$2,0),0),0)</f>
        <v>0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2.2000000000000002</v>
      </c>
      <c r="P179" s="47">
        <f t="shared" si="9"/>
        <v>2.2000000000000002</v>
      </c>
      <c r="Q179" s="39">
        <f>IFERROR(VLOOKUP(A179,PlayerStats!$B$1:$Z$1000,MATCH("xAG",PlayerStats!$B$2:$Z$2,0),0),0)</f>
        <v>0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2.2000000000000002</v>
      </c>
      <c r="U179" s="47">
        <f t="shared" si="10"/>
        <v>2.2000000000000002</v>
      </c>
      <c r="V179" s="49">
        <f t="shared" si="11"/>
        <v>74</v>
      </c>
      <c r="X179" s="50" t="str">
        <f>API!M179&amp;" "&amp;API!V179</f>
        <v>Kacper Kozłowski</v>
      </c>
      <c r="Y179" s="50">
        <f>API!AC179</f>
        <v>0</v>
      </c>
    </row>
    <row r="180" spans="1:25">
      <c r="A180" s="39" t="str">
        <f>IF([1]FINAL!A180=0,"",[1]FINAL!A180)</f>
        <v>Lloyd Kelly</v>
      </c>
      <c r="B180" s="39" t="str">
        <f>IF([1]FINAL!B180=0,"",[1]FINAL!B180)</f>
        <v>Kelly</v>
      </c>
      <c r="C180" s="39" t="str">
        <f>IF([1]FINAL!C180=0,"",[1]FINAL!C180)</f>
        <v/>
      </c>
      <c r="D180" s="39" t="str">
        <f>IF([1]FINAL!D180=0,"",[1]FINAL!D180)</f>
        <v/>
      </c>
      <c r="E180" s="50" t="str">
        <f>[1]FINAL!L180</f>
        <v>Bournemouth</v>
      </c>
      <c r="F180" s="51">
        <f>IFERROR(VLOOKUP(E180,Table!$B$1:$Z$21,MATCH("MP",Table!$B$1:$Z$1,0),0),"")</f>
        <v>34</v>
      </c>
      <c r="G180" s="40">
        <f>IFERROR(VLOOKUP(A180,PlayingTime!$B$1:$Z$1000,MATCH("Min",PlayingTime!$B$2:$Z$2,0),0),0)</f>
        <v>1680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0</v>
      </c>
      <c r="K180" s="45">
        <f t="shared" si="8"/>
        <v>1680</v>
      </c>
      <c r="L180" s="39">
        <f>IFERROR(VLOOKUP(A180,PlayerStats!$B$1:$Z$1000,MATCH("xG",PlayerStats!$B$2:$Z$2,0),0),0)</f>
        <v>0.2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</v>
      </c>
      <c r="P180" s="47">
        <f t="shared" si="9"/>
        <v>0.2</v>
      </c>
      <c r="Q180" s="39">
        <f>IFERROR(VLOOKUP(A180,PlayerStats!$B$1:$Z$1000,MATCH("xAG",PlayerStats!$B$2:$Z$2,0),0),0)</f>
        <v>0.2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</v>
      </c>
      <c r="U180" s="47">
        <f t="shared" si="10"/>
        <v>0.2</v>
      </c>
      <c r="V180" s="49">
        <f t="shared" si="11"/>
        <v>54</v>
      </c>
      <c r="X180" s="50" t="str">
        <f>API!M180&amp;" "&amp;API!V180</f>
        <v>Billy Gilmour</v>
      </c>
      <c r="Y180" s="50">
        <f>API!AC180</f>
        <v>13</v>
      </c>
    </row>
    <row r="181" spans="1:25">
      <c r="A181" s="39" t="str">
        <f>IF([1]FINAL!A181=0,"",[1]FINAL!A181)</f>
        <v>Virgil van Dijk</v>
      </c>
      <c r="B181" s="39" t="str">
        <f>IF([1]FINAL!B181=0,"",[1]FINAL!B181)</f>
        <v>Van Dijk</v>
      </c>
      <c r="C181" s="39" t="str">
        <f>IF([1]FINAL!C181=0,"",[1]FINAL!C181)</f>
        <v/>
      </c>
      <c r="D181" s="39" t="str">
        <f>IF([1]FINAL!D181=0,"",[1]FINAL!D181)</f>
        <v/>
      </c>
      <c r="E181" s="50" t="str">
        <f>[1]FINAL!L181</f>
        <v>Liverpool</v>
      </c>
      <c r="F181" s="51">
        <f>IFERROR(VLOOKUP(E181,Table!$B$1:$Z$21,MATCH("MP",Table!$B$1:$Z$1,0),0),"")</f>
        <v>34</v>
      </c>
      <c r="G181" s="40">
        <f>IFERROR(VLOOKUP(A181,PlayingTime!$B$1:$Z$1000,MATCH("Min",PlayingTime!$B$2:$Z$2,0),0),0)</f>
        <v>2565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0</v>
      </c>
      <c r="J181" s="40">
        <f>IFERROR(VLOOKUP(D181,PlayingTime!$B$1:$Z$1000,MATCH("Min",PlayingTime!$B$2:$Z$2,0),0),0)</f>
        <v>0</v>
      </c>
      <c r="K181" s="45">
        <f t="shared" si="8"/>
        <v>2565</v>
      </c>
      <c r="L181" s="39">
        <f>IFERROR(VLOOKUP(A181,PlayerStats!$B$1:$Z$1000,MATCH("xG",PlayerStats!$B$2:$Z$2,0),0),0)</f>
        <v>2.6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0</v>
      </c>
      <c r="O181" s="39">
        <f>IFERROR(VLOOKUP(D181,PlayerStats!$B$1:$Z$1000,MATCH("xG",PlayerStats!$B$2:$Z$2,0),0),0)</f>
        <v>0</v>
      </c>
      <c r="P181" s="47">
        <f t="shared" si="9"/>
        <v>2.6</v>
      </c>
      <c r="Q181" s="39">
        <f>IFERROR(VLOOKUP(A181,PlayerStats!$B$1:$Z$1000,MATCH("xAG",PlayerStats!$B$2:$Z$2,0),0),0)</f>
        <v>0.3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0</v>
      </c>
      <c r="T181" s="39">
        <f>IFERROR(VLOOKUP(D181,PlayerStats!$B$1:$Z$1000,MATCH("xAG",PlayerStats!$B$2:$Z$2,0),0),0)</f>
        <v>0</v>
      </c>
      <c r="U181" s="47">
        <f t="shared" si="10"/>
        <v>0.3</v>
      </c>
      <c r="V181" s="49">
        <f t="shared" si="11"/>
        <v>108</v>
      </c>
      <c r="X181" s="50" t="str">
        <f>API!M181&amp;" "&amp;API!V181</f>
        <v>Kjell Scherpen</v>
      </c>
      <c r="Y181" s="50">
        <f>API!AC181</f>
        <v>0</v>
      </c>
    </row>
    <row r="182" spans="1:25">
      <c r="A182" s="39" t="str">
        <f>IF([1]FINAL!A182=0,"",[1]FINAL!A182)</f>
        <v>Marcos Senesi</v>
      </c>
      <c r="B182" s="39" t="str">
        <f>IF([1]FINAL!B182=0,"",[1]FINAL!B182)</f>
        <v>Senesi</v>
      </c>
      <c r="C182" s="39" t="str">
        <f>IF([1]FINAL!C182=0,"",[1]FINAL!C182)</f>
        <v/>
      </c>
      <c r="D182" s="39" t="str">
        <f>IF([1]FINAL!D182=0,"",[1]FINAL!D182)</f>
        <v/>
      </c>
      <c r="E182" s="50" t="str">
        <f>[1]FINAL!L182</f>
        <v>Bournemouth</v>
      </c>
      <c r="F182" s="51">
        <f>IFERROR(VLOOKUP(E182,Table!$B$1:$Z$21,MATCH("MP",Table!$B$1:$Z$1,0),0),"")</f>
        <v>34</v>
      </c>
      <c r="G182" s="40">
        <f>IFERROR(VLOOKUP(A182,PlayingTime!$B$1:$Z$1000,MATCH("Min",PlayingTime!$B$2:$Z$2,0),0),0)</f>
        <v>2221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0</v>
      </c>
      <c r="J182" s="40">
        <f>IFERROR(VLOOKUP(D182,PlayingTime!$B$1:$Z$1000,MATCH("Min",PlayingTime!$B$2:$Z$2,0),0),0)</f>
        <v>0</v>
      </c>
      <c r="K182" s="45">
        <f t="shared" si="8"/>
        <v>2221</v>
      </c>
      <c r="L182" s="39">
        <f>IFERROR(VLOOKUP(A182,PlayerStats!$B$1:$Z$1000,MATCH("xG",PlayerStats!$B$2:$Z$2,0),0),0)</f>
        <v>1.5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0</v>
      </c>
      <c r="O182" s="39">
        <f>IFERROR(VLOOKUP(D182,PlayerStats!$B$1:$Z$1000,MATCH("xG",PlayerStats!$B$2:$Z$2,0),0),0)</f>
        <v>0</v>
      </c>
      <c r="P182" s="47">
        <f t="shared" si="9"/>
        <v>1.5</v>
      </c>
      <c r="Q182" s="39">
        <f>IFERROR(VLOOKUP(A182,PlayerStats!$B$1:$Z$1000,MATCH("xAG",PlayerStats!$B$2:$Z$2,0),0),0)</f>
        <v>0.5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0</v>
      </c>
      <c r="T182" s="39">
        <f>IFERROR(VLOOKUP(D182,PlayerStats!$B$1:$Z$1000,MATCH("xAG",PlayerStats!$B$2:$Z$2,0),0),0)</f>
        <v>0</v>
      </c>
      <c r="U182" s="47">
        <f t="shared" si="10"/>
        <v>0.5</v>
      </c>
      <c r="V182" s="49">
        <f t="shared" si="11"/>
        <v>66</v>
      </c>
      <c r="X182" s="50" t="str">
        <f>API!M182&amp;" "&amp;API!V182</f>
        <v>Matt Clarke</v>
      </c>
      <c r="Y182" s="50">
        <f>API!AC182</f>
        <v>0</v>
      </c>
    </row>
    <row r="183" spans="1:25">
      <c r="A183" s="39" t="str">
        <f>IF([1]FINAL!A183=0,"",[1]FINAL!A183)</f>
        <v>Conor Gallagher</v>
      </c>
      <c r="B183" s="39" t="str">
        <f>IF([1]FINAL!B183=0,"",[1]FINAL!B183)</f>
        <v>Gallagher</v>
      </c>
      <c r="C183" s="39" t="str">
        <f>IF([1]FINAL!C183=0,"",[1]FINAL!C183)</f>
        <v/>
      </c>
      <c r="D183" s="39" t="str">
        <f>IF([1]FINAL!D183=0,"",[1]FINAL!D183)</f>
        <v/>
      </c>
      <c r="E183" s="50" t="str">
        <f>[1]FINAL!L183</f>
        <v>Chelsea</v>
      </c>
      <c r="F183" s="51">
        <f>IFERROR(VLOOKUP(E183,Table!$B$1:$Z$21,MATCH("MP",Table!$B$1:$Z$1,0),0),"")</f>
        <v>33</v>
      </c>
      <c r="G183" s="40">
        <f>IFERROR(VLOOKUP(A183,PlayingTime!$B$1:$Z$1000,MATCH("Min",PlayingTime!$B$2:$Z$2,0),0),0)</f>
        <v>1223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0</v>
      </c>
      <c r="K183" s="45">
        <f t="shared" si="8"/>
        <v>1223</v>
      </c>
      <c r="L183" s="39">
        <f>IFERROR(VLOOKUP(A183,PlayerStats!$B$1:$Z$1000,MATCH("xG",PlayerStats!$B$2:$Z$2,0),0),0)</f>
        <v>1.5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0</v>
      </c>
      <c r="P183" s="47">
        <f t="shared" si="9"/>
        <v>1.5</v>
      </c>
      <c r="Q183" s="39">
        <f>IFERROR(VLOOKUP(A183,PlayerStats!$B$1:$Z$1000,MATCH("xAG",PlayerStats!$B$2:$Z$2,0),0),0)</f>
        <v>2.2000000000000002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0</v>
      </c>
      <c r="U183" s="47">
        <f t="shared" si="10"/>
        <v>2.2000000000000002</v>
      </c>
      <c r="V183" s="49">
        <f t="shared" si="11"/>
        <v>49</v>
      </c>
      <c r="X183" s="50" t="str">
        <f>API!M183&amp;" "&amp;API!V183</f>
        <v>Jan Paul van Hecke</v>
      </c>
      <c r="Y183" s="50">
        <f>API!AC183</f>
        <v>4</v>
      </c>
    </row>
    <row r="184" spans="1:25">
      <c r="A184" s="39" t="str">
        <f>IF([1]FINAL!A184=0,"",[1]FINAL!A184)</f>
        <v>Tim Ream</v>
      </c>
      <c r="B184" s="39" t="str">
        <f>IF([1]FINAL!B184=0,"",[1]FINAL!B184)</f>
        <v>Ream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Fulham</v>
      </c>
      <c r="F184" s="51">
        <f>IFERROR(VLOOKUP(E184,Table!$B$1:$Z$21,MATCH("MP",Table!$B$1:$Z$1,0),0),"")</f>
        <v>34</v>
      </c>
      <c r="G184" s="40">
        <f>IFERROR(VLOOKUP(A184,PlayingTime!$B$1:$Z$1000,MATCH("Min",PlayingTime!$B$2:$Z$2,0),0),0)</f>
        <v>2897</v>
      </c>
      <c r="H184" s="40">
        <f>IFERROR(VLOOKUP(B184,PlayingTime!$B$1:$Z$1000,MATCH("Min",PlayingTime!$B$2:$Z$2,0),0),0)</f>
        <v>0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2897</v>
      </c>
      <c r="L184" s="39">
        <f>IFERROR(VLOOKUP(A184,PlayerStats!$B$1:$Z$1000,MATCH("xG",PlayerStats!$B$2:$Z$2,0),0),0)</f>
        <v>0.3</v>
      </c>
      <c r="M184" s="39">
        <f>IFERROR(VLOOKUP(B184,PlayerStats!$B$1:$Z$1000,MATCH("xG",PlayerStats!$B$2:$Z$2,0),0),0)</f>
        <v>0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0.3</v>
      </c>
      <c r="Q184" s="39">
        <f>IFERROR(VLOOKUP(A184,PlayerStats!$B$1:$Z$1000,MATCH("xAG",PlayerStats!$B$2:$Z$2,0),0),0)</f>
        <v>0.1</v>
      </c>
      <c r="R184" s="39">
        <f>IFERROR(VLOOKUP(B184,PlayerStats!$B$1:$Z$1000,MATCH("xAG",PlayerStats!$B$2:$Z$2,0),0),0)</f>
        <v>0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0.1</v>
      </c>
      <c r="V184" s="49">
        <f t="shared" si="11"/>
        <v>98</v>
      </c>
      <c r="X184" s="50" t="str">
        <f>API!M184&amp;" "&amp;API!V184</f>
        <v>Levi Colwill</v>
      </c>
      <c r="Y184" s="50">
        <f>API!AC184</f>
        <v>26</v>
      </c>
    </row>
    <row r="185" spans="1:25">
      <c r="A185" s="39" t="str">
        <f>IF([1]FINAL!A185=0,"",[1]FINAL!A185)</f>
        <v>Vitalii Mykolenko</v>
      </c>
      <c r="B185" s="39" t="str">
        <f>IF([1]FINAL!B185=0,"",[1]FINAL!B185)</f>
        <v>Mykolenko</v>
      </c>
      <c r="C185" s="39" t="str">
        <f>IF([1]FINAL!C185=0,"",[1]FINAL!C185)</f>
        <v>Vitaliy Mykolenko</v>
      </c>
      <c r="D185" s="39" t="str">
        <f>IF([1]FINAL!D185=0,"",[1]FINAL!D185)</f>
        <v/>
      </c>
      <c r="E185" s="50" t="str">
        <f>[1]FINAL!L185</f>
        <v>Everton</v>
      </c>
      <c r="F185" s="51">
        <f>IFERROR(VLOOKUP(E185,Table!$B$1:$Z$21,MATCH("MP",Table!$B$1:$Z$1,0),0),"")</f>
        <v>34</v>
      </c>
      <c r="G185" s="40">
        <f>IFERROR(VLOOKUP(A185,PlayingTime!$B$1:$Z$1000,MATCH("Min",PlayingTime!$B$2:$Z$2,0),0),0)</f>
        <v>0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2565</v>
      </c>
      <c r="J185" s="40">
        <f>IFERROR(VLOOKUP(D185,PlayingTime!$B$1:$Z$1000,MATCH("Min",PlayingTime!$B$2:$Z$2,0),0),0)</f>
        <v>0</v>
      </c>
      <c r="K185" s="45">
        <f t="shared" si="8"/>
        <v>2565</v>
      </c>
      <c r="L185" s="39">
        <f>IFERROR(VLOOKUP(A185,PlayerStats!$B$1:$Z$1000,MATCH("xG",PlayerStats!$B$2:$Z$2,0),0),0)</f>
        <v>0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0.5</v>
      </c>
      <c r="O185" s="39">
        <f>IFERROR(VLOOKUP(D185,PlayerStats!$B$1:$Z$1000,MATCH("xG",PlayerStats!$B$2:$Z$2,0),0),0)</f>
        <v>0</v>
      </c>
      <c r="P185" s="47">
        <f t="shared" si="9"/>
        <v>0.5</v>
      </c>
      <c r="Q185" s="39">
        <f>IFERROR(VLOOKUP(A185,PlayerStats!$B$1:$Z$1000,MATCH("xAG",PlayerStats!$B$2:$Z$2,0),0),0)</f>
        <v>0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1.2</v>
      </c>
      <c r="T185" s="39">
        <f>IFERROR(VLOOKUP(D185,PlayerStats!$B$1:$Z$1000,MATCH("xAG",PlayerStats!$B$2:$Z$2,0),0),0)</f>
        <v>0</v>
      </c>
      <c r="U185" s="47">
        <f t="shared" si="10"/>
        <v>1.2</v>
      </c>
      <c r="V185" s="49">
        <f t="shared" si="11"/>
        <v>73</v>
      </c>
      <c r="X185" s="50" t="str">
        <f>API!M185&amp;" "&amp;API!V185</f>
        <v>Pervis Estupiñán</v>
      </c>
      <c r="Y185" s="50">
        <f>API!AC185</f>
        <v>106</v>
      </c>
    </row>
    <row r="186" spans="1:25">
      <c r="A186" s="39" t="str">
        <f>IF([1]FINAL!A186=0,"",[1]FINAL!A186)</f>
        <v>Miguel Almirón Rejala</v>
      </c>
      <c r="B186" s="39" t="str">
        <f>IF([1]FINAL!B186=0,"",[1]FINAL!B186)</f>
        <v>Almirón</v>
      </c>
      <c r="C186" s="39" t="str">
        <f>IF([1]FINAL!C186=0,"",[1]FINAL!C186)</f>
        <v>Miguel Almirón</v>
      </c>
      <c r="D186" s="39" t="str">
        <f>IF([1]FINAL!D186=0,"",[1]FINAL!D186)</f>
        <v>Miguel Almiron</v>
      </c>
      <c r="E186" s="50" t="str">
        <f>[1]FINAL!L186</f>
        <v>Newcastle Utd</v>
      </c>
      <c r="F186" s="51">
        <f>IFERROR(VLOOKUP(E186,Table!$B$1:$Z$21,MATCH("MP",Table!$B$1:$Z$1,0),0),"")</f>
        <v>33</v>
      </c>
      <c r="G186" s="40">
        <f>IFERROR(VLOOKUP(A186,PlayingTime!$B$1:$Z$1000,MATCH("Min",PlayingTime!$B$2:$Z$2,0),0),0)</f>
        <v>0</v>
      </c>
      <c r="H186" s="40">
        <f>IFERROR(VLOOKUP(B186,PlayingTime!$B$1:$Z$1000,MATCH("Min",PlayingTime!$B$2:$Z$2,0),0),0)</f>
        <v>0</v>
      </c>
      <c r="I186" s="40">
        <f>IFERROR(VLOOKUP(C186,PlayingTime!$B$1:$Z$1000,MATCH("Min",PlayingTime!$B$2:$Z$2,0),0),0)</f>
        <v>2127</v>
      </c>
      <c r="J186" s="40">
        <f>IFERROR(VLOOKUP(D186,PlayingTime!$B$1:$Z$1000,MATCH("Min",PlayingTime!$B$2:$Z$2,0),0),0)</f>
        <v>0</v>
      </c>
      <c r="K186" s="45">
        <f t="shared" si="8"/>
        <v>2127</v>
      </c>
      <c r="L186" s="39">
        <f>IFERROR(VLOOKUP(A186,PlayerStats!$B$1:$Z$1000,MATCH("xG",PlayerStats!$B$2:$Z$2,0),0),0)</f>
        <v>0</v>
      </c>
      <c r="M186" s="39">
        <f>IFERROR(VLOOKUP(B186,PlayerStats!$B$1:$Z$1000,MATCH("xG",PlayerStats!$B$2:$Z$2,0),0),0)</f>
        <v>0</v>
      </c>
      <c r="N186" s="39">
        <f>IFERROR(VLOOKUP(C186,PlayerStats!$B$1:$Z$1000,MATCH("xG",PlayerStats!$B$2:$Z$2,0),0),0)</f>
        <v>6.3</v>
      </c>
      <c r="O186" s="39">
        <f>IFERROR(VLOOKUP(D186,PlayerStats!$B$1:$Z$1000,MATCH("xG",PlayerStats!$B$2:$Z$2,0),0),0)</f>
        <v>0</v>
      </c>
      <c r="P186" s="47">
        <f t="shared" si="9"/>
        <v>6.3</v>
      </c>
      <c r="Q186" s="39">
        <f>IFERROR(VLOOKUP(A186,PlayerStats!$B$1:$Z$1000,MATCH("xAG",PlayerStats!$B$2:$Z$2,0),0),0)</f>
        <v>0</v>
      </c>
      <c r="R186" s="39">
        <f>IFERROR(VLOOKUP(B186,PlayerStats!$B$1:$Z$1000,MATCH("xAG",PlayerStats!$B$2:$Z$2,0),0),0)</f>
        <v>0</v>
      </c>
      <c r="S186" s="39">
        <f>IFERROR(VLOOKUP(C186,PlayerStats!$B$1:$Z$1000,MATCH("xAG",PlayerStats!$B$2:$Z$2,0),0),0)</f>
        <v>1.8</v>
      </c>
      <c r="T186" s="39">
        <f>IFERROR(VLOOKUP(D186,PlayerStats!$B$1:$Z$1000,MATCH("xAG",PlayerStats!$B$2:$Z$2,0),0),0)</f>
        <v>0</v>
      </c>
      <c r="U186" s="47">
        <f t="shared" si="10"/>
        <v>1.8</v>
      </c>
      <c r="V186" s="49">
        <f t="shared" si="11"/>
        <v>145</v>
      </c>
      <c r="X186" s="50" t="str">
        <f>API!M186&amp;" "&amp;API!V186</f>
        <v>Evan Ferguson</v>
      </c>
      <c r="Y186" s="50">
        <f>API!AC186</f>
        <v>45</v>
      </c>
    </row>
    <row r="187" spans="1:25">
      <c r="A187" s="39" t="str">
        <f>IF([1]FINAL!A187=0,"",[1]FINAL!A187)</f>
        <v>Fraser Forster</v>
      </c>
      <c r="B187" s="39" t="str">
        <f>IF([1]FINAL!B187=0,"",[1]FINAL!B187)</f>
        <v>Forster</v>
      </c>
      <c r="C187" s="39" t="str">
        <f>IF([1]FINAL!C187=0,"",[1]FINAL!C187)</f>
        <v/>
      </c>
      <c r="D187" s="39" t="str">
        <f>IF([1]FINAL!D187=0,"",[1]FINAL!D187)</f>
        <v/>
      </c>
      <c r="E187" s="50" t="str">
        <f>[1]FINAL!L187</f>
        <v>Tottenham</v>
      </c>
      <c r="F187" s="51">
        <f>IFERROR(VLOOKUP(E187,Table!$B$1:$Z$21,MATCH("MP",Table!$B$1:$Z$1,0),0),"")</f>
        <v>34</v>
      </c>
      <c r="G187" s="40">
        <f>IFERROR(VLOOKUP(A187,PlayingTime!$B$1:$Z$1000,MATCH("Min",PlayingTime!$B$2:$Z$2,0),0),0)</f>
        <v>855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855</v>
      </c>
      <c r="L187" s="39">
        <f>IFERROR(VLOOKUP(A187,PlayerStats!$B$1:$Z$1000,MATCH("xG",PlayerStats!$B$2:$Z$2,0),0),0)</f>
        <v>0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0</v>
      </c>
      <c r="Q187" s="39">
        <f>IFERROR(VLOOKUP(A187,PlayerStats!$B$1:$Z$1000,MATCH("xAG",PlayerStats!$B$2:$Z$2,0),0),0)</f>
        <v>0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0</v>
      </c>
      <c r="V187" s="49">
        <f t="shared" si="11"/>
        <v>31</v>
      </c>
      <c r="X187" s="50" t="str">
        <f>API!M187&amp;" "&amp;API!V187</f>
        <v>Ed Turns</v>
      </c>
      <c r="Y187" s="50">
        <f>API!AC187</f>
        <v>0</v>
      </c>
    </row>
    <row r="188" spans="1:25">
      <c r="A188" s="39" t="str">
        <f>IF([1]FINAL!A188=0,"",[1]FINAL!A188)</f>
        <v>Matt Targett</v>
      </c>
      <c r="B188" s="39" t="str">
        <f>IF([1]FINAL!B188=0,"",[1]FINAL!B188)</f>
        <v>Targett</v>
      </c>
      <c r="C188" s="39" t="str">
        <f>IF([1]FINAL!C188=0,"",[1]FINAL!C188)</f>
        <v/>
      </c>
      <c r="D188" s="39" t="str">
        <f>IF([1]FINAL!D188=0,"",[1]FINAL!D188)</f>
        <v/>
      </c>
      <c r="E188" s="50" t="str">
        <f>[1]FINAL!L188</f>
        <v>Newcastle Utd</v>
      </c>
      <c r="F188" s="51">
        <f>IFERROR(VLOOKUP(E188,Table!$B$1:$Z$21,MATCH("MP",Table!$B$1:$Z$1,0),0),"")</f>
        <v>33</v>
      </c>
      <c r="G188" s="40">
        <f>IFERROR(VLOOKUP(A188,PlayingTime!$B$1:$Z$1000,MATCH("Min",PlayingTime!$B$2:$Z$2,0),0),0)</f>
        <v>526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526</v>
      </c>
      <c r="L188" s="39">
        <f>IFERROR(VLOOKUP(A188,PlayerStats!$B$1:$Z$1000,MATCH("xG",PlayerStats!$B$2:$Z$2,0),0),0)</f>
        <v>0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0</v>
      </c>
      <c r="Q188" s="39">
        <f>IFERROR(VLOOKUP(A188,PlayerStats!$B$1:$Z$1000,MATCH("xAG",PlayerStats!$B$2:$Z$2,0),0),0)</f>
        <v>0.4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0.4</v>
      </c>
      <c r="V188" s="49">
        <f t="shared" si="11"/>
        <v>31</v>
      </c>
      <c r="X188" s="50" t="str">
        <f>API!M188&amp;" "&amp;API!V188</f>
        <v>Andrew Moran</v>
      </c>
      <c r="Y188" s="50">
        <f>API!AC188</f>
        <v>1</v>
      </c>
    </row>
    <row r="189" spans="1:25">
      <c r="A189" s="39" t="str">
        <f>IF([1]FINAL!A189=0,"",[1]FINAL!A189)</f>
        <v>Mateus Cardoso Lemos Martins</v>
      </c>
      <c r="B189" s="39" t="str">
        <f>IF([1]FINAL!B189=0,"",[1]FINAL!B189)</f>
        <v>Tetê</v>
      </c>
      <c r="C189" s="39" t="str">
        <f>IF([1]FINAL!C189=0,"",[1]FINAL!C189)</f>
        <v/>
      </c>
      <c r="D189" s="39" t="str">
        <f>IF([1]FINAL!D189=0,"",[1]FINAL!D189)</f>
        <v/>
      </c>
      <c r="E189" s="50" t="str">
        <f>[1]FINAL!L189</f>
        <v>Leicester City</v>
      </c>
      <c r="F189" s="51">
        <f>IFERROR(VLOOKUP(E189,Table!$B$1:$Z$21,MATCH("MP",Table!$B$1:$Z$1,0),0),"")</f>
        <v>34</v>
      </c>
      <c r="G189" s="40">
        <f>IFERROR(VLOOKUP(A189,PlayingTime!$B$1:$Z$1000,MATCH("Min",PlayingTime!$B$2:$Z$2,0),0),0)</f>
        <v>0</v>
      </c>
      <c r="H189" s="40">
        <f>IFERROR(VLOOKUP(B189,PlayingTime!$B$1:$Z$1000,MATCH("Min",PlayingTime!$B$2:$Z$2,0),0),0)</f>
        <v>659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0</v>
      </c>
      <c r="K189" s="45">
        <f t="shared" si="8"/>
        <v>659</v>
      </c>
      <c r="L189" s="39">
        <f>IFERROR(VLOOKUP(A189,PlayerStats!$B$1:$Z$1000,MATCH("xG",PlayerStats!$B$2:$Z$2,0),0),0)</f>
        <v>0</v>
      </c>
      <c r="M189" s="39">
        <f>IFERROR(VLOOKUP(B189,PlayerStats!$B$1:$Z$1000,MATCH("xG",PlayerStats!$B$2:$Z$2,0),0),0)</f>
        <v>1.7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0</v>
      </c>
      <c r="P189" s="47">
        <f t="shared" si="9"/>
        <v>1.7</v>
      </c>
      <c r="Q189" s="39">
        <f>IFERROR(VLOOKUP(A189,PlayerStats!$B$1:$Z$1000,MATCH("xAG",PlayerStats!$B$2:$Z$2,0),0),0)</f>
        <v>0</v>
      </c>
      <c r="R189" s="39">
        <f>IFERROR(VLOOKUP(B189,PlayerStats!$B$1:$Z$1000,MATCH("xAG",PlayerStats!$B$2:$Z$2,0),0),0)</f>
        <v>0.4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</v>
      </c>
      <c r="U189" s="47">
        <f t="shared" si="10"/>
        <v>0.4</v>
      </c>
      <c r="V189" s="49">
        <f t="shared" si="11"/>
        <v>25</v>
      </c>
      <c r="X189" s="50" t="str">
        <f>API!M189&amp;" "&amp;API!V189</f>
        <v>James Furlong</v>
      </c>
      <c r="Y189" s="50">
        <f>API!AC189</f>
        <v>0</v>
      </c>
    </row>
    <row r="190" spans="1:25">
      <c r="A190" s="39" t="str">
        <f>IF([1]FINAL!A190=0,"",[1]FINAL!A190)</f>
        <v>Alex Iwobi</v>
      </c>
      <c r="B190" s="39" t="str">
        <f>IF([1]FINAL!B190=0,"",[1]FINAL!B190)</f>
        <v>Iwobi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Everton</v>
      </c>
      <c r="F190" s="51">
        <f>IFERROR(VLOOKUP(E190,Table!$B$1:$Z$21,MATCH("MP",Table!$B$1:$Z$1,0),0),"")</f>
        <v>34</v>
      </c>
      <c r="G190" s="40">
        <f>IFERROR(VLOOKUP(A190,PlayingTime!$B$1:$Z$1000,MATCH("Min",PlayingTime!$B$2:$Z$2,0),0),0)</f>
        <v>3018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3018</v>
      </c>
      <c r="L190" s="39">
        <f>IFERROR(VLOOKUP(A190,PlayerStats!$B$1:$Z$1000,MATCH("xG",PlayerStats!$B$2:$Z$2,0),0),0)</f>
        <v>2.2999999999999998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2.2999999999999998</v>
      </c>
      <c r="Q190" s="39">
        <f>IFERROR(VLOOKUP(A190,PlayerStats!$B$1:$Z$1000,MATCH("xAG",PlayerStats!$B$2:$Z$2,0),0),0)</f>
        <v>4.9000000000000004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4.9000000000000004</v>
      </c>
      <c r="V190" s="49">
        <f t="shared" si="11"/>
        <v>114</v>
      </c>
      <c r="X190" s="50" t="str">
        <f>API!M190&amp;" "&amp;API!V190</f>
        <v>Jack Hinshelwood</v>
      </c>
      <c r="Y190" s="50">
        <f>API!AC190</f>
        <v>0</v>
      </c>
    </row>
    <row r="191" spans="1:25">
      <c r="A191" s="39" t="str">
        <f>IF([1]FINAL!A191=0,"",[1]FINAL!A191)</f>
        <v>Trevoh Chalobah</v>
      </c>
      <c r="B191" s="39" t="str">
        <f>IF([1]FINAL!B191=0,"",[1]FINAL!B191)</f>
        <v>Chalobah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Chelsea</v>
      </c>
      <c r="F191" s="51">
        <f>IFERROR(VLOOKUP(E191,Table!$B$1:$Z$21,MATCH("MP",Table!$B$1:$Z$1,0),0),"")</f>
        <v>33</v>
      </c>
      <c r="G191" s="40">
        <f>IFERROR(VLOOKUP(A191,PlayingTime!$B$1:$Z$1000,MATCH("Min",PlayingTime!$B$2:$Z$2,0),0),0)</f>
        <v>1203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1203</v>
      </c>
      <c r="L191" s="39">
        <f>IFERROR(VLOOKUP(A191,PlayerStats!$B$1:$Z$1000,MATCH("xG",PlayerStats!$B$2:$Z$2,0),0),0)</f>
        <v>0.6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0.6</v>
      </c>
      <c r="Q191" s="39">
        <f>IFERROR(VLOOKUP(A191,PlayerStats!$B$1:$Z$1000,MATCH("xAG",PlayerStats!$B$2:$Z$2,0),0),0)</f>
        <v>0.2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0.2</v>
      </c>
      <c r="V191" s="49">
        <f t="shared" si="11"/>
        <v>42</v>
      </c>
      <c r="X191" s="50" t="str">
        <f>API!M191&amp;" "&amp;API!V191</f>
        <v>Facundo Buonanotte</v>
      </c>
      <c r="Y191" s="50">
        <f>API!AC191</f>
        <v>20</v>
      </c>
    </row>
    <row r="192" spans="1:25">
      <c r="A192" s="39" t="str">
        <f>IF([1]FINAL!A192=0,"",[1]FINAL!A192)</f>
        <v>Eddie Nketiah</v>
      </c>
      <c r="B192" s="39" t="str">
        <f>IF([1]FINAL!B192=0,"",[1]FINAL!B192)</f>
        <v>Nketiah</v>
      </c>
      <c r="C192" s="39" t="str">
        <f>IF([1]FINAL!C192=0,"",[1]FINAL!C192)</f>
        <v/>
      </c>
      <c r="D192" s="39" t="str">
        <f>IF([1]FINAL!D192=0,"",[1]FINAL!D192)</f>
        <v/>
      </c>
      <c r="E192" s="50" t="str">
        <f>[1]FINAL!L192</f>
        <v>Arsenal</v>
      </c>
      <c r="F192" s="51">
        <f>IFERROR(VLOOKUP(E192,Table!$B$1:$Z$21,MATCH("MP",Table!$B$1:$Z$1,0),0),"")</f>
        <v>34</v>
      </c>
      <c r="G192" s="40">
        <f>IFERROR(VLOOKUP(A192,PlayingTime!$B$1:$Z$1000,MATCH("Min",PlayingTime!$B$2:$Z$2,0),0),0)</f>
        <v>1032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0</v>
      </c>
      <c r="J192" s="40">
        <f>IFERROR(VLOOKUP(D192,PlayingTime!$B$1:$Z$1000,MATCH("Min",PlayingTime!$B$2:$Z$2,0),0),0)</f>
        <v>0</v>
      </c>
      <c r="K192" s="45">
        <f t="shared" si="8"/>
        <v>1032</v>
      </c>
      <c r="L192" s="39">
        <f>IFERROR(VLOOKUP(A192,PlayerStats!$B$1:$Z$1000,MATCH("xG",PlayerStats!$B$2:$Z$2,0),0),0)</f>
        <v>7.4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</v>
      </c>
      <c r="O192" s="39">
        <f>IFERROR(VLOOKUP(D192,PlayerStats!$B$1:$Z$1000,MATCH("xG",PlayerStats!$B$2:$Z$2,0),0),0)</f>
        <v>0</v>
      </c>
      <c r="P192" s="47">
        <f t="shared" si="9"/>
        <v>7.4</v>
      </c>
      <c r="Q192" s="39">
        <f>IFERROR(VLOOKUP(A192,PlayerStats!$B$1:$Z$1000,MATCH("xAG",PlayerStats!$B$2:$Z$2,0),0),0)</f>
        <v>1.2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0</v>
      </c>
      <c r="T192" s="39">
        <f>IFERROR(VLOOKUP(D192,PlayerStats!$B$1:$Z$1000,MATCH("xAG",PlayerStats!$B$2:$Z$2,0),0),0)</f>
        <v>0</v>
      </c>
      <c r="U192" s="47">
        <f t="shared" si="10"/>
        <v>1.2</v>
      </c>
      <c r="V192" s="49">
        <f t="shared" si="11"/>
        <v>60</v>
      </c>
      <c r="X192" s="50" t="str">
        <f>API!M192&amp;" "&amp;API!V192</f>
        <v>Yasin Ayari</v>
      </c>
      <c r="Y192" s="50">
        <f>API!AC192</f>
        <v>2</v>
      </c>
    </row>
    <row r="193" spans="1:25">
      <c r="A193" s="39" t="str">
        <f>IF([1]FINAL!A193=0,"",[1]FINAL!A193)</f>
        <v>Ryan Christie</v>
      </c>
      <c r="B193" s="39" t="str">
        <f>IF([1]FINAL!B193=0,"",[1]FINAL!B193)</f>
        <v>Christie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Bournemouth</v>
      </c>
      <c r="F193" s="51">
        <f>IFERROR(VLOOKUP(E193,Table!$B$1:$Z$21,MATCH("MP",Table!$B$1:$Z$1,0),0),"")</f>
        <v>34</v>
      </c>
      <c r="G193" s="40">
        <f>IFERROR(VLOOKUP(A193,PlayingTime!$B$1:$Z$1000,MATCH("Min",PlayingTime!$B$2:$Z$2,0),0),0)</f>
        <v>1563</v>
      </c>
      <c r="H193" s="40">
        <f>IFERROR(VLOOKUP(B193,PlayingTime!$B$1:$Z$1000,MATCH("Min",PlayingTime!$B$2:$Z$2,0),0),0)</f>
        <v>0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1563</v>
      </c>
      <c r="L193" s="39">
        <f>IFERROR(VLOOKUP(A193,PlayerStats!$B$1:$Z$1000,MATCH("xG",PlayerStats!$B$2:$Z$2,0),0),0)</f>
        <v>2.1</v>
      </c>
      <c r="M193" s="39">
        <f>IFERROR(VLOOKUP(B193,PlayerStats!$B$1:$Z$1000,MATCH("xG",PlayerStats!$B$2:$Z$2,0),0),0)</f>
        <v>0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2.1</v>
      </c>
      <c r="Q193" s="39">
        <f>IFERROR(VLOOKUP(A193,PlayerStats!$B$1:$Z$1000,MATCH("xAG",PlayerStats!$B$2:$Z$2,0),0),0)</f>
        <v>2</v>
      </c>
      <c r="R193" s="39">
        <f>IFERROR(VLOOKUP(B193,PlayerStats!$B$1:$Z$1000,MATCH("xAG",PlayerStats!$B$2:$Z$2,0),0),0)</f>
        <v>0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2</v>
      </c>
      <c r="V193" s="49">
        <f t="shared" si="11"/>
        <v>54</v>
      </c>
      <c r="X193" s="50" t="str">
        <f>API!M193&amp;" "&amp;API!V193</f>
        <v>Odeluga Offiah</v>
      </c>
      <c r="Y193" s="50">
        <f>API!AC193</f>
        <v>1</v>
      </c>
    </row>
    <row r="194" spans="1:25">
      <c r="A194" s="39" t="str">
        <f>IF([1]FINAL!A194=0,"",[1]FINAL!A194)</f>
        <v>Christian Pulisic</v>
      </c>
      <c r="B194" s="39" t="str">
        <f>IF([1]FINAL!B194=0,"",[1]FINAL!B194)</f>
        <v>Pulisic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Chelsea</v>
      </c>
      <c r="F194" s="51">
        <f>IFERROR(VLOOKUP(E194,Table!$B$1:$Z$21,MATCH("MP",Table!$B$1:$Z$1,0),0),"")</f>
        <v>33</v>
      </c>
      <c r="G194" s="40">
        <f>IFERROR(VLOOKUP(A194,PlayingTime!$B$1:$Z$1000,MATCH("Min",PlayingTime!$B$2:$Z$2,0),0),0)</f>
        <v>785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785</v>
      </c>
      <c r="L194" s="39">
        <f>IFERROR(VLOOKUP(A194,PlayerStats!$B$1:$Z$1000,MATCH("xG",PlayerStats!$B$2:$Z$2,0),0),0)</f>
        <v>1.4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1.4</v>
      </c>
      <c r="Q194" s="39">
        <f>IFERROR(VLOOKUP(A194,PlayerStats!$B$1:$Z$1000,MATCH("xAG",PlayerStats!$B$2:$Z$2,0),0),0)</f>
        <v>0.7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0.7</v>
      </c>
      <c r="V194" s="49">
        <f t="shared" si="11"/>
        <v>36</v>
      </c>
      <c r="X194" s="50" t="str">
        <f>API!M194&amp;" "&amp;API!V194</f>
        <v>Tom McGill</v>
      </c>
      <c r="Y194" s="50">
        <f>API!AC194</f>
        <v>0</v>
      </c>
    </row>
    <row r="195" spans="1:25">
      <c r="A195" s="39" t="str">
        <f>IF([1]FINAL!A195=0,"",[1]FINAL!A195)</f>
        <v>Leander Dendoncker</v>
      </c>
      <c r="B195" s="39" t="str">
        <f>IF([1]FINAL!B195=0,"",[1]FINAL!B195)</f>
        <v>Dendoncker</v>
      </c>
      <c r="C195" s="39" t="str">
        <f>IF([1]FINAL!C195=0,"",[1]FINAL!C195)</f>
        <v/>
      </c>
      <c r="D195" s="39" t="str">
        <f>IF([1]FINAL!D195=0,"",[1]FINAL!D195)</f>
        <v/>
      </c>
      <c r="E195" s="50" t="str">
        <f>[1]FINAL!L195</f>
        <v>Aston Villa</v>
      </c>
      <c r="F195" s="51">
        <f>IFERROR(VLOOKUP(E195,Table!$B$1:$Z$21,MATCH("MP",Table!$B$1:$Z$1,0),0),"")</f>
        <v>34</v>
      </c>
      <c r="G195" s="40">
        <f>IFERROR(VLOOKUP(A195,PlayingTime!$B$1:$Z$1000,MATCH("Min",PlayingTime!$B$2:$Z$2,0),0),0)</f>
        <v>693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693</v>
      </c>
      <c r="L195" s="39">
        <f>IFERROR(VLOOKUP(A195,PlayerStats!$B$1:$Z$1000,MATCH("xG",PlayerStats!$B$2:$Z$2,0),0),0)</f>
        <v>0.1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0.1</v>
      </c>
      <c r="Q195" s="39">
        <f>IFERROR(VLOOKUP(A195,PlayerStats!$B$1:$Z$1000,MATCH("xAG",PlayerStats!$B$2:$Z$2,0),0),0)</f>
        <v>0.5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0.5</v>
      </c>
      <c r="V195" s="49">
        <f t="shared" ref="V195:V258" si="15">IFERROR(VLOOKUP(A195,$X$1:$Y$1000,MATCH("total_points",$X$1:$Y$1,0),0),"")</f>
        <v>36</v>
      </c>
      <c r="X195" s="50" t="str">
        <f>API!M195&amp;" "&amp;API!V195</f>
        <v>Cameron Peupion</v>
      </c>
      <c r="Y195" s="50">
        <f>API!AC195</f>
        <v>0</v>
      </c>
    </row>
    <row r="196" spans="1:25">
      <c r="A196" s="39" t="str">
        <f>IF([1]FINAL!A196=0,"",[1]FINAL!A196)</f>
        <v>Harry Toffolo</v>
      </c>
      <c r="B196" s="39" t="str">
        <f>IF([1]FINAL!B196=0,"",[1]FINAL!B196)</f>
        <v>Toffolo</v>
      </c>
      <c r="C196" s="39" t="str">
        <f>IF([1]FINAL!C196=0,"",[1]FINAL!C196)</f>
        <v/>
      </c>
      <c r="D196" s="39" t="str">
        <f>IF([1]FINAL!D196=0,"",[1]FINAL!D196)</f>
        <v/>
      </c>
      <c r="E196" s="50" t="str">
        <f>[1]FINAL!L196</f>
        <v>Nott'ham Forest</v>
      </c>
      <c r="F196" s="51">
        <f>IFERROR(VLOOKUP(E196,Table!$B$1:$Z$21,MATCH("MP",Table!$B$1:$Z$1,0),0),"")</f>
        <v>34</v>
      </c>
      <c r="G196" s="40">
        <f>IFERROR(VLOOKUP(A196,PlayingTime!$B$1:$Z$1000,MATCH("Min",PlayingTime!$B$2:$Z$2,0),0),0)</f>
        <v>884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884</v>
      </c>
      <c r="L196" s="39">
        <f>IFERROR(VLOOKUP(A196,PlayerStats!$B$1:$Z$1000,MATCH("xG",PlayerStats!$B$2:$Z$2,0),0),0)</f>
        <v>0.3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0.3</v>
      </c>
      <c r="Q196" s="39">
        <f>IFERROR(VLOOKUP(A196,PlayerStats!$B$1:$Z$1000,MATCH("xAG",PlayerStats!$B$2:$Z$2,0),0),0)</f>
        <v>0.8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0.8</v>
      </c>
      <c r="V196" s="49">
        <f t="shared" si="15"/>
        <v>27</v>
      </c>
      <c r="X196" s="50" t="str">
        <f>API!M196&amp;" "&amp;API!V196</f>
        <v>Carney Chukwuemeka</v>
      </c>
      <c r="Y196" s="50">
        <f>API!AC196</f>
        <v>14</v>
      </c>
    </row>
    <row r="197" spans="1:25">
      <c r="A197" s="39" t="str">
        <f>IF([1]FINAL!A197=0,"",[1]FINAL!A197)</f>
        <v>Vicente Guaita</v>
      </c>
      <c r="B197" s="39" t="str">
        <f>IF([1]FINAL!B197=0,"",[1]FINAL!B197)</f>
        <v>Guaita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Crystal Palace</v>
      </c>
      <c r="F197" s="51">
        <f>IFERROR(VLOOKUP(E197,Table!$B$1:$Z$21,MATCH("MP",Table!$B$1:$Z$1,0),0),"")</f>
        <v>34</v>
      </c>
      <c r="G197" s="40">
        <f>IFERROR(VLOOKUP(A197,PlayingTime!$B$1:$Z$1000,MATCH("Min",PlayingTime!$B$2:$Z$2,0),0),0)</f>
        <v>2430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2430</v>
      </c>
      <c r="L197" s="39">
        <f>IFERROR(VLOOKUP(A197,PlayerStats!$B$1:$Z$1000,MATCH("xG",PlayerStats!$B$2:$Z$2,0),0),0)</f>
        <v>0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0</v>
      </c>
      <c r="Q197" s="39">
        <f>IFERROR(VLOOKUP(A197,PlayerStats!$B$1:$Z$1000,MATCH("xAG",PlayerStats!$B$2:$Z$2,0),0),0)</f>
        <v>0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0</v>
      </c>
      <c r="V197" s="49">
        <f t="shared" si="15"/>
        <v>99</v>
      </c>
      <c r="X197" s="50" t="str">
        <f>API!M197&amp;" "&amp;API!V197</f>
        <v>Marc Cucurella Saseta</v>
      </c>
      <c r="Y197" s="50">
        <f>API!AC197</f>
        <v>65</v>
      </c>
    </row>
    <row r="198" spans="1:25">
      <c r="A198" s="39" t="str">
        <f>IF([1]FINAL!A198=0,"",[1]FINAL!A198)</f>
        <v>William Saliba</v>
      </c>
      <c r="B198" s="39" t="str">
        <f>IF([1]FINAL!B198=0,"",[1]FINAL!B198)</f>
        <v>Saliba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Arsenal</v>
      </c>
      <c r="F198" s="51">
        <f>IFERROR(VLOOKUP(E198,Table!$B$1:$Z$21,MATCH("MP",Table!$B$1:$Z$1,0),0),"")</f>
        <v>34</v>
      </c>
      <c r="G198" s="40">
        <f>IFERROR(VLOOKUP(A198,PlayingTime!$B$1:$Z$1000,MATCH("Min",PlayingTime!$B$2:$Z$2,0),0),0)</f>
        <v>2415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2415</v>
      </c>
      <c r="L198" s="39">
        <f>IFERROR(VLOOKUP(A198,PlayerStats!$B$1:$Z$1000,MATCH("xG",PlayerStats!$B$2:$Z$2,0),0),0)</f>
        <v>0.9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0.9</v>
      </c>
      <c r="Q198" s="39">
        <f>IFERROR(VLOOKUP(A198,PlayerStats!$B$1:$Z$1000,MATCH("xAG",PlayerStats!$B$2:$Z$2,0),0),0)</f>
        <v>1.2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1.2</v>
      </c>
      <c r="V198" s="49">
        <f t="shared" si="15"/>
        <v>117</v>
      </c>
      <c r="X198" s="50" t="str">
        <f>API!M198&amp;" "&amp;API!V198</f>
        <v>César Azpilicueta</v>
      </c>
      <c r="Y198" s="50">
        <f>API!AC198</f>
        <v>40</v>
      </c>
    </row>
    <row r="199" spans="1:25">
      <c r="A199" s="39" t="str">
        <f>IF([1]FINAL!A199=0,"",[1]FINAL!A199)</f>
        <v>Sam Greenwood</v>
      </c>
      <c r="B199" s="39" t="str">
        <f>IF([1]FINAL!B199=0,"",[1]FINAL!B199)</f>
        <v>Greenwood</v>
      </c>
      <c r="C199" s="39" t="str">
        <f>IF([1]FINAL!C199=0,"",[1]FINAL!C199)</f>
        <v/>
      </c>
      <c r="D199" s="39" t="str">
        <f>IF([1]FINAL!D199=0,"",[1]FINAL!D199)</f>
        <v/>
      </c>
      <c r="E199" s="50" t="str">
        <f>[1]FINAL!L199</f>
        <v>Leeds</v>
      </c>
      <c r="F199" s="51" t="str">
        <f>IFERROR(VLOOKUP(E199,Table!$B$1:$Z$21,MATCH("MP",Table!$B$1:$Z$1,0),0),"")</f>
        <v/>
      </c>
      <c r="G199" s="40">
        <f>IFERROR(VLOOKUP(A199,PlayingTime!$B$1:$Z$1000,MATCH("Min",PlayingTime!$B$2:$Z$2,0),0),0)</f>
        <v>339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0</v>
      </c>
      <c r="K199" s="45">
        <f t="shared" si="12"/>
        <v>339</v>
      </c>
      <c r="L199" s="39">
        <f>IFERROR(VLOOKUP(A199,PlayerStats!$B$1:$Z$1000,MATCH("xG",PlayerStats!$B$2:$Z$2,0),0),0)</f>
        <v>0.6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0</v>
      </c>
      <c r="P199" s="47">
        <f t="shared" si="13"/>
        <v>0.6</v>
      </c>
      <c r="Q199" s="39">
        <f>IFERROR(VLOOKUP(A199,PlayerStats!$B$1:$Z$1000,MATCH("xAG",PlayerStats!$B$2:$Z$2,0),0),0)</f>
        <v>1.1000000000000001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0</v>
      </c>
      <c r="U199" s="47">
        <f t="shared" si="14"/>
        <v>1.1000000000000001</v>
      </c>
      <c r="V199" s="49">
        <f t="shared" si="15"/>
        <v>27</v>
      </c>
      <c r="X199" s="50" t="str">
        <f>API!M199&amp;" "&amp;API!V199</f>
        <v>Thiago Emiliano da Silva</v>
      </c>
      <c r="Y199" s="50">
        <f>API!AC199</f>
        <v>74</v>
      </c>
    </row>
    <row r="200" spans="1:25">
      <c r="A200" s="39" t="str">
        <f>IF([1]FINAL!A200=0,"",[1]FINAL!A200)</f>
        <v>Yerry Mina</v>
      </c>
      <c r="B200" s="39" t="str">
        <f>IF([1]FINAL!B200=0,"",[1]FINAL!B200)</f>
        <v>Mina</v>
      </c>
      <c r="C200" s="39" t="str">
        <f>IF([1]FINAL!C200=0,"",[1]FINAL!C200)</f>
        <v/>
      </c>
      <c r="D200" s="39" t="str">
        <f>IF([1]FINAL!D200=0,"",[1]FINAL!D200)</f>
        <v/>
      </c>
      <c r="E200" s="50" t="str">
        <f>[1]FINAL!L200</f>
        <v>Everton</v>
      </c>
      <c r="F200" s="51">
        <f>IFERROR(VLOOKUP(E200,Table!$B$1:$Z$21,MATCH("MP",Table!$B$1:$Z$1,0),0),"")</f>
        <v>34</v>
      </c>
      <c r="G200" s="40">
        <f>IFERROR(VLOOKUP(A200,PlayingTime!$B$1:$Z$1000,MATCH("Min",PlayingTime!$B$2:$Z$2,0),0),0)</f>
        <v>234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0</v>
      </c>
      <c r="J200" s="40">
        <f>IFERROR(VLOOKUP(D200,PlayingTime!$B$1:$Z$1000,MATCH("Min",PlayingTime!$B$2:$Z$2,0),0),0)</f>
        <v>0</v>
      </c>
      <c r="K200" s="45">
        <f t="shared" si="12"/>
        <v>234</v>
      </c>
      <c r="L200" s="39">
        <f>IFERROR(VLOOKUP(A200,PlayerStats!$B$1:$Z$1000,MATCH("xG",PlayerStats!$B$2:$Z$2,0),0),0)</f>
        <v>0.2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</v>
      </c>
      <c r="O200" s="39">
        <f>IFERROR(VLOOKUP(D200,PlayerStats!$B$1:$Z$1000,MATCH("xG",PlayerStats!$B$2:$Z$2,0),0),0)</f>
        <v>0</v>
      </c>
      <c r="P200" s="47">
        <f t="shared" si="13"/>
        <v>0.2</v>
      </c>
      <c r="Q200" s="39">
        <f>IFERROR(VLOOKUP(A200,PlayerStats!$B$1:$Z$1000,MATCH("xAG",PlayerStats!$B$2:$Z$2,0),0),0)</f>
        <v>0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</v>
      </c>
      <c r="T200" s="39">
        <f>IFERROR(VLOOKUP(D200,PlayerStats!$B$1:$Z$1000,MATCH("xAG",PlayerStats!$B$2:$Z$2,0),0),0)</f>
        <v>0</v>
      </c>
      <c r="U200" s="47">
        <f t="shared" si="14"/>
        <v>0</v>
      </c>
      <c r="V200" s="49">
        <f t="shared" si="15"/>
        <v>13</v>
      </c>
      <c r="X200" s="50" t="str">
        <f>API!M200&amp;" "&amp;API!V200</f>
        <v>Marcos Alonso</v>
      </c>
      <c r="Y200" s="50">
        <f>API!AC200</f>
        <v>0</v>
      </c>
    </row>
    <row r="201" spans="1:25">
      <c r="A201" s="39" t="str">
        <f>IF([1]FINAL!A201=0,"",[1]FINAL!A201)</f>
        <v>Emerson Leite de Souza Junior</v>
      </c>
      <c r="B201" s="39" t="str">
        <f>IF([1]FINAL!B201=0,"",[1]FINAL!B201)</f>
        <v>Emerson Royal</v>
      </c>
      <c r="C201" s="39" t="str">
        <f>IF([1]FINAL!C201=0,"",[1]FINAL!C201)</f>
        <v>Emerson R</v>
      </c>
      <c r="D201" s="39" t="str">
        <f>IF([1]FINAL!D201=0,"",[1]FINAL!D201)</f>
        <v>Emerson</v>
      </c>
      <c r="E201" s="50" t="str">
        <f>[1]FINAL!L201</f>
        <v>Tottenham</v>
      </c>
      <c r="F201" s="51">
        <f>IFERROR(VLOOKUP(E201,Table!$B$1:$Z$21,MATCH("MP",Table!$B$1:$Z$1,0),0),"")</f>
        <v>34</v>
      </c>
      <c r="G201" s="40">
        <f>IFERROR(VLOOKUP(A201,PlayingTime!$B$1:$Z$1000,MATCH("Min",PlayingTime!$B$2:$Z$2,0),0),0)</f>
        <v>0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1391</v>
      </c>
      <c r="K201" s="45">
        <f t="shared" si="12"/>
        <v>1391</v>
      </c>
      <c r="L201" s="39">
        <f>IFERROR(VLOOKUP(A201,PlayerStats!$B$1:$Z$1000,MATCH("xG",PlayerStats!$B$2:$Z$2,0),0),0)</f>
        <v>0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1.6</v>
      </c>
      <c r="P201" s="47">
        <f t="shared" si="13"/>
        <v>1.6</v>
      </c>
      <c r="Q201" s="39">
        <f>IFERROR(VLOOKUP(A201,PlayerStats!$B$1:$Z$1000,MATCH("xAG",PlayerStats!$B$2:$Z$2,0),0),0)</f>
        <v>0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0.6</v>
      </c>
      <c r="U201" s="47">
        <f t="shared" si="14"/>
        <v>0.6</v>
      </c>
      <c r="V201" s="49">
        <f t="shared" si="15"/>
        <v>76</v>
      </c>
      <c r="X201" s="50" t="str">
        <f>API!M201&amp;" "&amp;API!V201</f>
        <v>Ross Barkley</v>
      </c>
      <c r="Y201" s="50">
        <f>API!AC201</f>
        <v>0</v>
      </c>
    </row>
    <row r="202" spans="1:25">
      <c r="A202" s="39" t="str">
        <f>IF([1]FINAL!A202=0,"",[1]FINAL!A202)</f>
        <v>Eric Dier</v>
      </c>
      <c r="B202" s="39" t="str">
        <f>IF([1]FINAL!B202=0,"",[1]FINAL!B202)</f>
        <v>Dier</v>
      </c>
      <c r="C202" s="39" t="str">
        <f>IF([1]FINAL!C202=0,"",[1]FINAL!C202)</f>
        <v/>
      </c>
      <c r="D202" s="39" t="str">
        <f>IF([1]FINAL!D202=0,"",[1]FINAL!D202)</f>
        <v/>
      </c>
      <c r="E202" s="50" t="str">
        <f>[1]FINAL!L202</f>
        <v>Tottenham</v>
      </c>
      <c r="F202" s="51">
        <f>IFERROR(VLOOKUP(E202,Table!$B$1:$Z$21,MATCH("MP",Table!$B$1:$Z$1,0),0),"")</f>
        <v>34</v>
      </c>
      <c r="G202" s="40">
        <f>IFERROR(VLOOKUP(A202,PlayingTime!$B$1:$Z$1000,MATCH("Min",PlayingTime!$B$2:$Z$2,0),0),0)</f>
        <v>2815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2815</v>
      </c>
      <c r="L202" s="39">
        <f>IFERROR(VLOOKUP(A202,PlayerStats!$B$1:$Z$1000,MATCH("xG",PlayerStats!$B$2:$Z$2,0),0),0)</f>
        <v>1.6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1.6</v>
      </c>
      <c r="Q202" s="39">
        <f>IFERROR(VLOOKUP(A202,PlayerStats!$B$1:$Z$1000,MATCH("xAG",PlayerStats!$B$2:$Z$2,0),0),0)</f>
        <v>1.2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1.2</v>
      </c>
      <c r="V202" s="49">
        <f t="shared" si="15"/>
        <v>95</v>
      </c>
      <c r="X202" s="50" t="str">
        <f>API!M202&amp;" "&amp;API!V202</f>
        <v>Mateo Kovacic</v>
      </c>
      <c r="Y202" s="50">
        <f>API!AC202</f>
        <v>51</v>
      </c>
    </row>
    <row r="203" spans="1:25">
      <c r="A203" s="39" t="str">
        <f>IF([1]FINAL!A203=0,"",[1]FINAL!A203)</f>
        <v>Kenny Tete</v>
      </c>
      <c r="B203" s="39" t="str">
        <f>IF([1]FINAL!B203=0,"",[1]FINAL!B203)</f>
        <v>Tete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Fulham</v>
      </c>
      <c r="F203" s="51">
        <f>IFERROR(VLOOKUP(E203,Table!$B$1:$Z$21,MATCH("MP",Table!$B$1:$Z$1,0),0),"")</f>
        <v>34</v>
      </c>
      <c r="G203" s="40">
        <f>IFERROR(VLOOKUP(A203,PlayingTime!$B$1:$Z$1000,MATCH("Min",PlayingTime!$B$2:$Z$2,0),0),0)</f>
        <v>2209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2209</v>
      </c>
      <c r="L203" s="39">
        <f>IFERROR(VLOOKUP(A203,PlayerStats!$B$1:$Z$1000,MATCH("xG",PlayerStats!$B$2:$Z$2,0),0),0)</f>
        <v>0.5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0.5</v>
      </c>
      <c r="Q203" s="39">
        <f>IFERROR(VLOOKUP(A203,PlayerStats!$B$1:$Z$1000,MATCH("xAG",PlayerStats!$B$2:$Z$2,0),0),0)</f>
        <v>1.7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1.7</v>
      </c>
      <c r="V203" s="49">
        <f t="shared" si="15"/>
        <v>71</v>
      </c>
      <c r="X203" s="50" t="str">
        <f>API!M203&amp;" "&amp;API!V203</f>
        <v>Kepa Arrizabalaga</v>
      </c>
      <c r="Y203" s="50">
        <f>API!AC203</f>
        <v>109</v>
      </c>
    </row>
    <row r="204" spans="1:25">
      <c r="A204" s="39" t="str">
        <f>IF([1]FINAL!A204=0,"",[1]FINAL!A204)</f>
        <v>Mateo Kovacic</v>
      </c>
      <c r="B204" s="39" t="str">
        <f>IF([1]FINAL!B204=0,"",[1]FINAL!B204)</f>
        <v>Kovacic</v>
      </c>
      <c r="C204" s="39" t="str">
        <f>IF([1]FINAL!C204=0,"",[1]FINAL!C204)</f>
        <v>Mateo Kovačić</v>
      </c>
      <c r="D204" s="39" t="str">
        <f>IF([1]FINAL!D204=0,"",[1]FINAL!D204)</f>
        <v/>
      </c>
      <c r="E204" s="50" t="str">
        <f>[1]FINAL!L204</f>
        <v>Chelsea</v>
      </c>
      <c r="F204" s="51">
        <f>IFERROR(VLOOKUP(E204,Table!$B$1:$Z$21,MATCH("MP",Table!$B$1:$Z$1,0),0),"")</f>
        <v>33</v>
      </c>
      <c r="G204" s="40">
        <f>IFERROR(VLOOKUP(A204,PlayingTime!$B$1:$Z$1000,MATCH("Min",PlayingTime!$B$2:$Z$2,0),0),0)</f>
        <v>0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1642</v>
      </c>
      <c r="J204" s="40">
        <f>IFERROR(VLOOKUP(D204,PlayingTime!$B$1:$Z$1000,MATCH("Min",PlayingTime!$B$2:$Z$2,0),0),0)</f>
        <v>0</v>
      </c>
      <c r="K204" s="45">
        <f t="shared" si="12"/>
        <v>1642</v>
      </c>
      <c r="L204" s="39">
        <f>IFERROR(VLOOKUP(A204,PlayerStats!$B$1:$Z$1000,MATCH("xG",PlayerStats!$B$2:$Z$2,0),0),0)</f>
        <v>0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1.8</v>
      </c>
      <c r="O204" s="39">
        <f>IFERROR(VLOOKUP(D204,PlayerStats!$B$1:$Z$1000,MATCH("xG",PlayerStats!$B$2:$Z$2,0),0),0)</f>
        <v>0</v>
      </c>
      <c r="P204" s="47">
        <f t="shared" si="13"/>
        <v>1.8</v>
      </c>
      <c r="Q204" s="39">
        <f>IFERROR(VLOOKUP(A204,PlayerStats!$B$1:$Z$1000,MATCH("xAG",PlayerStats!$B$2:$Z$2,0),0),0)</f>
        <v>0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2.1</v>
      </c>
      <c r="T204" s="39">
        <f>IFERROR(VLOOKUP(D204,PlayerStats!$B$1:$Z$1000,MATCH("xAG",PlayerStats!$B$2:$Z$2,0),0),0)</f>
        <v>0</v>
      </c>
      <c r="U204" s="47">
        <f t="shared" si="14"/>
        <v>2.1</v>
      </c>
      <c r="V204" s="49">
        <f t="shared" si="15"/>
        <v>51</v>
      </c>
      <c r="X204" s="50" t="str">
        <f>API!M204&amp;" "&amp;API!V204</f>
        <v>N'Golo Kanté</v>
      </c>
      <c r="Y204" s="50">
        <f>API!AC204</f>
        <v>13</v>
      </c>
    </row>
    <row r="205" spans="1:25">
      <c r="A205" s="39" t="str">
        <f>IF([1]FINAL!A205=0,"",[1]FINAL!A205)</f>
        <v>Tosin Adarabioyo</v>
      </c>
      <c r="B205" s="39" t="str">
        <f>IF([1]FINAL!B205=0,"",[1]FINAL!B205)</f>
        <v>Tosin</v>
      </c>
      <c r="C205" s="39" t="str">
        <f>IF([1]FINAL!C205=0,"",[1]FINAL!C205)</f>
        <v>Adarabioyo</v>
      </c>
      <c r="D205" s="39" t="str">
        <f>IF([1]FINAL!D205=0,"",[1]FINAL!D205)</f>
        <v/>
      </c>
      <c r="E205" s="50" t="str">
        <f>[1]FINAL!L205</f>
        <v>Fulham</v>
      </c>
      <c r="F205" s="51">
        <f>IFERROR(VLOOKUP(E205,Table!$B$1:$Z$21,MATCH("MP",Table!$B$1:$Z$1,0),0),"")</f>
        <v>34</v>
      </c>
      <c r="G205" s="40">
        <f>IFERROR(VLOOKUP(A205,PlayingTime!$B$1:$Z$1000,MATCH("Min",PlayingTime!$B$2:$Z$2,0),0),0)</f>
        <v>1725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0</v>
      </c>
      <c r="J205" s="40">
        <f>IFERROR(VLOOKUP(D205,PlayingTime!$B$1:$Z$1000,MATCH("Min",PlayingTime!$B$2:$Z$2,0),0),0)</f>
        <v>0</v>
      </c>
      <c r="K205" s="45">
        <f t="shared" si="12"/>
        <v>1725</v>
      </c>
      <c r="L205" s="39">
        <f>IFERROR(VLOOKUP(A205,PlayerStats!$B$1:$Z$1000,MATCH("xG",PlayerStats!$B$2:$Z$2,0),0),0)</f>
        <v>0.4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0</v>
      </c>
      <c r="O205" s="39">
        <f>IFERROR(VLOOKUP(D205,PlayerStats!$B$1:$Z$1000,MATCH("xG",PlayerStats!$B$2:$Z$2,0),0),0)</f>
        <v>0</v>
      </c>
      <c r="P205" s="47">
        <f t="shared" si="13"/>
        <v>0.4</v>
      </c>
      <c r="Q205" s="39">
        <f>IFERROR(VLOOKUP(A205,PlayerStats!$B$1:$Z$1000,MATCH("xAG",PlayerStats!$B$2:$Z$2,0),0),0)</f>
        <v>0.2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0</v>
      </c>
      <c r="T205" s="39">
        <f>IFERROR(VLOOKUP(D205,PlayerStats!$B$1:$Z$1000,MATCH("xAG",PlayerStats!$B$2:$Z$2,0),0),0)</f>
        <v>0</v>
      </c>
      <c r="U205" s="47">
        <f t="shared" si="14"/>
        <v>0.2</v>
      </c>
      <c r="V205" s="49">
        <f t="shared" si="15"/>
        <v>41</v>
      </c>
      <c r="X205" s="50" t="str">
        <f>API!M205&amp;" "&amp;API!V205</f>
        <v>Hakim Ziyech</v>
      </c>
      <c r="Y205" s="50">
        <f>API!AC205</f>
        <v>24</v>
      </c>
    </row>
    <row r="206" spans="1:25">
      <c r="A206" s="39" t="str">
        <f>IF([1]FINAL!A206=0,"",[1]FINAL!A206)</f>
        <v>Seamus Coleman</v>
      </c>
      <c r="B206" s="39" t="str">
        <f>IF([1]FINAL!B206=0,"",[1]FINAL!B206)</f>
        <v>Coleman</v>
      </c>
      <c r="C206" s="39" t="str">
        <f>IF([1]FINAL!C206=0,"",[1]FINAL!C206)</f>
        <v>Séamus Coleman</v>
      </c>
      <c r="D206" s="39" t="str">
        <f>IF([1]FINAL!D206=0,"",[1]FINAL!D206)</f>
        <v/>
      </c>
      <c r="E206" s="50" t="str">
        <f>[1]FINAL!L206</f>
        <v>Everton</v>
      </c>
      <c r="F206" s="51">
        <f>IFERROR(VLOOKUP(E206,Table!$B$1:$Z$21,MATCH("MP",Table!$B$1:$Z$1,0),0),"")</f>
        <v>34</v>
      </c>
      <c r="G206" s="40">
        <f>IFERROR(VLOOKUP(A206,PlayingTime!$B$1:$Z$1000,MATCH("Min",PlayingTime!$B$2:$Z$2,0),0),0)</f>
        <v>0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1656</v>
      </c>
      <c r="J206" s="40">
        <f>IFERROR(VLOOKUP(D206,PlayingTime!$B$1:$Z$1000,MATCH("Min",PlayingTime!$B$2:$Z$2,0),0),0)</f>
        <v>0</v>
      </c>
      <c r="K206" s="45">
        <f t="shared" si="12"/>
        <v>1656</v>
      </c>
      <c r="L206" s="39">
        <f>IFERROR(VLOOKUP(A206,PlayerStats!$B$1:$Z$1000,MATCH("xG",PlayerStats!$B$2:$Z$2,0),0),0)</f>
        <v>0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0.4</v>
      </c>
      <c r="O206" s="39">
        <f>IFERROR(VLOOKUP(D206,PlayerStats!$B$1:$Z$1000,MATCH("xG",PlayerStats!$B$2:$Z$2,0),0),0)</f>
        <v>0</v>
      </c>
      <c r="P206" s="47">
        <f t="shared" si="13"/>
        <v>0.4</v>
      </c>
      <c r="Q206" s="39">
        <f>IFERROR(VLOOKUP(A206,PlayerStats!$B$1:$Z$1000,MATCH("xAG",PlayerStats!$B$2:$Z$2,0),0),0)</f>
        <v>0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0.9</v>
      </c>
      <c r="T206" s="39">
        <f>IFERROR(VLOOKUP(D206,PlayerStats!$B$1:$Z$1000,MATCH("xAG",PlayerStats!$B$2:$Z$2,0),0),0)</f>
        <v>0</v>
      </c>
      <c r="U206" s="47">
        <f t="shared" si="14"/>
        <v>0.9</v>
      </c>
      <c r="V206" s="49">
        <f t="shared" si="15"/>
        <v>63</v>
      </c>
      <c r="X206" s="50" t="str">
        <f>API!M206&amp;" "&amp;API!V206</f>
        <v>Ruben Loftus-Cheek</v>
      </c>
      <c r="Y206" s="50">
        <f>API!AC206</f>
        <v>37</v>
      </c>
    </row>
    <row r="207" spans="1:25">
      <c r="A207" s="39" t="str">
        <f>IF([1]FINAL!A207=0,"",[1]FINAL!A207)</f>
        <v>Youri Tielemans</v>
      </c>
      <c r="B207" s="39" t="str">
        <f>IF([1]FINAL!B207=0,"",[1]FINAL!B207)</f>
        <v>Tielemans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Leicester City</v>
      </c>
      <c r="F207" s="51">
        <f>IFERROR(VLOOKUP(E207,Table!$B$1:$Z$21,MATCH("MP",Table!$B$1:$Z$1,0),0),"")</f>
        <v>34</v>
      </c>
      <c r="G207" s="40">
        <f>IFERROR(VLOOKUP(A207,PlayingTime!$B$1:$Z$1000,MATCH("Min",PlayingTime!$B$2:$Z$2,0),0),0)</f>
        <v>2015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2015</v>
      </c>
      <c r="L207" s="39">
        <f>IFERROR(VLOOKUP(A207,PlayerStats!$B$1:$Z$1000,MATCH("xG",PlayerStats!$B$2:$Z$2,0),0),0)</f>
        <v>2.4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2.4</v>
      </c>
      <c r="Q207" s="39">
        <f>IFERROR(VLOOKUP(A207,PlayerStats!$B$1:$Z$1000,MATCH("xAG",PlayerStats!$B$2:$Z$2,0),0),0)</f>
        <v>4.0999999999999996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4.0999999999999996</v>
      </c>
      <c r="V207" s="49">
        <f t="shared" si="15"/>
        <v>74</v>
      </c>
      <c r="X207" s="50" t="str">
        <f>API!M207&amp;" "&amp;API!V207</f>
        <v>Timo Werner</v>
      </c>
      <c r="Y207" s="50">
        <f>API!AC207</f>
        <v>0</v>
      </c>
    </row>
    <row r="208" spans="1:25">
      <c r="A208" s="39" t="str">
        <f>IF([1]FINAL!A208=0,"",[1]FINAL!A208)</f>
        <v>Armel Bella-Kotchap</v>
      </c>
      <c r="B208" s="39" t="str">
        <f>IF([1]FINAL!B208=0,"",[1]FINAL!B208)</f>
        <v>Bella-Kotchap</v>
      </c>
      <c r="C208" s="39" t="str">
        <f>IF([1]FINAL!C208=0,"",[1]FINAL!C208)</f>
        <v>Armel Bella Kotchap</v>
      </c>
      <c r="D208" s="39" t="str">
        <f>IF([1]FINAL!D208=0,"",[1]FINAL!D208)</f>
        <v/>
      </c>
      <c r="E208" s="50" t="str">
        <f>[1]FINAL!L208</f>
        <v>Southampton</v>
      </c>
      <c r="F208" s="51">
        <f>IFERROR(VLOOKUP(E208,Table!$B$1:$Z$21,MATCH("MP",Table!$B$1:$Z$1,0),0),"")</f>
        <v>34</v>
      </c>
      <c r="G208" s="40">
        <f>IFERROR(VLOOKUP(A208,PlayingTime!$B$1:$Z$1000,MATCH("Min",PlayingTime!$B$2:$Z$2,0),0),0)</f>
        <v>0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1842</v>
      </c>
      <c r="J208" s="40">
        <f>IFERROR(VLOOKUP(D208,PlayingTime!$B$1:$Z$1000,MATCH("Min",PlayingTime!$B$2:$Z$2,0),0),0)</f>
        <v>0</v>
      </c>
      <c r="K208" s="45">
        <f t="shared" si="12"/>
        <v>1842</v>
      </c>
      <c r="L208" s="39">
        <f>IFERROR(VLOOKUP(A208,PlayerStats!$B$1:$Z$1000,MATCH("xG",PlayerStats!$B$2:$Z$2,0),0),0)</f>
        <v>0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1</v>
      </c>
      <c r="O208" s="39">
        <f>IFERROR(VLOOKUP(D208,PlayerStats!$B$1:$Z$1000,MATCH("xG",PlayerStats!$B$2:$Z$2,0),0),0)</f>
        <v>0</v>
      </c>
      <c r="P208" s="47">
        <f t="shared" si="13"/>
        <v>1</v>
      </c>
      <c r="Q208" s="39">
        <f>IFERROR(VLOOKUP(A208,PlayerStats!$B$1:$Z$1000,MATCH("xAG",PlayerStats!$B$2:$Z$2,0),0),0)</f>
        <v>0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1</v>
      </c>
      <c r="T208" s="39">
        <f>IFERROR(VLOOKUP(D208,PlayerStats!$B$1:$Z$1000,MATCH("xAG",PlayerStats!$B$2:$Z$2,0),0),0)</f>
        <v>0</v>
      </c>
      <c r="U208" s="47">
        <f t="shared" si="14"/>
        <v>1</v>
      </c>
      <c r="V208" s="49">
        <f t="shared" si="15"/>
        <v>49</v>
      </c>
      <c r="X208" s="50" t="str">
        <f>API!M208&amp;" "&amp;API!V208</f>
        <v>Robert Kenedy Nunes do Nascimento</v>
      </c>
      <c r="Y208" s="50">
        <f>API!AC208</f>
        <v>0</v>
      </c>
    </row>
    <row r="209" spans="1:25">
      <c r="A209" s="39" t="str">
        <f>IF([1]FINAL!A209=0,"",[1]FINAL!A209)</f>
        <v>Romain Perraud</v>
      </c>
      <c r="B209" s="39" t="str">
        <f>IF([1]FINAL!B209=0,"",[1]FINAL!B209)</f>
        <v>Perraud</v>
      </c>
      <c r="C209" s="39" t="str">
        <f>IF([1]FINAL!C209=0,"",[1]FINAL!C209)</f>
        <v/>
      </c>
      <c r="D209" s="39" t="str">
        <f>IF([1]FINAL!D209=0,"",[1]FINAL!D209)</f>
        <v/>
      </c>
      <c r="E209" s="50" t="str">
        <f>[1]FINAL!L209</f>
        <v>Southampton</v>
      </c>
      <c r="F209" s="51">
        <f>IFERROR(VLOOKUP(E209,Table!$B$1:$Z$21,MATCH("MP",Table!$B$1:$Z$1,0),0),"")</f>
        <v>34</v>
      </c>
      <c r="G209" s="40">
        <f>IFERROR(VLOOKUP(A209,PlayingTime!$B$1:$Z$1000,MATCH("Min",PlayingTime!$B$2:$Z$2,0),0),0)</f>
        <v>1835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1835</v>
      </c>
      <c r="L209" s="39">
        <f>IFERROR(VLOOKUP(A209,PlayerStats!$B$1:$Z$1000,MATCH("xG",PlayerStats!$B$2:$Z$2,0),0),0)</f>
        <v>1.3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1.3</v>
      </c>
      <c r="Q209" s="39">
        <f>IFERROR(VLOOKUP(A209,PlayerStats!$B$1:$Z$1000,MATCH("xAG",PlayerStats!$B$2:$Z$2,0),0),0)</f>
        <v>1.9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1.9</v>
      </c>
      <c r="V209" s="49">
        <f t="shared" si="15"/>
        <v>71</v>
      </c>
      <c r="X209" s="50" t="str">
        <f>API!M209&amp;" "&amp;API!V209</f>
        <v>Ben Chilwell</v>
      </c>
      <c r="Y209" s="50">
        <f>API!AC209</f>
        <v>68</v>
      </c>
    </row>
    <row r="210" spans="1:25">
      <c r="A210" s="39" t="str">
        <f>IF([1]FINAL!A210=0,"",[1]FINAL!A210)</f>
        <v>Robert Sánchez</v>
      </c>
      <c r="B210" s="39" t="str">
        <f>IF([1]FINAL!B210=0,"",[1]FINAL!B210)</f>
        <v>Sánchez</v>
      </c>
      <c r="C210" s="39" t="str">
        <f>IF([1]FINAL!C210=0,"",[1]FINAL!C210)</f>
        <v>R Sanchez</v>
      </c>
      <c r="D210" s="39" t="str">
        <f>IF([1]FINAL!D210=0,"",[1]FINAL!D210)</f>
        <v>SANCHEZ</v>
      </c>
      <c r="E210" s="50" t="str">
        <f>[1]FINAL!L210</f>
        <v>Brighton</v>
      </c>
      <c r="F210" s="51">
        <f>IFERROR(VLOOKUP(E210,Table!$B$1:$Z$21,MATCH("MP",Table!$B$1:$Z$1,0),0),"")</f>
        <v>32</v>
      </c>
      <c r="G210" s="40">
        <f>IFERROR(VLOOKUP(A210,PlayingTime!$B$1:$Z$1000,MATCH("Min",PlayingTime!$B$2:$Z$2,0),0),0)</f>
        <v>2070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2070</v>
      </c>
      <c r="L210" s="39">
        <f>IFERROR(VLOOKUP(A210,PlayerStats!$B$1:$Z$1000,MATCH("xG",PlayerStats!$B$2:$Z$2,0),0),0)</f>
        <v>0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0</v>
      </c>
      <c r="Q210" s="39">
        <f>IFERROR(VLOOKUP(A210,PlayerStats!$B$1:$Z$1000,MATCH("xAG",PlayerStats!$B$2:$Z$2,0),0),0)</f>
        <v>0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0</v>
      </c>
      <c r="V210" s="49">
        <f t="shared" si="15"/>
        <v>82</v>
      </c>
      <c r="X210" s="50" t="str">
        <f>API!M210&amp;" "&amp;API!V210</f>
        <v>Christian Pulisic</v>
      </c>
      <c r="Y210" s="50">
        <f>API!AC210</f>
        <v>36</v>
      </c>
    </row>
    <row r="211" spans="1:25">
      <c r="A211" s="39" t="str">
        <f>IF([1]FINAL!A211=0,"",[1]FINAL!A211)</f>
        <v>Konstantinos Tsimikas</v>
      </c>
      <c r="B211" s="39" t="str">
        <f>IF([1]FINAL!B211=0,"",[1]FINAL!B211)</f>
        <v>Tsimikas</v>
      </c>
      <c r="C211" s="39" t="str">
        <f>IF([1]FINAL!C211=0,"",[1]FINAL!C211)</f>
        <v>Kostas Tsimikas</v>
      </c>
      <c r="D211" s="39" t="str">
        <f>IF([1]FINAL!D211=0,"",[1]FINAL!D211)</f>
        <v/>
      </c>
      <c r="E211" s="50" t="str">
        <f>[1]FINAL!L211</f>
        <v>Liverpool</v>
      </c>
      <c r="F211" s="51">
        <f>IFERROR(VLOOKUP(E211,Table!$B$1:$Z$21,MATCH("MP",Table!$B$1:$Z$1,0),0),"")</f>
        <v>34</v>
      </c>
      <c r="G211" s="40">
        <f>IFERROR(VLOOKUP(A211,PlayingTime!$B$1:$Z$1000,MATCH("Min",PlayingTime!$B$2:$Z$2,0),0),0)</f>
        <v>0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687</v>
      </c>
      <c r="J211" s="40">
        <f>IFERROR(VLOOKUP(D211,PlayingTime!$B$1:$Z$1000,MATCH("Min",PlayingTime!$B$2:$Z$2,0),0),0)</f>
        <v>0</v>
      </c>
      <c r="K211" s="45">
        <f t="shared" si="12"/>
        <v>687</v>
      </c>
      <c r="L211" s="39">
        <f>IFERROR(VLOOKUP(A211,PlayerStats!$B$1:$Z$1000,MATCH("xG",PlayerStats!$B$2:$Z$2,0),0),0)</f>
        <v>0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0.6</v>
      </c>
      <c r="O211" s="39">
        <f>IFERROR(VLOOKUP(D211,PlayerStats!$B$1:$Z$1000,MATCH("xG",PlayerStats!$B$2:$Z$2,0),0),0)</f>
        <v>0</v>
      </c>
      <c r="P211" s="47">
        <f t="shared" si="13"/>
        <v>0.6</v>
      </c>
      <c r="Q211" s="39">
        <f>IFERROR(VLOOKUP(A211,PlayerStats!$B$1:$Z$1000,MATCH("xAG",PlayerStats!$B$2:$Z$2,0),0),0)</f>
        <v>0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1.5</v>
      </c>
      <c r="T211" s="39">
        <f>IFERROR(VLOOKUP(D211,PlayerStats!$B$1:$Z$1000,MATCH("xAG",PlayerStats!$B$2:$Z$2,0),0),0)</f>
        <v>0</v>
      </c>
      <c r="U211" s="47">
        <f t="shared" si="14"/>
        <v>1.5</v>
      </c>
      <c r="V211" s="49">
        <f t="shared" si="15"/>
        <v>47</v>
      </c>
      <c r="X211" s="50" t="str">
        <f>API!M211&amp;" "&amp;API!V211</f>
        <v>Trevoh Chalobah</v>
      </c>
      <c r="Y211" s="50">
        <f>API!AC211</f>
        <v>42</v>
      </c>
    </row>
    <row r="212" spans="1:25">
      <c r="A212" s="39" t="str">
        <f>IF([1]FINAL!A212=0,"",[1]FINAL!A212)</f>
        <v>Antonee Robinson</v>
      </c>
      <c r="B212" s="39" t="str">
        <f>IF([1]FINAL!B212=0,"",[1]FINAL!B212)</f>
        <v>Robinson</v>
      </c>
      <c r="C212" s="39" t="str">
        <f>IF([1]FINAL!C212=0,"",[1]FINAL!C212)</f>
        <v/>
      </c>
      <c r="D212" s="39" t="str">
        <f>IF([1]FINAL!D212=0,"",[1]FINAL!D212)</f>
        <v/>
      </c>
      <c r="E212" s="50" t="str">
        <f>[1]FINAL!L212</f>
        <v>Fulham</v>
      </c>
      <c r="F212" s="51">
        <f>IFERROR(VLOOKUP(E212,Table!$B$1:$Z$21,MATCH("MP",Table!$B$1:$Z$1,0),0),"")</f>
        <v>34</v>
      </c>
      <c r="G212" s="40">
        <f>IFERROR(VLOOKUP(A212,PlayingTime!$B$1:$Z$1000,MATCH("Min",PlayingTime!$B$2:$Z$2,0),0),0)</f>
        <v>2728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2728</v>
      </c>
      <c r="L212" s="39">
        <f>IFERROR(VLOOKUP(A212,PlayerStats!$B$1:$Z$1000,MATCH("xG",PlayerStats!$B$2:$Z$2,0),0),0)</f>
        <v>0.1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0.1</v>
      </c>
      <c r="Q212" s="39">
        <f>IFERROR(VLOOKUP(A212,PlayerStats!$B$1:$Z$1000,MATCH("xAG",PlayerStats!$B$2:$Z$2,0),0),0)</f>
        <v>1.1000000000000001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1.1000000000000001</v>
      </c>
      <c r="V212" s="49">
        <f t="shared" si="15"/>
        <v>82</v>
      </c>
      <c r="X212" s="50" t="str">
        <f>API!M212&amp;" "&amp;API!V212</f>
        <v>Mason Mount</v>
      </c>
      <c r="Y212" s="50">
        <f>API!AC212</f>
        <v>82</v>
      </c>
    </row>
    <row r="213" spans="1:25">
      <c r="A213" s="39" t="str">
        <f>IF([1]FINAL!A213=0,"",[1]FINAL!A213)</f>
        <v>Thiago Emiliano da Silva</v>
      </c>
      <c r="B213" s="39" t="str">
        <f>IF([1]FINAL!B213=0,"",[1]FINAL!B213)</f>
        <v>Thiago Silva</v>
      </c>
      <c r="C213" s="39" t="str">
        <f>IF([1]FINAL!C213=0,"",[1]FINAL!C213)</f>
        <v>T Silva</v>
      </c>
      <c r="D213" s="39" t="str">
        <f>IF([1]FINAL!D213=0,"",[1]FINAL!D213)</f>
        <v/>
      </c>
      <c r="E213" s="50" t="str">
        <f>[1]FINAL!L213</f>
        <v>Chelsea</v>
      </c>
      <c r="F213" s="51">
        <f>IFERROR(VLOOKUP(E213,Table!$B$1:$Z$21,MATCH("MP",Table!$B$1:$Z$1,0),0),"")</f>
        <v>33</v>
      </c>
      <c r="G213" s="40">
        <f>IFERROR(VLOOKUP(A213,PlayingTime!$B$1:$Z$1000,MATCH("Min",PlayingTime!$B$2:$Z$2,0),0),0)</f>
        <v>0</v>
      </c>
      <c r="H213" s="40">
        <f>IFERROR(VLOOKUP(B213,PlayingTime!$B$1:$Z$1000,MATCH("Min",PlayingTime!$B$2:$Z$2,0),0),0)</f>
        <v>1992</v>
      </c>
      <c r="I213" s="40">
        <f>IFERROR(VLOOKUP(C213,PlayingTime!$B$1:$Z$1000,MATCH("Min",PlayingTime!$B$2:$Z$2,0),0),0)</f>
        <v>0</v>
      </c>
      <c r="J213" s="40">
        <f>IFERROR(VLOOKUP(D213,PlayingTime!$B$1:$Z$1000,MATCH("Min",PlayingTime!$B$2:$Z$2,0),0),0)</f>
        <v>0</v>
      </c>
      <c r="K213" s="45">
        <f t="shared" si="12"/>
        <v>1992</v>
      </c>
      <c r="L213" s="39">
        <f>IFERROR(VLOOKUP(A213,PlayerStats!$B$1:$Z$1000,MATCH("xG",PlayerStats!$B$2:$Z$2,0),0),0)</f>
        <v>0</v>
      </c>
      <c r="M213" s="39">
        <f>IFERROR(VLOOKUP(B213,PlayerStats!$B$1:$Z$1000,MATCH("xG",PlayerStats!$B$2:$Z$2,0),0),0)</f>
        <v>1.3</v>
      </c>
      <c r="N213" s="39">
        <f>IFERROR(VLOOKUP(C213,PlayerStats!$B$1:$Z$1000,MATCH("xG",PlayerStats!$B$2:$Z$2,0),0),0)</f>
        <v>0</v>
      </c>
      <c r="O213" s="39">
        <f>IFERROR(VLOOKUP(D213,PlayerStats!$B$1:$Z$1000,MATCH("xG",PlayerStats!$B$2:$Z$2,0),0),0)</f>
        <v>0</v>
      </c>
      <c r="P213" s="47">
        <f t="shared" si="13"/>
        <v>1.3</v>
      </c>
      <c r="Q213" s="39">
        <f>IFERROR(VLOOKUP(A213,PlayerStats!$B$1:$Z$1000,MATCH("xAG",PlayerStats!$B$2:$Z$2,0),0),0)</f>
        <v>0</v>
      </c>
      <c r="R213" s="39">
        <f>IFERROR(VLOOKUP(B213,PlayerStats!$B$1:$Z$1000,MATCH("xAG",PlayerStats!$B$2:$Z$2,0),0),0)</f>
        <v>0.4</v>
      </c>
      <c r="S213" s="39">
        <f>IFERROR(VLOOKUP(C213,PlayerStats!$B$1:$Z$1000,MATCH("xAG",PlayerStats!$B$2:$Z$2,0),0),0)</f>
        <v>0</v>
      </c>
      <c r="T213" s="39">
        <f>IFERROR(VLOOKUP(D213,PlayerStats!$B$1:$Z$1000,MATCH("xAG",PlayerStats!$B$2:$Z$2,0),0),0)</f>
        <v>0</v>
      </c>
      <c r="U213" s="47">
        <f t="shared" si="14"/>
        <v>0.4</v>
      </c>
      <c r="V213" s="49">
        <f t="shared" si="15"/>
        <v>74</v>
      </c>
      <c r="X213" s="50" t="str">
        <f>API!M213&amp;" "&amp;API!V213</f>
        <v>Malang Sarr</v>
      </c>
      <c r="Y213" s="50">
        <f>API!AC213</f>
        <v>0</v>
      </c>
    </row>
    <row r="214" spans="1:25">
      <c r="A214" s="39" t="str">
        <f>IF([1]FINAL!A214=0,"",[1]FINAL!A214)</f>
        <v>Cheick Doucouré</v>
      </c>
      <c r="B214" s="39" t="str">
        <f>IF([1]FINAL!B214=0,"",[1]FINAL!B214)</f>
        <v>C.Doucouré</v>
      </c>
      <c r="C214" s="39" t="str">
        <f>IF([1]FINAL!C214=0,"",[1]FINAL!C214)</f>
        <v>C.Doucoure</v>
      </c>
      <c r="D214" s="39" t="str">
        <f>IF([1]FINAL!D214=0,"",[1]FINAL!D214)</f>
        <v>Abdoulaye Doucoure</v>
      </c>
      <c r="E214" s="50" t="str">
        <f>[1]FINAL!L214</f>
        <v>Crystal Palace</v>
      </c>
      <c r="F214" s="51">
        <f>IFERROR(VLOOKUP(E214,Table!$B$1:$Z$21,MATCH("MP",Table!$B$1:$Z$1,0),0),"")</f>
        <v>34</v>
      </c>
      <c r="G214" s="40">
        <f>IFERROR(VLOOKUP(A214,PlayingTime!$B$1:$Z$1000,MATCH("Min",PlayingTime!$B$2:$Z$2,0),0),0)</f>
        <v>2442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2442</v>
      </c>
      <c r="L214" s="39">
        <f>IFERROR(VLOOKUP(A214,PlayerStats!$B$1:$Z$1000,MATCH("xG",PlayerStats!$B$2:$Z$2,0),0),0)</f>
        <v>1.2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1.2</v>
      </c>
      <c r="Q214" s="39">
        <f>IFERROR(VLOOKUP(A214,PlayerStats!$B$1:$Z$1000,MATCH("xAG",PlayerStats!$B$2:$Z$2,0),0),0)</f>
        <v>1.9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1.9</v>
      </c>
      <c r="V214" s="49">
        <f t="shared" si="15"/>
        <v>65</v>
      </c>
      <c r="X214" s="50" t="str">
        <f>API!M214&amp;" "&amp;API!V214</f>
        <v>Callum Hudson-Odoi</v>
      </c>
      <c r="Y214" s="50">
        <f>API!AC214</f>
        <v>0</v>
      </c>
    </row>
    <row r="215" spans="1:25">
      <c r="A215" s="39" t="str">
        <f>IF([1]FINAL!A215=0,"",[1]FINAL!A215)</f>
        <v>Matt Doherty</v>
      </c>
      <c r="B215" s="39" t="str">
        <f>IF([1]FINAL!B215=0,"",[1]FINAL!B215)</f>
        <v>Doherty</v>
      </c>
      <c r="C215" s="39" t="str">
        <f>IF([1]FINAL!C215=0,"",[1]FINAL!C215)</f>
        <v/>
      </c>
      <c r="D215" s="39" t="str">
        <f>IF([1]FINAL!D215=0,"",[1]FINAL!D215)</f>
        <v/>
      </c>
      <c r="E215" s="50" t="str">
        <f>[1]FINAL!L215</f>
        <v>Tottenham</v>
      </c>
      <c r="F215" s="51">
        <f>IFERROR(VLOOKUP(E215,Table!$B$1:$Z$21,MATCH("MP",Table!$B$1:$Z$1,0),0),"")</f>
        <v>34</v>
      </c>
      <c r="G215" s="40">
        <f>IFERROR(VLOOKUP(A215,PlayingTime!$B$1:$Z$1000,MATCH("Min",PlayingTime!$B$2:$Z$2,0),0),0)</f>
        <v>667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0</v>
      </c>
      <c r="J215" s="40">
        <f>IFERROR(VLOOKUP(D215,PlayingTime!$B$1:$Z$1000,MATCH("Min",PlayingTime!$B$2:$Z$2,0),0),0)</f>
        <v>0</v>
      </c>
      <c r="K215" s="45">
        <f t="shared" si="12"/>
        <v>667</v>
      </c>
      <c r="L215" s="39">
        <f>IFERROR(VLOOKUP(A215,PlayerStats!$B$1:$Z$1000,MATCH("xG",PlayerStats!$B$2:$Z$2,0),0),0)</f>
        <v>0.8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</v>
      </c>
      <c r="O215" s="39">
        <f>IFERROR(VLOOKUP(D215,PlayerStats!$B$1:$Z$1000,MATCH("xG",PlayerStats!$B$2:$Z$2,0),0),0)</f>
        <v>0</v>
      </c>
      <c r="P215" s="47">
        <f t="shared" si="13"/>
        <v>0.8</v>
      </c>
      <c r="Q215" s="39">
        <f>IFERROR(VLOOKUP(A215,PlayerStats!$B$1:$Z$1000,MATCH("xAG",PlayerStats!$B$2:$Z$2,0),0),0)</f>
        <v>0.3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</v>
      </c>
      <c r="T215" s="39">
        <f>IFERROR(VLOOKUP(D215,PlayerStats!$B$1:$Z$1000,MATCH("xAG",PlayerStats!$B$2:$Z$2,0),0),0)</f>
        <v>0</v>
      </c>
      <c r="U215" s="47">
        <f t="shared" si="14"/>
        <v>0.3</v>
      </c>
      <c r="V215" s="49">
        <f t="shared" si="15"/>
        <v>35</v>
      </c>
      <c r="X215" s="50" t="str">
        <f>API!M215&amp;" "&amp;API!V215</f>
        <v>Kai Havertz</v>
      </c>
      <c r="Y215" s="50">
        <f>API!AC215</f>
        <v>95</v>
      </c>
    </row>
    <row r="216" spans="1:25">
      <c r="A216" s="39" t="str">
        <f>IF([1]FINAL!A216=0,"",[1]FINAL!A216)</f>
        <v>Joseph Gomez</v>
      </c>
      <c r="B216" s="39" t="str">
        <f>IF([1]FINAL!B216=0,"",[1]FINAL!B216)</f>
        <v>Gomez</v>
      </c>
      <c r="C216" s="39" t="str">
        <f>IF([1]FINAL!C216=0,"",[1]FINAL!C216)</f>
        <v>J Gomez</v>
      </c>
      <c r="D216" s="39" t="str">
        <f>IF([1]FINAL!D216=0,"",[1]FINAL!D216)</f>
        <v>Joe Gomez</v>
      </c>
      <c r="E216" s="50" t="str">
        <f>[1]FINAL!L216</f>
        <v>Liverpool</v>
      </c>
      <c r="F216" s="51">
        <f>IFERROR(VLOOKUP(E216,Table!$B$1:$Z$21,MATCH("MP",Table!$B$1:$Z$1,0),0),"")</f>
        <v>34</v>
      </c>
      <c r="G216" s="40">
        <f>IFERROR(VLOOKUP(A216,PlayingTime!$B$1:$Z$1000,MATCH("Min",PlayingTime!$B$2:$Z$2,0),0),0)</f>
        <v>0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1376</v>
      </c>
      <c r="K216" s="45">
        <f t="shared" si="12"/>
        <v>1376</v>
      </c>
      <c r="L216" s="39">
        <f>IFERROR(VLOOKUP(A216,PlayerStats!$B$1:$Z$1000,MATCH("xG",PlayerStats!$B$2:$Z$2,0),0),0)</f>
        <v>0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0.2</v>
      </c>
      <c r="P216" s="47">
        <f t="shared" si="13"/>
        <v>0.2</v>
      </c>
      <c r="Q216" s="39">
        <f>IFERROR(VLOOKUP(A216,PlayerStats!$B$1:$Z$1000,MATCH("xAG",PlayerStats!$B$2:$Z$2,0),0),0)</f>
        <v>0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0.2</v>
      </c>
      <c r="U216" s="47">
        <f t="shared" si="14"/>
        <v>0.2</v>
      </c>
      <c r="V216" s="49">
        <f t="shared" si="15"/>
        <v>68</v>
      </c>
      <c r="X216" s="50" t="str">
        <f>API!M216&amp;" "&amp;API!V216</f>
        <v>Reece James</v>
      </c>
      <c r="Y216" s="50">
        <f>API!AC216</f>
        <v>44</v>
      </c>
    </row>
    <row r="217" spans="1:25">
      <c r="A217" s="39" t="str">
        <f>IF([1]FINAL!A217=0,"",[1]FINAL!A217)</f>
        <v>Chris Richards</v>
      </c>
      <c r="B217" s="39" t="str">
        <f>IF([1]FINAL!B217=0,"",[1]FINAL!B217)</f>
        <v>Richards</v>
      </c>
      <c r="C217" s="39" t="str">
        <f>IF([1]FINAL!C217=0,"",[1]FINAL!C217)</f>
        <v>C Richards</v>
      </c>
      <c r="D217" s="39" t="str">
        <f>IF([1]FINAL!D217=0,"",[1]FINAL!D217)</f>
        <v/>
      </c>
      <c r="E217" s="50" t="str">
        <f>[1]FINAL!L217</f>
        <v>Crystal Palace</v>
      </c>
      <c r="F217" s="51">
        <f>IFERROR(VLOOKUP(E217,Table!$B$1:$Z$21,MATCH("MP",Table!$B$1:$Z$1,0),0),"")</f>
        <v>34</v>
      </c>
      <c r="G217" s="40">
        <f>IFERROR(VLOOKUP(A217,PlayingTime!$B$1:$Z$1000,MATCH("Min",PlayingTime!$B$2:$Z$2,0),0),0)</f>
        <v>447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447</v>
      </c>
      <c r="L217" s="39">
        <f>IFERROR(VLOOKUP(A217,PlayerStats!$B$1:$Z$1000,MATCH("xG",PlayerStats!$B$2:$Z$2,0),0),0)</f>
        <v>0.7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0.7</v>
      </c>
      <c r="Q217" s="39">
        <f>IFERROR(VLOOKUP(A217,PlayerStats!$B$1:$Z$1000,MATCH("xAG",PlayerStats!$B$2:$Z$2,0),0),0)</f>
        <v>0.3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0.3</v>
      </c>
      <c r="V217" s="49">
        <f t="shared" si="15"/>
        <v>13</v>
      </c>
      <c r="X217" s="50" t="str">
        <f>API!M217&amp;" "&amp;API!V217</f>
        <v>Edouard Mendy</v>
      </c>
      <c r="Y217" s="50">
        <f>API!AC217</f>
        <v>23</v>
      </c>
    </row>
    <row r="218" spans="1:25">
      <c r="A218" s="39" t="str">
        <f>IF([1]FINAL!A218=0,"",[1]FINAL!A218)</f>
        <v>Alex Oxlade-Chamberlain</v>
      </c>
      <c r="B218" s="39" t="str">
        <f>IF([1]FINAL!B218=0,"",[1]FINAL!B218)</f>
        <v>Chamberlain</v>
      </c>
      <c r="C218" s="39" t="str">
        <f>IF([1]FINAL!C218=0,"",[1]FINAL!C218)</f>
        <v/>
      </c>
      <c r="D218" s="39" t="str">
        <f>IF([1]FINAL!D218=0,"",[1]FINAL!D218)</f>
        <v/>
      </c>
      <c r="E218" s="50" t="str">
        <f>[1]FINAL!L218</f>
        <v>Liverpool</v>
      </c>
      <c r="F218" s="51">
        <f>IFERROR(VLOOKUP(E218,Table!$B$1:$Z$21,MATCH("MP",Table!$B$1:$Z$1,0),0),"")</f>
        <v>34</v>
      </c>
      <c r="G218" s="40">
        <f>IFERROR(VLOOKUP(A218,PlayingTime!$B$1:$Z$1000,MATCH("Min",PlayingTime!$B$2:$Z$2,0),0),0)</f>
        <v>335</v>
      </c>
      <c r="H218" s="40">
        <f>IFERROR(VLOOKUP(B218,PlayingTime!$B$1:$Z$1000,MATCH("Min",PlayingTime!$B$2:$Z$2,0),0),0)</f>
        <v>0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335</v>
      </c>
      <c r="L218" s="39">
        <f>IFERROR(VLOOKUP(A218,PlayerStats!$B$1:$Z$1000,MATCH("xG",PlayerStats!$B$2:$Z$2,0),0),0)</f>
        <v>1.3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1.3</v>
      </c>
      <c r="Q218" s="39">
        <f>IFERROR(VLOOKUP(A218,PlayerStats!$B$1:$Z$1000,MATCH("xAG",PlayerStats!$B$2:$Z$2,0),0),0)</f>
        <v>0.9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0.9</v>
      </c>
      <c r="V218" s="49">
        <f t="shared" si="15"/>
        <v>20</v>
      </c>
      <c r="X218" s="50" t="str">
        <f>API!M218&amp;" "&amp;API!V218</f>
        <v>Conor Gallagher</v>
      </c>
      <c r="Y218" s="50">
        <f>API!AC218</f>
        <v>49</v>
      </c>
    </row>
    <row r="219" spans="1:25">
      <c r="A219" s="39" t="str">
        <f>IF([1]FINAL!A219=0,"",[1]FINAL!A219)</f>
        <v>Joe Worrall</v>
      </c>
      <c r="B219" s="39" t="str">
        <f>IF([1]FINAL!B219=0,"",[1]FINAL!B219)</f>
        <v>Worrall</v>
      </c>
      <c r="C219" s="39" t="str">
        <f>IF([1]FINAL!C219=0,"",[1]FINAL!C219)</f>
        <v/>
      </c>
      <c r="D219" s="39" t="str">
        <f>IF([1]FINAL!D219=0,"",[1]FINAL!D219)</f>
        <v/>
      </c>
      <c r="E219" s="50" t="str">
        <f>[1]FINAL!L219</f>
        <v>Nott'ham Forest</v>
      </c>
      <c r="F219" s="51">
        <f>IFERROR(VLOOKUP(E219,Table!$B$1:$Z$21,MATCH("MP",Table!$B$1:$Z$1,0),0),"")</f>
        <v>34</v>
      </c>
      <c r="G219" s="40">
        <f>IFERROR(VLOOKUP(A219,PlayingTime!$B$1:$Z$1000,MATCH("Min",PlayingTime!$B$2:$Z$2,0),0),0)</f>
        <v>1927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1927</v>
      </c>
      <c r="L219" s="39">
        <f>IFERROR(VLOOKUP(A219,PlayerStats!$B$1:$Z$1000,MATCH("xG",PlayerStats!$B$2:$Z$2,0),0),0)</f>
        <v>0.5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0.5</v>
      </c>
      <c r="Q219" s="39">
        <f>IFERROR(VLOOKUP(A219,PlayerStats!$B$1:$Z$1000,MATCH("xAG",PlayerStats!$B$2:$Z$2,0),0),0)</f>
        <v>0.8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0.8</v>
      </c>
      <c r="V219" s="49">
        <f t="shared" si="15"/>
        <v>51</v>
      </c>
      <c r="X219" s="50" t="str">
        <f>API!M219&amp;" "&amp;API!V219</f>
        <v>Armando Broja</v>
      </c>
      <c r="Y219" s="50">
        <f>API!AC219</f>
        <v>21</v>
      </c>
    </row>
    <row r="220" spans="1:25">
      <c r="A220" s="39" t="str">
        <f>IF([1]FINAL!A220=0,"",[1]FINAL!A220)</f>
        <v>Daniel Iversen</v>
      </c>
      <c r="B220" s="39" t="str">
        <f>IF([1]FINAL!B220=0,"",[1]FINAL!B220)</f>
        <v>Iversen</v>
      </c>
      <c r="C220" s="39" t="str">
        <f>IF([1]FINAL!C220=0,"",[1]FINAL!C220)</f>
        <v/>
      </c>
      <c r="D220" s="39" t="str">
        <f>IF([1]FINAL!D220=0,"",[1]FINAL!D220)</f>
        <v/>
      </c>
      <c r="E220" s="50" t="str">
        <f>[1]FINAL!L220</f>
        <v>Leicester City</v>
      </c>
      <c r="F220" s="51">
        <f>IFERROR(VLOOKUP(E220,Table!$B$1:$Z$21,MATCH("MP",Table!$B$1:$Z$1,0),0),"")</f>
        <v>34</v>
      </c>
      <c r="G220" s="40">
        <f>IFERROR(VLOOKUP(A220,PlayingTime!$B$1:$Z$1000,MATCH("Min",PlayingTime!$B$2:$Z$2,0),0),0)</f>
        <v>720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720</v>
      </c>
      <c r="L220" s="39">
        <f>IFERROR(VLOOKUP(A220,PlayerStats!$B$1:$Z$1000,MATCH("xG",PlayerStats!$B$2:$Z$2,0),0),0)</f>
        <v>0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0</v>
      </c>
      <c r="Q220" s="39">
        <f>IFERROR(VLOOKUP(A220,PlayerStats!$B$1:$Z$1000,MATCH("xAG",PlayerStats!$B$2:$Z$2,0),0),0)</f>
        <v>0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0</v>
      </c>
      <c r="V220" s="49">
        <f t="shared" si="15"/>
        <v>17</v>
      </c>
      <c r="X220" s="50" t="str">
        <f>API!M220&amp;" "&amp;API!V220</f>
        <v>Ethan Ampadu</v>
      </c>
      <c r="Y220" s="50">
        <f>API!AC220</f>
        <v>0</v>
      </c>
    </row>
    <row r="221" spans="1:25">
      <c r="A221" s="39" t="str">
        <f>IF([1]FINAL!A221=0,"",[1]FINAL!A221)</f>
        <v>Stuart Armstrong</v>
      </c>
      <c r="B221" s="39" t="str">
        <f>IF([1]FINAL!B221=0,"",[1]FINAL!B221)</f>
        <v>S.Armstrong</v>
      </c>
      <c r="C221" s="39" t="str">
        <f>IF([1]FINAL!C221=0,"",[1]FINAL!C221)</f>
        <v/>
      </c>
      <c r="D221" s="39" t="str">
        <f>IF([1]FINAL!D221=0,"",[1]FINAL!D221)</f>
        <v/>
      </c>
      <c r="E221" s="50" t="str">
        <f>[1]FINAL!L221</f>
        <v>Southampton</v>
      </c>
      <c r="F221" s="51">
        <f>IFERROR(VLOOKUP(E221,Table!$B$1:$Z$21,MATCH("MP",Table!$B$1:$Z$1,0),0),"")</f>
        <v>34</v>
      </c>
      <c r="G221" s="40">
        <f>IFERROR(VLOOKUP(A221,PlayingTime!$B$1:$Z$1000,MATCH("Min",PlayingTime!$B$2:$Z$2,0),0),0)</f>
        <v>1214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0</v>
      </c>
      <c r="K221" s="45">
        <f t="shared" si="12"/>
        <v>1214</v>
      </c>
      <c r="L221" s="39">
        <f>IFERROR(VLOOKUP(A221,PlayerStats!$B$1:$Z$1000,MATCH("xG",PlayerStats!$B$2:$Z$2,0),0),0)</f>
        <v>2.2999999999999998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0</v>
      </c>
      <c r="P221" s="47">
        <f t="shared" si="13"/>
        <v>2.2999999999999998</v>
      </c>
      <c r="Q221" s="39">
        <f>IFERROR(VLOOKUP(A221,PlayerStats!$B$1:$Z$1000,MATCH("xAG",PlayerStats!$B$2:$Z$2,0),0),0)</f>
        <v>1.8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0</v>
      </c>
      <c r="U221" s="47">
        <f t="shared" si="14"/>
        <v>1.8</v>
      </c>
      <c r="V221" s="49">
        <f t="shared" si="15"/>
        <v>48</v>
      </c>
      <c r="X221" s="50" t="str">
        <f>API!M221&amp;" "&amp;API!V221</f>
        <v>Wesley Fofana</v>
      </c>
      <c r="Y221" s="50">
        <f>API!AC221</f>
        <v>34</v>
      </c>
    </row>
    <row r="222" spans="1:25">
      <c r="A222" s="39" t="str">
        <f>IF([1]FINAL!A222=0,"",[1]FINAL!A222)</f>
        <v>Curtis Jones</v>
      </c>
      <c r="B222" s="39" t="str">
        <f>IF([1]FINAL!B222=0,"",[1]FINAL!B222)</f>
        <v>Jones</v>
      </c>
      <c r="C222" s="39" t="str">
        <f>IF([1]FINAL!C222=0,"",[1]FINAL!C222)</f>
        <v>C Jones</v>
      </c>
      <c r="D222" s="39" t="str">
        <f>IF([1]FINAL!D222=0,"",[1]FINAL!D222)</f>
        <v/>
      </c>
      <c r="E222" s="50" t="str">
        <f>[1]FINAL!L222</f>
        <v>Liverpool</v>
      </c>
      <c r="F222" s="51">
        <f>IFERROR(VLOOKUP(E222,Table!$B$1:$Z$21,MATCH("MP",Table!$B$1:$Z$1,0),0),"")</f>
        <v>34</v>
      </c>
      <c r="G222" s="40">
        <f>IFERROR(VLOOKUP(A222,PlayingTime!$B$1:$Z$1000,MATCH("Min",PlayingTime!$B$2:$Z$2,0),0),0)</f>
        <v>753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753</v>
      </c>
      <c r="L222" s="39">
        <f>IFERROR(VLOOKUP(A222,PlayerStats!$B$1:$Z$1000,MATCH("xG",PlayerStats!$B$2:$Z$2,0),0),0)</f>
        <v>0.6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0.6</v>
      </c>
      <c r="Q222" s="39">
        <f>IFERROR(VLOOKUP(A222,PlayerStats!$B$1:$Z$1000,MATCH("xAG",PlayerStats!$B$2:$Z$2,0),0),0)</f>
        <v>0.9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0.9</v>
      </c>
      <c r="V222" s="49">
        <f t="shared" si="15"/>
        <v>30</v>
      </c>
      <c r="X222" s="50" t="str">
        <f>API!M222&amp;" "&amp;API!V222</f>
        <v>Raheem Sterling</v>
      </c>
      <c r="Y222" s="50">
        <f>API!AC222</f>
        <v>75</v>
      </c>
    </row>
    <row r="223" spans="1:25">
      <c r="A223" s="39" t="str">
        <f>IF([1]FINAL!A223=0,"",[1]FINAL!A223)</f>
        <v>Dean Henderson</v>
      </c>
      <c r="B223" s="39" t="str">
        <f>IF([1]FINAL!B223=0,"",[1]FINAL!B223)</f>
        <v>Henderson</v>
      </c>
      <c r="C223" s="39" t="str">
        <f>IF([1]FINAL!C223=0,"",[1]FINAL!C223)</f>
        <v>D Henderson</v>
      </c>
      <c r="D223" s="39" t="str">
        <f>IF([1]FINAL!D223=0,"",[1]FINAL!D223)</f>
        <v/>
      </c>
      <c r="E223" s="50" t="str">
        <f>[1]FINAL!L223</f>
        <v>Nott'ham Forest</v>
      </c>
      <c r="F223" s="51">
        <f>IFERROR(VLOOKUP(E223,Table!$B$1:$Z$21,MATCH("MP",Table!$B$1:$Z$1,0),0),"")</f>
        <v>34</v>
      </c>
      <c r="G223" s="40">
        <f>IFERROR(VLOOKUP(A223,PlayingTime!$B$1:$Z$1000,MATCH("Min",PlayingTime!$B$2:$Z$2,0),0),0)</f>
        <v>1620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0</v>
      </c>
      <c r="J223" s="40">
        <f>IFERROR(VLOOKUP(D223,PlayingTime!$B$1:$Z$1000,MATCH("Min",PlayingTime!$B$2:$Z$2,0),0),0)</f>
        <v>0</v>
      </c>
      <c r="K223" s="45">
        <f t="shared" si="12"/>
        <v>1620</v>
      </c>
      <c r="L223" s="39">
        <f>IFERROR(VLOOKUP(A223,PlayerStats!$B$1:$Z$1000,MATCH("xG",PlayerStats!$B$2:$Z$2,0),0),0)</f>
        <v>0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0</v>
      </c>
      <c r="O223" s="39">
        <f>IFERROR(VLOOKUP(D223,PlayerStats!$B$1:$Z$1000,MATCH("xG",PlayerStats!$B$2:$Z$2,0),0),0)</f>
        <v>0</v>
      </c>
      <c r="P223" s="47">
        <f t="shared" si="13"/>
        <v>0</v>
      </c>
      <c r="Q223" s="39">
        <f>IFERROR(VLOOKUP(A223,PlayerStats!$B$1:$Z$1000,MATCH("xAG",PlayerStats!$B$2:$Z$2,0),0),0)</f>
        <v>0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0</v>
      </c>
      <c r="T223" s="39">
        <f>IFERROR(VLOOKUP(D223,PlayerStats!$B$1:$Z$1000,MATCH("xAG",PlayerStats!$B$2:$Z$2,0),0),0)</f>
        <v>0</v>
      </c>
      <c r="U223" s="47">
        <f t="shared" si="14"/>
        <v>0</v>
      </c>
      <c r="V223" s="49">
        <f t="shared" si="15"/>
        <v>82</v>
      </c>
      <c r="X223" s="50" t="str">
        <f>API!M223&amp;" "&amp;API!V223</f>
        <v>Kalidou Koulibaly</v>
      </c>
      <c r="Y223" s="50">
        <f>API!AC223</f>
        <v>73</v>
      </c>
    </row>
    <row r="224" spans="1:25">
      <c r="A224" s="39" t="str">
        <f>IF([1]FINAL!A224=0,"",[1]FINAL!A224)</f>
        <v>Christian Nørgaard</v>
      </c>
      <c r="B224" s="39" t="str">
        <f>IF([1]FINAL!B224=0,"",[1]FINAL!B224)</f>
        <v>Nørgaard</v>
      </c>
      <c r="C224" s="39" t="str">
        <f>IF([1]FINAL!C224=0,"",[1]FINAL!C224)</f>
        <v>Norgaard</v>
      </c>
      <c r="D224" s="39" t="str">
        <f>IF([1]FINAL!D224=0,"",[1]FINAL!D224)</f>
        <v/>
      </c>
      <c r="E224" s="50" t="str">
        <f>[1]FINAL!L224</f>
        <v>Brentford</v>
      </c>
      <c r="F224" s="51">
        <f>IFERROR(VLOOKUP(E224,Table!$B$1:$Z$21,MATCH("MP",Table!$B$1:$Z$1,0),0),"")</f>
        <v>34</v>
      </c>
      <c r="G224" s="40">
        <f>IFERROR(VLOOKUP(A224,PlayingTime!$B$1:$Z$1000,MATCH("Min",PlayingTime!$B$2:$Z$2,0),0),0)</f>
        <v>1763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1763</v>
      </c>
      <c r="L224" s="39">
        <f>IFERROR(VLOOKUP(A224,PlayerStats!$B$1:$Z$1000,MATCH("xG",PlayerStats!$B$2:$Z$2,0),0),0)</f>
        <v>1.6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1.6</v>
      </c>
      <c r="Q224" s="39">
        <f>IFERROR(VLOOKUP(A224,PlayerStats!$B$1:$Z$1000,MATCH("xAG",PlayerStats!$B$2:$Z$2,0),0),0)</f>
        <v>3.1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3.1</v>
      </c>
      <c r="V224" s="49">
        <f t="shared" si="15"/>
        <v>71</v>
      </c>
      <c r="X224" s="50" t="str">
        <f>API!M224&amp;" "&amp;API!V224</f>
        <v>Harvey Vale</v>
      </c>
      <c r="Y224" s="50">
        <f>API!AC224</f>
        <v>0</v>
      </c>
    </row>
    <row r="225" spans="1:25">
      <c r="A225" s="39" t="str">
        <f>IF([1]FINAL!A225=0,"",[1]FINAL!A225)</f>
        <v>Aleksandar Mitrović</v>
      </c>
      <c r="B225" s="39" t="str">
        <f>IF([1]FINAL!B225=0,"",[1]FINAL!B225)</f>
        <v>Mitrović</v>
      </c>
      <c r="C225" s="39" t="str">
        <f>IF([1]FINAL!C225=0,"",[1]FINAL!C225)</f>
        <v>Mitrovic</v>
      </c>
      <c r="D225" s="39" t="str">
        <f>IF([1]FINAL!D225=0,"",[1]FINAL!D225)</f>
        <v>Aleksandar Mitrovic</v>
      </c>
      <c r="E225" s="50" t="str">
        <f>[1]FINAL!L225</f>
        <v>Fulham</v>
      </c>
      <c r="F225" s="51">
        <f>IFERROR(VLOOKUP(E225,Table!$B$1:$Z$21,MATCH("MP",Table!$B$1:$Z$1,0),0),"")</f>
        <v>34</v>
      </c>
      <c r="G225" s="40">
        <f>IFERROR(VLOOKUP(A225,PlayingTime!$B$1:$Z$1000,MATCH("Min",PlayingTime!$B$2:$Z$2,0),0),0)</f>
        <v>1813</v>
      </c>
      <c r="H225" s="40">
        <f>IFERROR(VLOOKUP(B225,PlayingTime!$B$1:$Z$1000,MATCH("Min",PlayingTime!$B$2:$Z$2,0),0),0)</f>
        <v>0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1813</v>
      </c>
      <c r="L225" s="39">
        <f>IFERROR(VLOOKUP(A225,PlayerStats!$B$1:$Z$1000,MATCH("xG",PlayerStats!$B$2:$Z$2,0),0),0)</f>
        <v>12.3</v>
      </c>
      <c r="M225" s="39">
        <f>IFERROR(VLOOKUP(B225,PlayerStats!$B$1:$Z$1000,MATCH("xG",PlayerStats!$B$2:$Z$2,0),0),0)</f>
        <v>0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12.3</v>
      </c>
      <c r="Q225" s="39">
        <f>IFERROR(VLOOKUP(A225,PlayerStats!$B$1:$Z$1000,MATCH("xAG",PlayerStats!$B$2:$Z$2,0),0),0)</f>
        <v>2.1</v>
      </c>
      <c r="R225" s="39">
        <f>IFERROR(VLOOKUP(B225,PlayerStats!$B$1:$Z$1000,MATCH("xAG",PlayerStats!$B$2:$Z$2,0),0),0)</f>
        <v>0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2.1</v>
      </c>
      <c r="V225" s="49">
        <f t="shared" si="15"/>
        <v>90</v>
      </c>
      <c r="X225" s="50" t="str">
        <f>API!M225&amp;" "&amp;API!V225</f>
        <v>Denis Zakaria</v>
      </c>
      <c r="Y225" s="50">
        <f>API!AC225</f>
        <v>13</v>
      </c>
    </row>
    <row r="226" spans="1:25">
      <c r="A226" s="39" t="str">
        <f>IF([1]FINAL!A226=0,"",[1]FINAL!A226)</f>
        <v>Angelo Ogbonna</v>
      </c>
      <c r="B226" s="39" t="str">
        <f>IF([1]FINAL!B226=0,"",[1]FINAL!B226)</f>
        <v>Ogbonna</v>
      </c>
      <c r="C226" s="39" t="str">
        <f>IF([1]FINAL!C226=0,"",[1]FINAL!C226)</f>
        <v/>
      </c>
      <c r="D226" s="39" t="str">
        <f>IF([1]FINAL!D226=0,"",[1]FINAL!D226)</f>
        <v/>
      </c>
      <c r="E226" s="50" t="str">
        <f>[1]FINAL!L226</f>
        <v>West Ham</v>
      </c>
      <c r="F226" s="51">
        <f>IFERROR(VLOOKUP(E226,Table!$B$1:$Z$21,MATCH("MP",Table!$B$1:$Z$1,0),0),"")</f>
        <v>34</v>
      </c>
      <c r="G226" s="40">
        <f>IFERROR(VLOOKUP(A226,PlayingTime!$B$1:$Z$1000,MATCH("Min",PlayingTime!$B$2:$Z$2,0),0),0)</f>
        <v>967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967</v>
      </c>
      <c r="L226" s="39">
        <f>IFERROR(VLOOKUP(A226,PlayerStats!$B$1:$Z$1000,MATCH("xG",PlayerStats!$B$2:$Z$2,0),0),0)</f>
        <v>0.3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0.3</v>
      </c>
      <c r="Q226" s="39">
        <f>IFERROR(VLOOKUP(A226,PlayerStats!$B$1:$Z$1000,MATCH("xAG",PlayerStats!$B$2:$Z$2,0),0),0)</f>
        <v>0.2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0.2</v>
      </c>
      <c r="V226" s="49">
        <f t="shared" si="15"/>
        <v>35</v>
      </c>
      <c r="X226" s="50" t="str">
        <f>API!M226&amp;" "&amp;API!V226</f>
        <v>Pierre-Emerick Aubameyang</v>
      </c>
      <c r="Y226" s="50">
        <f>API!AC226</f>
        <v>25</v>
      </c>
    </row>
    <row r="227" spans="1:25">
      <c r="A227" s="39" t="str">
        <f>IF([1]FINAL!A227=0,"",[1]FINAL!A227)</f>
        <v>Adam Smith</v>
      </c>
      <c r="B227" s="39" t="str">
        <f>IF([1]FINAL!B227=0,"",[1]FINAL!B227)</f>
        <v>Smith</v>
      </c>
      <c r="C227" s="39" t="str">
        <f>IF([1]FINAL!C227=0,"",[1]FINAL!C227)</f>
        <v>A Smith</v>
      </c>
      <c r="D227" s="39" t="str">
        <f>IF([1]FINAL!D227=0,"",[1]FINAL!D227)</f>
        <v/>
      </c>
      <c r="E227" s="50" t="str">
        <f>[1]FINAL!L227</f>
        <v>Bournemouth</v>
      </c>
      <c r="F227" s="51">
        <f>IFERROR(VLOOKUP(E227,Table!$B$1:$Z$21,MATCH("MP",Table!$B$1:$Z$1,0),0),"")</f>
        <v>34</v>
      </c>
      <c r="G227" s="40">
        <f>IFERROR(VLOOKUP(A227,PlayingTime!$B$1:$Z$1000,MATCH("Min",PlayingTime!$B$2:$Z$2,0),0),0)</f>
        <v>2675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2675</v>
      </c>
      <c r="L227" s="39">
        <f>IFERROR(VLOOKUP(A227,PlayerStats!$B$1:$Z$1000,MATCH("xG",PlayerStats!$B$2:$Z$2,0),0),0)</f>
        <v>0.5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0.5</v>
      </c>
      <c r="Q227" s="39">
        <f>IFERROR(VLOOKUP(A227,PlayerStats!$B$1:$Z$1000,MATCH("xAG",PlayerStats!$B$2:$Z$2,0),0),0)</f>
        <v>0.9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0.9</v>
      </c>
      <c r="V227" s="49">
        <f t="shared" si="15"/>
        <v>69</v>
      </c>
      <c r="X227" s="50" t="str">
        <f>API!M227&amp;" "&amp;API!V227</f>
        <v>Marcus Bettinelli</v>
      </c>
      <c r="Y227" s="50">
        <f>API!AC227</f>
        <v>0</v>
      </c>
    </row>
    <row r="228" spans="1:25">
      <c r="A228" s="39" t="str">
        <f>IF([1]FINAL!A228=0,"",[1]FINAL!A228)</f>
        <v>Allan Saint-Maximin</v>
      </c>
      <c r="B228" s="39" t="str">
        <f>IF([1]FINAL!B228=0,"",[1]FINAL!B228)</f>
        <v>Saint-Maximin</v>
      </c>
      <c r="C228" s="39" t="str">
        <f>IF([1]FINAL!C228=0,"",[1]FINAL!C228)</f>
        <v/>
      </c>
      <c r="D228" s="39" t="str">
        <f>IF([1]FINAL!D228=0,"",[1]FINAL!D228)</f>
        <v/>
      </c>
      <c r="E228" s="50" t="str">
        <f>[1]FINAL!L228</f>
        <v>Newcastle Utd</v>
      </c>
      <c r="F228" s="51">
        <f>IFERROR(VLOOKUP(E228,Table!$B$1:$Z$21,MATCH("MP",Table!$B$1:$Z$1,0),0),"")</f>
        <v>33</v>
      </c>
      <c r="G228" s="40">
        <f>IFERROR(VLOOKUP(A228,PlayingTime!$B$1:$Z$1000,MATCH("Min",PlayingTime!$B$2:$Z$2,0),0),0)</f>
        <v>997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0</v>
      </c>
      <c r="J228" s="40">
        <f>IFERROR(VLOOKUP(D228,PlayingTime!$B$1:$Z$1000,MATCH("Min",PlayingTime!$B$2:$Z$2,0),0),0)</f>
        <v>0</v>
      </c>
      <c r="K228" s="45">
        <f t="shared" si="12"/>
        <v>997</v>
      </c>
      <c r="L228" s="39">
        <f>IFERROR(VLOOKUP(A228,PlayerStats!$B$1:$Z$1000,MATCH("xG",PlayerStats!$B$2:$Z$2,0),0),0)</f>
        <v>1.5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0</v>
      </c>
      <c r="O228" s="39">
        <f>IFERROR(VLOOKUP(D228,PlayerStats!$B$1:$Z$1000,MATCH("xG",PlayerStats!$B$2:$Z$2,0),0),0)</f>
        <v>0</v>
      </c>
      <c r="P228" s="47">
        <f t="shared" si="13"/>
        <v>1.5</v>
      </c>
      <c r="Q228" s="39">
        <f>IFERROR(VLOOKUP(A228,PlayerStats!$B$1:$Z$1000,MATCH("xAG",PlayerStats!$B$2:$Z$2,0),0),0)</f>
        <v>3.8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0</v>
      </c>
      <c r="T228" s="39">
        <f>IFERROR(VLOOKUP(D228,PlayerStats!$B$1:$Z$1000,MATCH("xAG",PlayerStats!$B$2:$Z$2,0),0),0)</f>
        <v>0</v>
      </c>
      <c r="U228" s="47">
        <f t="shared" si="14"/>
        <v>3.8</v>
      </c>
      <c r="V228" s="49">
        <f t="shared" si="15"/>
        <v>60</v>
      </c>
      <c r="X228" s="50" t="str">
        <f>API!M228&amp;" "&amp;API!V228</f>
        <v>Omari Hutchinson</v>
      </c>
      <c r="Y228" s="50">
        <f>API!AC228</f>
        <v>1</v>
      </c>
    </row>
    <row r="229" spans="1:25">
      <c r="A229" s="39" t="str">
        <f>IF([1]FINAL!A229=0,"",[1]FINAL!A229)</f>
        <v>Jefferson Lerma Solís</v>
      </c>
      <c r="B229" s="39" t="str">
        <f>IF([1]FINAL!B229=0,"",[1]FINAL!B229)</f>
        <v>Lerma</v>
      </c>
      <c r="C229" s="39" t="str">
        <f>IF([1]FINAL!C229=0,"",[1]FINAL!C229)</f>
        <v>Jefferson Lerma</v>
      </c>
      <c r="D229" s="39" t="str">
        <f>IF([1]FINAL!D229=0,"",[1]FINAL!D229)</f>
        <v/>
      </c>
      <c r="E229" s="50" t="str">
        <f>[1]FINAL!L229</f>
        <v>Bournemouth</v>
      </c>
      <c r="F229" s="51">
        <f>IFERROR(VLOOKUP(E229,Table!$B$1:$Z$21,MATCH("MP",Table!$B$1:$Z$1,0),0),"")</f>
        <v>34</v>
      </c>
      <c r="G229" s="40">
        <f>IFERROR(VLOOKUP(A229,PlayingTime!$B$1:$Z$1000,MATCH("Min",PlayingTime!$B$2:$Z$2,0),0),0)</f>
        <v>0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2892</v>
      </c>
      <c r="J229" s="40">
        <f>IFERROR(VLOOKUP(D229,PlayingTime!$B$1:$Z$1000,MATCH("Min",PlayingTime!$B$2:$Z$2,0),0),0)</f>
        <v>0</v>
      </c>
      <c r="K229" s="45">
        <f t="shared" si="12"/>
        <v>2892</v>
      </c>
      <c r="L229" s="39">
        <f>IFERROR(VLOOKUP(A229,PlayerStats!$B$1:$Z$1000,MATCH("xG",PlayerStats!$B$2:$Z$2,0),0),0)</f>
        <v>0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2.5</v>
      </c>
      <c r="O229" s="39">
        <f>IFERROR(VLOOKUP(D229,PlayerStats!$B$1:$Z$1000,MATCH("xG",PlayerStats!$B$2:$Z$2,0),0),0)</f>
        <v>0</v>
      </c>
      <c r="P229" s="47">
        <f t="shared" si="13"/>
        <v>2.5</v>
      </c>
      <c r="Q229" s="39">
        <f>IFERROR(VLOOKUP(A229,PlayerStats!$B$1:$Z$1000,MATCH("xAG",PlayerStats!$B$2:$Z$2,0),0),0)</f>
        <v>0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1.8</v>
      </c>
      <c r="T229" s="39">
        <f>IFERROR(VLOOKUP(D229,PlayerStats!$B$1:$Z$1000,MATCH("xAG",PlayerStats!$B$2:$Z$2,0),0),0)</f>
        <v>0</v>
      </c>
      <c r="U229" s="47">
        <f t="shared" si="14"/>
        <v>1.8</v>
      </c>
      <c r="V229" s="49">
        <f t="shared" si="15"/>
        <v>94</v>
      </c>
      <c r="X229" s="50" t="str">
        <f>API!M229&amp;" "&amp;API!V229</f>
        <v>Lewis Hall</v>
      </c>
      <c r="Y229" s="50">
        <f>API!AC229</f>
        <v>8</v>
      </c>
    </row>
    <row r="230" spans="1:25">
      <c r="A230" s="39" t="str">
        <f>IF([1]FINAL!A230=0,"",[1]FINAL!A230)</f>
        <v>Dominic Calvert-Lewin</v>
      </c>
      <c r="B230" s="39" t="str">
        <f>IF([1]FINAL!B230=0,"",[1]FINAL!B230)</f>
        <v>Calvert-Lewin</v>
      </c>
      <c r="C230" s="39" t="str">
        <f>IF([1]FINAL!C230=0,"",[1]FINAL!C230)</f>
        <v/>
      </c>
      <c r="D230" s="39" t="str">
        <f>IF([1]FINAL!D230=0,"",[1]FINAL!D230)</f>
        <v/>
      </c>
      <c r="E230" s="50" t="str">
        <f>[1]FINAL!L230</f>
        <v>Everton</v>
      </c>
      <c r="F230" s="51">
        <f>IFERROR(VLOOKUP(E230,Table!$B$1:$Z$21,MATCH("MP",Table!$B$1:$Z$1,0),0),"")</f>
        <v>34</v>
      </c>
      <c r="G230" s="40">
        <f>IFERROR(VLOOKUP(A230,PlayingTime!$B$1:$Z$1000,MATCH("Min",PlayingTime!$B$2:$Z$2,0),0),0)</f>
        <v>990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0</v>
      </c>
      <c r="K230" s="45">
        <f t="shared" si="12"/>
        <v>990</v>
      </c>
      <c r="L230" s="39">
        <f>IFERROR(VLOOKUP(A230,PlayerStats!$B$1:$Z$1000,MATCH("xG",PlayerStats!$B$2:$Z$2,0),0),0)</f>
        <v>5.4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0</v>
      </c>
      <c r="P230" s="47">
        <f t="shared" si="13"/>
        <v>5.4</v>
      </c>
      <c r="Q230" s="39">
        <f>IFERROR(VLOOKUP(A230,PlayerStats!$B$1:$Z$1000,MATCH("xAG",PlayerStats!$B$2:$Z$2,0),0),0)</f>
        <v>0.5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0</v>
      </c>
      <c r="U230" s="47">
        <f t="shared" si="14"/>
        <v>0.5</v>
      </c>
      <c r="V230" s="49">
        <f t="shared" si="15"/>
        <v>34</v>
      </c>
      <c r="X230" s="50" t="str">
        <f>API!M230&amp;" "&amp;API!V230</f>
        <v>Bashir Humphreys</v>
      </c>
      <c r="Y230" s="50">
        <f>API!AC230</f>
        <v>0</v>
      </c>
    </row>
    <row r="231" spans="1:25">
      <c r="A231" s="39" t="str">
        <f>IF([1]FINAL!A231=0,"",[1]FINAL!A231)</f>
        <v>Bobby De Cordova-Reid</v>
      </c>
      <c r="B231" s="39" t="str">
        <f>IF([1]FINAL!B231=0,"",[1]FINAL!B231)</f>
        <v>De Cordova-Reid</v>
      </c>
      <c r="C231" s="39" t="str">
        <f>IF([1]FINAL!C231=0,"",[1]FINAL!C231)</f>
        <v>Reid</v>
      </c>
      <c r="D231" s="39" t="str">
        <f>IF([1]FINAL!D231=0,"",[1]FINAL!D231)</f>
        <v>Bobby Reid</v>
      </c>
      <c r="E231" s="50" t="str">
        <f>[1]FINAL!L231</f>
        <v>Fulham</v>
      </c>
      <c r="F231" s="51">
        <f>IFERROR(VLOOKUP(E231,Table!$B$1:$Z$21,MATCH("MP",Table!$B$1:$Z$1,0),0),"")</f>
        <v>34</v>
      </c>
      <c r="G231" s="40">
        <f>IFERROR(VLOOKUP(A231,PlayingTime!$B$1:$Z$1000,MATCH("Min",PlayingTime!$B$2:$Z$2,0),0),0)</f>
        <v>0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0</v>
      </c>
      <c r="J231" s="40">
        <f>IFERROR(VLOOKUP(D231,PlayingTime!$B$1:$Z$1000,MATCH("Min",PlayingTime!$B$2:$Z$2,0),0),0)</f>
        <v>2433</v>
      </c>
      <c r="K231" s="45">
        <f t="shared" si="12"/>
        <v>2433</v>
      </c>
      <c r="L231" s="39">
        <f>IFERROR(VLOOKUP(A231,PlayerStats!$B$1:$Z$1000,MATCH("xG",PlayerStats!$B$2:$Z$2,0),0),0)</f>
        <v>0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</v>
      </c>
      <c r="O231" s="39">
        <f>IFERROR(VLOOKUP(D231,PlayerStats!$B$1:$Z$1000,MATCH("xG",PlayerStats!$B$2:$Z$2,0),0),0)</f>
        <v>3.9</v>
      </c>
      <c r="P231" s="47">
        <f t="shared" si="13"/>
        <v>3.9</v>
      </c>
      <c r="Q231" s="39">
        <f>IFERROR(VLOOKUP(A231,PlayerStats!$B$1:$Z$1000,MATCH("xAG",PlayerStats!$B$2:$Z$2,0),0),0)</f>
        <v>0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0</v>
      </c>
      <c r="T231" s="39">
        <f>IFERROR(VLOOKUP(D231,PlayerStats!$B$1:$Z$1000,MATCH("xAG",PlayerStats!$B$2:$Z$2,0),0),0)</f>
        <v>1.7</v>
      </c>
      <c r="U231" s="47">
        <f t="shared" si="14"/>
        <v>1.7</v>
      </c>
      <c r="V231" s="49">
        <f t="shared" si="15"/>
        <v>87</v>
      </c>
      <c r="X231" s="50" t="str">
        <f>API!M231&amp;" "&amp;API!V231</f>
        <v>David Datro Fofana</v>
      </c>
      <c r="Y231" s="50">
        <f>API!AC231</f>
        <v>2</v>
      </c>
    </row>
    <row r="232" spans="1:25">
      <c r="A232" s="39" t="str">
        <f>IF([1]FINAL!A232=0,"",[1]FINAL!A232)</f>
        <v>Neco Williams</v>
      </c>
      <c r="B232" s="39" t="str">
        <f>IF([1]FINAL!B232=0,"",[1]FINAL!B232)</f>
        <v>N.Williams</v>
      </c>
      <c r="C232" s="39" t="str">
        <f>IF([1]FINAL!C232=0,"",[1]FINAL!C232)</f>
        <v/>
      </c>
      <c r="D232" s="39" t="str">
        <f>IF([1]FINAL!D232=0,"",[1]FINAL!D232)</f>
        <v/>
      </c>
      <c r="E232" s="50" t="str">
        <f>[1]FINAL!L232</f>
        <v>Nott'ham Forest</v>
      </c>
      <c r="F232" s="51">
        <f>IFERROR(VLOOKUP(E232,Table!$B$1:$Z$21,MATCH("MP",Table!$B$1:$Z$1,0),0),"")</f>
        <v>34</v>
      </c>
      <c r="G232" s="40">
        <f>IFERROR(VLOOKUP(A232,PlayingTime!$B$1:$Z$1000,MATCH("Min",PlayingTime!$B$2:$Z$2,0),0),0)</f>
        <v>1882</v>
      </c>
      <c r="H232" s="40">
        <f>IFERROR(VLOOKUP(B232,PlayingTime!$B$1:$Z$1000,MATCH("Min",PlayingTime!$B$2:$Z$2,0),0),0)</f>
        <v>0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1882</v>
      </c>
      <c r="L232" s="39">
        <f>IFERROR(VLOOKUP(A232,PlayerStats!$B$1:$Z$1000,MATCH("xG",PlayerStats!$B$2:$Z$2,0),0),0)</f>
        <v>1.3</v>
      </c>
      <c r="M232" s="39">
        <f>IFERROR(VLOOKUP(B232,PlayerStats!$B$1:$Z$1000,MATCH("xG",PlayerStats!$B$2:$Z$2,0),0),0)</f>
        <v>0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1.3</v>
      </c>
      <c r="Q232" s="39">
        <f>IFERROR(VLOOKUP(A232,PlayerStats!$B$1:$Z$1000,MATCH("xAG",PlayerStats!$B$2:$Z$2,0),0),0)</f>
        <v>1.4</v>
      </c>
      <c r="R232" s="39">
        <f>IFERROR(VLOOKUP(B232,PlayerStats!$B$1:$Z$1000,MATCH("xAG",PlayerStats!$B$2:$Z$2,0),0),0)</f>
        <v>0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1.4</v>
      </c>
      <c r="V232" s="49">
        <f t="shared" si="15"/>
        <v>54</v>
      </c>
      <c r="X232" s="50" t="str">
        <f>API!M232&amp;" "&amp;API!V232</f>
        <v>Benoît Badiashile</v>
      </c>
      <c r="Y232" s="50">
        <f>API!AC232</f>
        <v>32</v>
      </c>
    </row>
    <row r="233" spans="1:25">
      <c r="A233" s="39" t="str">
        <f>IF([1]FINAL!A233=0,"",[1]FINAL!A233)</f>
        <v>Kieran Tierney</v>
      </c>
      <c r="B233" s="39" t="str">
        <f>IF([1]FINAL!B233=0,"",[1]FINAL!B233)</f>
        <v>Tierney</v>
      </c>
      <c r="C233" s="39" t="str">
        <f>IF([1]FINAL!C233=0,"",[1]FINAL!C233)</f>
        <v/>
      </c>
      <c r="D233" s="39" t="str">
        <f>IF([1]FINAL!D233=0,"",[1]FINAL!D233)</f>
        <v/>
      </c>
      <c r="E233" s="50" t="str">
        <f>[1]FINAL!L233</f>
        <v>Arsenal</v>
      </c>
      <c r="F233" s="51">
        <f>IFERROR(VLOOKUP(E233,Table!$B$1:$Z$21,MATCH("MP",Table!$B$1:$Z$1,0),0),"")</f>
        <v>34</v>
      </c>
      <c r="G233" s="40">
        <f>IFERROR(VLOOKUP(A233,PlayingTime!$B$1:$Z$1000,MATCH("Min",PlayingTime!$B$2:$Z$2,0),0),0)</f>
        <v>636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636</v>
      </c>
      <c r="L233" s="39">
        <f>IFERROR(VLOOKUP(A233,PlayerStats!$B$1:$Z$1000,MATCH("xG",PlayerStats!$B$2:$Z$2,0),0),0)</f>
        <v>0.3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0.3</v>
      </c>
      <c r="Q233" s="39">
        <f>IFERROR(VLOOKUP(A233,PlayerStats!$B$1:$Z$1000,MATCH("xAG",PlayerStats!$B$2:$Z$2,0),0),0)</f>
        <v>0.3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0.3</v>
      </c>
      <c r="V233" s="49">
        <f t="shared" si="15"/>
        <v>33</v>
      </c>
      <c r="X233" s="50" t="str">
        <f>API!M233&amp;" "&amp;API!V233</f>
        <v>João Félix Sequeira</v>
      </c>
      <c r="Y233" s="50">
        <f>API!AC233</f>
        <v>30</v>
      </c>
    </row>
    <row r="234" spans="1:25">
      <c r="A234" s="39" t="str">
        <f>IF([1]FINAL!A234=0,"",[1]FINAL!A234)</f>
        <v>Aaron Hickey</v>
      </c>
      <c r="B234" s="39" t="str">
        <f>IF([1]FINAL!B234=0,"",[1]FINAL!B234)</f>
        <v>Hickey</v>
      </c>
      <c r="C234" s="39" t="str">
        <f>IF([1]FINAL!C234=0,"",[1]FINAL!C234)</f>
        <v/>
      </c>
      <c r="D234" s="39" t="str">
        <f>IF([1]FINAL!D234=0,"",[1]FINAL!D234)</f>
        <v/>
      </c>
      <c r="E234" s="50" t="str">
        <f>[1]FINAL!L234</f>
        <v>Brentford</v>
      </c>
      <c r="F234" s="51">
        <f>IFERROR(VLOOKUP(E234,Table!$B$1:$Z$21,MATCH("MP",Table!$B$1:$Z$1,0),0),"")</f>
        <v>34</v>
      </c>
      <c r="G234" s="40">
        <f>IFERROR(VLOOKUP(A234,PlayingTime!$B$1:$Z$1000,MATCH("Min",PlayingTime!$B$2:$Z$2,0),0),0)</f>
        <v>1588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1588</v>
      </c>
      <c r="L234" s="39">
        <f>IFERROR(VLOOKUP(A234,PlayerStats!$B$1:$Z$1000,MATCH("xG",PlayerStats!$B$2:$Z$2,0),0),0)</f>
        <v>0.3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0.3</v>
      </c>
      <c r="Q234" s="39">
        <f>IFERROR(VLOOKUP(A234,PlayerStats!$B$1:$Z$1000,MATCH("xAG",PlayerStats!$B$2:$Z$2,0),0),0)</f>
        <v>0.2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0.2</v>
      </c>
      <c r="V234" s="49">
        <f t="shared" si="15"/>
        <v>45</v>
      </c>
      <c r="X234" s="50" t="str">
        <f>API!M234&amp;" "&amp;API!V234</f>
        <v>Mykhailo Mudryk</v>
      </c>
      <c r="Y234" s="50">
        <f>API!AC234</f>
        <v>21</v>
      </c>
    </row>
    <row r="235" spans="1:25">
      <c r="A235" s="39" t="str">
        <f>IF([1]FINAL!A235=0,"",[1]FINAL!A235)</f>
        <v>Danny Ward</v>
      </c>
      <c r="B235" s="39" t="str">
        <f>IF([1]FINAL!B235=0,"",[1]FINAL!B235)</f>
        <v>Ward</v>
      </c>
      <c r="C235" s="39" t="str">
        <f>IF([1]FINAL!C235=0,"",[1]FINAL!C235)</f>
        <v>D Ward</v>
      </c>
      <c r="D235" s="39" t="str">
        <f>IF([1]FINAL!D235=0,"",[1]FINAL!D235)</f>
        <v/>
      </c>
      <c r="E235" s="50" t="str">
        <f>[1]FINAL!L235</f>
        <v>Leicester City</v>
      </c>
      <c r="F235" s="51">
        <f>IFERROR(VLOOKUP(E235,Table!$B$1:$Z$21,MATCH("MP",Table!$B$1:$Z$1,0),0),"")</f>
        <v>34</v>
      </c>
      <c r="G235" s="40">
        <f>IFERROR(VLOOKUP(A235,PlayingTime!$B$1:$Z$1000,MATCH("Min",PlayingTime!$B$2:$Z$2,0),0),0)</f>
        <v>2340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2340</v>
      </c>
      <c r="L235" s="39">
        <f>IFERROR(VLOOKUP(A235,PlayerStats!$B$1:$Z$1000,MATCH("xG",PlayerStats!$B$2:$Z$2,0),0),0)</f>
        <v>0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0</v>
      </c>
      <c r="Q235" s="39">
        <f>IFERROR(VLOOKUP(A235,PlayerStats!$B$1:$Z$1000,MATCH("xAG",PlayerStats!$B$2:$Z$2,0),0),0)</f>
        <v>0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0</v>
      </c>
      <c r="V235" s="49">
        <f t="shared" si="15"/>
        <v>91</v>
      </c>
      <c r="X235" s="50" t="str">
        <f>API!M235&amp;" "&amp;API!V235</f>
        <v>Andrey Nascimento dos Santos</v>
      </c>
      <c r="Y235" s="50">
        <f>API!AC235</f>
        <v>0</v>
      </c>
    </row>
    <row r="236" spans="1:25">
      <c r="A236" s="39" t="str">
        <f>IF([1]FINAL!A236=0,"",[1]FINAL!A236)</f>
        <v>Thomas Partey</v>
      </c>
      <c r="B236" s="39" t="str">
        <f>IF([1]FINAL!B236=0,"",[1]FINAL!B236)</f>
        <v>Partey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Arsenal</v>
      </c>
      <c r="F236" s="51">
        <f>IFERROR(VLOOKUP(E236,Table!$B$1:$Z$21,MATCH("MP",Table!$B$1:$Z$1,0),0),"")</f>
        <v>34</v>
      </c>
      <c r="G236" s="40">
        <f>IFERROR(VLOOKUP(A236,PlayingTime!$B$1:$Z$1000,MATCH("Min",PlayingTime!$B$2:$Z$2,0),0),0)</f>
        <v>2261</v>
      </c>
      <c r="H236" s="40">
        <f>IFERROR(VLOOKUP(B236,PlayingTime!$B$1:$Z$1000,MATCH("Min",PlayingTime!$B$2:$Z$2,0),0),0)</f>
        <v>0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2261</v>
      </c>
      <c r="L236" s="39">
        <f>IFERROR(VLOOKUP(A236,PlayerStats!$B$1:$Z$1000,MATCH("xG",PlayerStats!$B$2:$Z$2,0),0),0)</f>
        <v>2.2000000000000002</v>
      </c>
      <c r="M236" s="39">
        <f>IFERROR(VLOOKUP(B236,PlayerStats!$B$1:$Z$1000,MATCH("xG",PlayerStats!$B$2:$Z$2,0),0),0)</f>
        <v>0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2.2000000000000002</v>
      </c>
      <c r="Q236" s="39">
        <f>IFERROR(VLOOKUP(A236,PlayerStats!$B$1:$Z$1000,MATCH("xAG",PlayerStats!$B$2:$Z$2,0),0),0)</f>
        <v>1.3</v>
      </c>
      <c r="R236" s="39">
        <f>IFERROR(VLOOKUP(B236,PlayerStats!$B$1:$Z$1000,MATCH("xAG",PlayerStats!$B$2:$Z$2,0),0),0)</f>
        <v>0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1.3</v>
      </c>
      <c r="V236" s="49">
        <f t="shared" si="15"/>
        <v>80</v>
      </c>
      <c r="X236" s="50" t="str">
        <f>API!M236&amp;" "&amp;API!V236</f>
        <v>Noni Madueke</v>
      </c>
      <c r="Y236" s="50">
        <f>API!AC236</f>
        <v>16</v>
      </c>
    </row>
    <row r="237" spans="1:25">
      <c r="A237" s="39" t="str">
        <f>IF([1]FINAL!A237=0,"",[1]FINAL!A237)</f>
        <v>Deniz Undav</v>
      </c>
      <c r="B237" s="39" t="str">
        <f>IF([1]FINAL!B237=0,"",[1]FINAL!B237)</f>
        <v>Undav</v>
      </c>
      <c r="C237" s="39" t="str">
        <f>IF([1]FINAL!C237=0,"",[1]FINAL!C237)</f>
        <v/>
      </c>
      <c r="D237" s="39" t="str">
        <f>IF([1]FINAL!D237=0,"",[1]FINAL!D237)</f>
        <v/>
      </c>
      <c r="E237" s="50" t="str">
        <f>[1]FINAL!L237</f>
        <v>Brighton</v>
      </c>
      <c r="F237" s="51">
        <f>IFERROR(VLOOKUP(E237,Table!$B$1:$Z$21,MATCH("MP",Table!$B$1:$Z$1,0),0),"")</f>
        <v>32</v>
      </c>
      <c r="G237" s="40">
        <f>IFERROR(VLOOKUP(A237,PlayingTime!$B$1:$Z$1000,MATCH("Min",PlayingTime!$B$2:$Z$2,0),0),0)</f>
        <v>369</v>
      </c>
      <c r="H237" s="40">
        <f>IFERROR(VLOOKUP(B237,PlayingTime!$B$1:$Z$1000,MATCH("Min",PlayingTime!$B$2:$Z$2,0),0),0)</f>
        <v>0</v>
      </c>
      <c r="I237" s="40">
        <f>IFERROR(VLOOKUP(C237,PlayingTime!$B$1:$Z$1000,MATCH("Min",PlayingTime!$B$2:$Z$2,0),0),0)</f>
        <v>0</v>
      </c>
      <c r="J237" s="40">
        <f>IFERROR(VLOOKUP(D237,PlayingTime!$B$1:$Z$1000,MATCH("Min",PlayingTime!$B$2:$Z$2,0),0),0)</f>
        <v>0</v>
      </c>
      <c r="K237" s="45">
        <f t="shared" si="12"/>
        <v>369</v>
      </c>
      <c r="L237" s="39">
        <f>IFERROR(VLOOKUP(A237,PlayerStats!$B$1:$Z$1000,MATCH("xG",PlayerStats!$B$2:$Z$2,0),0),0)</f>
        <v>3.1</v>
      </c>
      <c r="M237" s="39">
        <f>IFERROR(VLOOKUP(B237,PlayerStats!$B$1:$Z$1000,MATCH("xG",PlayerStats!$B$2:$Z$2,0),0),0)</f>
        <v>0</v>
      </c>
      <c r="N237" s="39">
        <f>IFERROR(VLOOKUP(C237,PlayerStats!$B$1:$Z$1000,MATCH("xG",PlayerStats!$B$2:$Z$2,0),0),0)</f>
        <v>0</v>
      </c>
      <c r="O237" s="39">
        <f>IFERROR(VLOOKUP(D237,PlayerStats!$B$1:$Z$1000,MATCH("xG",PlayerStats!$B$2:$Z$2,0),0),0)</f>
        <v>0</v>
      </c>
      <c r="P237" s="47">
        <f t="shared" si="13"/>
        <v>3.1</v>
      </c>
      <c r="Q237" s="39">
        <f>IFERROR(VLOOKUP(A237,PlayerStats!$B$1:$Z$1000,MATCH("xAG",PlayerStats!$B$2:$Z$2,0),0),0)</f>
        <v>0.8</v>
      </c>
      <c r="R237" s="39">
        <f>IFERROR(VLOOKUP(B237,PlayerStats!$B$1:$Z$1000,MATCH("xAG",PlayerStats!$B$2:$Z$2,0),0),0)</f>
        <v>0</v>
      </c>
      <c r="S237" s="39">
        <f>IFERROR(VLOOKUP(C237,PlayerStats!$B$1:$Z$1000,MATCH("xAG",PlayerStats!$B$2:$Z$2,0),0),0)</f>
        <v>0</v>
      </c>
      <c r="T237" s="39">
        <f>IFERROR(VLOOKUP(D237,PlayerStats!$B$1:$Z$1000,MATCH("xAG",PlayerStats!$B$2:$Z$2,0),0),0)</f>
        <v>0</v>
      </c>
      <c r="U237" s="47">
        <f t="shared" si="14"/>
        <v>0.8</v>
      </c>
      <c r="V237" s="49">
        <f t="shared" si="15"/>
        <v>31</v>
      </c>
      <c r="X237" s="50" t="str">
        <f>API!M237&amp;" "&amp;API!V237</f>
        <v>Enzo Fernández</v>
      </c>
      <c r="Y237" s="50">
        <f>API!AC237</f>
        <v>34</v>
      </c>
    </row>
    <row r="238" spans="1:25">
      <c r="A238" s="39" t="str">
        <f>IF([1]FINAL!A238=0,"",[1]FINAL!A238)</f>
        <v>Rodrigo Moreno</v>
      </c>
      <c r="B238" s="39" t="str">
        <f>IF([1]FINAL!B238=0,"",[1]FINAL!B238)</f>
        <v>Rodrigo</v>
      </c>
      <c r="C238" s="39" t="str">
        <f>IF([1]FINAL!C238=0,"",[1]FINAL!C238)</f>
        <v/>
      </c>
      <c r="D238" s="39" t="str">
        <f>IF([1]FINAL!D238=0,"",[1]FINAL!D238)</f>
        <v/>
      </c>
      <c r="E238" s="50" t="str">
        <f>[1]FINAL!L238</f>
        <v>Leeds</v>
      </c>
      <c r="F238" s="51" t="str">
        <f>IFERROR(VLOOKUP(E238,Table!$B$1:$Z$21,MATCH("MP",Table!$B$1:$Z$1,0),0),"")</f>
        <v/>
      </c>
      <c r="G238" s="40">
        <f>IFERROR(VLOOKUP(A238,PlayingTime!$B$1:$Z$1000,MATCH("Min",PlayingTime!$B$2:$Z$2,0),0),0)</f>
        <v>0</v>
      </c>
      <c r="H238" s="40">
        <f>IFERROR(VLOOKUP(B238,PlayingTime!$B$1:$Z$1000,MATCH("Min",PlayingTime!$B$2:$Z$2,0),0),0)</f>
        <v>1636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0</v>
      </c>
      <c r="K238" s="45">
        <f t="shared" si="12"/>
        <v>1636</v>
      </c>
      <c r="L238" s="39">
        <f>IFERROR(VLOOKUP(A238,PlayerStats!$B$1:$Z$1000,MATCH("xG",PlayerStats!$B$2:$Z$2,0),0),0)</f>
        <v>0</v>
      </c>
      <c r="M238" s="39">
        <f>IFERROR(VLOOKUP(B238,PlayerStats!$B$1:$Z$1000,MATCH("xG",PlayerStats!$B$2:$Z$2,0),0),0)</f>
        <v>7.5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0</v>
      </c>
      <c r="P238" s="47">
        <f t="shared" si="13"/>
        <v>7.5</v>
      </c>
      <c r="Q238" s="39">
        <f>IFERROR(VLOOKUP(A238,PlayerStats!$B$1:$Z$1000,MATCH("xAG",PlayerStats!$B$2:$Z$2,0),0),0)</f>
        <v>0</v>
      </c>
      <c r="R238" s="39">
        <f>IFERROR(VLOOKUP(B238,PlayerStats!$B$1:$Z$1000,MATCH("xAG",PlayerStats!$B$2:$Z$2,0),0),0)</f>
        <v>1.5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0</v>
      </c>
      <c r="U238" s="47">
        <f t="shared" si="14"/>
        <v>1.5</v>
      </c>
      <c r="V238" s="49">
        <f t="shared" si="15"/>
        <v>109</v>
      </c>
      <c r="X238" s="50" t="str">
        <f>API!M238&amp;" "&amp;API!V238</f>
        <v>Albert Sambi Lokonga</v>
      </c>
      <c r="Y238" s="50">
        <f>API!AC238</f>
        <v>23</v>
      </c>
    </row>
    <row r="239" spans="1:25">
      <c r="A239" s="39" t="str">
        <f>IF([1]FINAL!A239=0,"",[1]FINAL!A239)</f>
        <v>Moisés Caicedo Corozo</v>
      </c>
      <c r="B239" s="39" t="str">
        <f>IF([1]FINAL!B239=0,"",[1]FINAL!B239)</f>
        <v>Caicedo</v>
      </c>
      <c r="C239" s="39" t="str">
        <f>IF([1]FINAL!C239=0,"",[1]FINAL!C239)</f>
        <v>Moises Caicedo</v>
      </c>
      <c r="D239" s="39" t="str">
        <f>IF([1]FINAL!D239=0,"",[1]FINAL!D239)</f>
        <v>Moisés Caicedo</v>
      </c>
      <c r="E239" s="50" t="str">
        <f>[1]FINAL!L239</f>
        <v>Brighton</v>
      </c>
      <c r="F239" s="51">
        <f>IFERROR(VLOOKUP(E239,Table!$B$1:$Z$21,MATCH("MP",Table!$B$1:$Z$1,0),0),"")</f>
        <v>32</v>
      </c>
      <c r="G239" s="40">
        <f>IFERROR(VLOOKUP(A239,PlayingTime!$B$1:$Z$1000,MATCH("Min",PlayingTime!$B$2:$Z$2,0),0),0)</f>
        <v>0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2644</v>
      </c>
      <c r="K239" s="45">
        <f t="shared" si="12"/>
        <v>2644</v>
      </c>
      <c r="L239" s="39">
        <f>IFERROR(VLOOKUP(A239,PlayerStats!$B$1:$Z$1000,MATCH("xG",PlayerStats!$B$2:$Z$2,0),0),0)</f>
        <v>0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1.4</v>
      </c>
      <c r="P239" s="47">
        <f t="shared" si="13"/>
        <v>1.4</v>
      </c>
      <c r="Q239" s="39">
        <f>IFERROR(VLOOKUP(A239,PlayerStats!$B$1:$Z$1000,MATCH("xAG",PlayerStats!$B$2:$Z$2,0),0),0)</f>
        <v>0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2.4</v>
      </c>
      <c r="U239" s="47">
        <f t="shared" si="14"/>
        <v>2.4</v>
      </c>
      <c r="V239" s="49">
        <f t="shared" si="15"/>
        <v>68</v>
      </c>
      <c r="X239" s="50" t="str">
        <f>API!M239&amp;" "&amp;API!V239</f>
        <v>Vicente Guaita</v>
      </c>
      <c r="Y239" s="50">
        <f>API!AC239</f>
        <v>99</v>
      </c>
    </row>
    <row r="240" spans="1:25">
      <c r="A240" s="39" t="str">
        <f>IF([1]FINAL!A240=0,"",[1]FINAL!A240)</f>
        <v>Sam Surridge</v>
      </c>
      <c r="B240" s="39" t="str">
        <f>IF([1]FINAL!B240=0,"",[1]FINAL!B240)</f>
        <v>Surridge</v>
      </c>
      <c r="C240" s="39" t="str">
        <f>IF([1]FINAL!C240=0,"",[1]FINAL!C240)</f>
        <v/>
      </c>
      <c r="D240" s="39" t="str">
        <f>IF([1]FINAL!D240=0,"",[1]FINAL!D240)</f>
        <v/>
      </c>
      <c r="E240" s="50" t="str">
        <f>[1]FINAL!L240</f>
        <v>Nott'ham Forest</v>
      </c>
      <c r="F240" s="51">
        <f>IFERROR(VLOOKUP(E240,Table!$B$1:$Z$21,MATCH("MP",Table!$B$1:$Z$1,0),0),"")</f>
        <v>34</v>
      </c>
      <c r="G240" s="40">
        <f>IFERROR(VLOOKUP(A240,PlayingTime!$B$1:$Z$1000,MATCH("Min",PlayingTime!$B$2:$Z$2,0),0),0)</f>
        <v>311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311</v>
      </c>
      <c r="L240" s="39">
        <f>IFERROR(VLOOKUP(A240,PlayerStats!$B$1:$Z$1000,MATCH("xG",PlayerStats!$B$2:$Z$2,0),0),0)</f>
        <v>1.8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1.8</v>
      </c>
      <c r="Q240" s="39">
        <f>IFERROR(VLOOKUP(A240,PlayerStats!$B$1:$Z$1000,MATCH("xAG",PlayerStats!$B$2:$Z$2,0),0),0)</f>
        <v>0.1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0.1</v>
      </c>
      <c r="V240" s="49">
        <f t="shared" si="15"/>
        <v>24</v>
      </c>
      <c r="X240" s="50" t="str">
        <f>API!M240&amp;" "&amp;API!V240</f>
        <v>James Tomkins</v>
      </c>
      <c r="Y240" s="50">
        <f>API!AC240</f>
        <v>8</v>
      </c>
    </row>
    <row r="241" spans="1:25">
      <c r="A241" s="39" t="str">
        <f>IF([1]FINAL!A241=0,"",[1]FINAL!A241)</f>
        <v>Robin Olsen</v>
      </c>
      <c r="B241" s="39" t="str">
        <f>IF([1]FINAL!B241=0,"",[1]FINAL!B241)</f>
        <v>Olsen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Aston Villa</v>
      </c>
      <c r="F241" s="51">
        <f>IFERROR(VLOOKUP(E241,Table!$B$1:$Z$21,MATCH("MP",Table!$B$1:$Z$1,0),0),"")</f>
        <v>34</v>
      </c>
      <c r="G241" s="40">
        <f>IFERROR(VLOOKUP(A241,PlayingTime!$B$1:$Z$1000,MATCH("Min",PlayingTime!$B$2:$Z$2,0),0),0)</f>
        <v>281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281</v>
      </c>
      <c r="L241" s="39">
        <f>IFERROR(VLOOKUP(A241,PlayerStats!$B$1:$Z$1000,MATCH("xG",PlayerStats!$B$2:$Z$2,0),0),0)</f>
        <v>0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</v>
      </c>
      <c r="Q241" s="39">
        <f>IFERROR(VLOOKUP(A241,PlayerStats!$B$1:$Z$1000,MATCH("xAG",PlayerStats!$B$2:$Z$2,0),0),0)</f>
        <v>0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</v>
      </c>
      <c r="V241" s="49">
        <f t="shared" si="15"/>
        <v>10</v>
      </c>
      <c r="X241" s="50" t="str">
        <f>API!M241&amp;" "&amp;API!V241</f>
        <v>James McArthur</v>
      </c>
      <c r="Y241" s="50">
        <f>API!AC241</f>
        <v>2</v>
      </c>
    </row>
    <row r="242" spans="1:25">
      <c r="A242" s="39" t="str">
        <f>IF([1]FINAL!A242=0,"",[1]FINAL!A242)</f>
        <v>Issa Diop</v>
      </c>
      <c r="B242" s="39" t="str">
        <f>IF([1]FINAL!B242=0,"",[1]FINAL!B242)</f>
        <v>Diop</v>
      </c>
      <c r="C242" s="39" t="str">
        <f>IF([1]FINAL!C242=0,"",[1]FINAL!C242)</f>
        <v/>
      </c>
      <c r="D242" s="39" t="str">
        <f>IF([1]FINAL!D242=0,"",[1]FINAL!D242)</f>
        <v/>
      </c>
      <c r="E242" s="50" t="str">
        <f>[1]FINAL!L242</f>
        <v>Fulham</v>
      </c>
      <c r="F242" s="51">
        <f>IFERROR(VLOOKUP(E242,Table!$B$1:$Z$21,MATCH("MP",Table!$B$1:$Z$1,0),0),"")</f>
        <v>34</v>
      </c>
      <c r="G242" s="40">
        <f>IFERROR(VLOOKUP(A242,PlayingTime!$B$1:$Z$1000,MATCH("Min",PlayingTime!$B$2:$Z$2,0),0),0)</f>
        <v>1666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0</v>
      </c>
      <c r="K242" s="45">
        <f t="shared" si="12"/>
        <v>1666</v>
      </c>
      <c r="L242" s="39">
        <f>IFERROR(VLOOKUP(A242,PlayerStats!$B$1:$Z$1000,MATCH("xG",PlayerStats!$B$2:$Z$2,0),0),0)</f>
        <v>0.3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0</v>
      </c>
      <c r="P242" s="47">
        <f t="shared" si="13"/>
        <v>0.3</v>
      </c>
      <c r="Q242" s="39">
        <f>IFERROR(VLOOKUP(A242,PlayerStats!$B$1:$Z$1000,MATCH("xAG",PlayerStats!$B$2:$Z$2,0),0),0)</f>
        <v>0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0</v>
      </c>
      <c r="U242" s="47">
        <f t="shared" si="14"/>
        <v>0</v>
      </c>
      <c r="V242" s="49">
        <f t="shared" si="15"/>
        <v>67</v>
      </c>
      <c r="X242" s="50" t="str">
        <f>API!M242&amp;" "&amp;API!V242</f>
        <v>Christian Benteke</v>
      </c>
      <c r="Y242" s="50">
        <f>API!AC242</f>
        <v>0</v>
      </c>
    </row>
    <row r="243" spans="1:25">
      <c r="A243" s="39" t="str">
        <f>IF([1]FINAL!A243=0,"",[1]FINAL!A243)</f>
        <v>Amadou Onana</v>
      </c>
      <c r="B243" s="39" t="str">
        <f>IF([1]FINAL!B243=0,"",[1]FINAL!B243)</f>
        <v>Onana</v>
      </c>
      <c r="C243" s="39" t="str">
        <f>IF([1]FINAL!C243=0,"",[1]FINAL!C243)</f>
        <v/>
      </c>
      <c r="D243" s="39" t="str">
        <f>IF([1]FINAL!D243=0,"",[1]FINAL!D243)</f>
        <v/>
      </c>
      <c r="E243" s="50" t="str">
        <f>[1]FINAL!L243</f>
        <v>Everton</v>
      </c>
      <c r="F243" s="51">
        <f>IFERROR(VLOOKUP(E243,Table!$B$1:$Z$21,MATCH("MP",Table!$B$1:$Z$1,0),0),"")</f>
        <v>34</v>
      </c>
      <c r="G243" s="40">
        <f>IFERROR(VLOOKUP(A243,PlayingTime!$B$1:$Z$1000,MATCH("Min",PlayingTime!$B$2:$Z$2,0),0),0)</f>
        <v>2278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0</v>
      </c>
      <c r="K243" s="45">
        <f t="shared" si="12"/>
        <v>2278</v>
      </c>
      <c r="L243" s="39">
        <f>IFERROR(VLOOKUP(A243,PlayerStats!$B$1:$Z$1000,MATCH("xG",PlayerStats!$B$2:$Z$2,0),0),0)</f>
        <v>2.9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0</v>
      </c>
      <c r="P243" s="47">
        <f t="shared" si="13"/>
        <v>2.9</v>
      </c>
      <c r="Q243" s="39">
        <f>IFERROR(VLOOKUP(A243,PlayerStats!$B$1:$Z$1000,MATCH("xAG",PlayerStats!$B$2:$Z$2,0),0),0)</f>
        <v>2.2000000000000002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0</v>
      </c>
      <c r="U243" s="47">
        <f t="shared" si="14"/>
        <v>2.2000000000000002</v>
      </c>
      <c r="V243" s="49">
        <f t="shared" si="15"/>
        <v>68</v>
      </c>
      <c r="X243" s="50" t="str">
        <f>API!M243&amp;" "&amp;API!V243</f>
        <v>Joel Ward</v>
      </c>
      <c r="Y243" s="50">
        <f>API!AC243</f>
        <v>61</v>
      </c>
    </row>
    <row r="244" spans="1:25">
      <c r="A244" s="39" t="str">
        <f>IF([1]FINAL!A244=0,"",[1]FINAL!A244)</f>
        <v>Chris Wood</v>
      </c>
      <c r="B244" s="39" t="str">
        <f>IF([1]FINAL!B244=0,"",[1]FINAL!B244)</f>
        <v>Wood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Nott'ham Forest</v>
      </c>
      <c r="F244" s="51">
        <f>IFERROR(VLOOKUP(E244,Table!$B$1:$Z$21,MATCH("MP",Table!$B$1:$Z$1,0),0),"")</f>
        <v>34</v>
      </c>
      <c r="G244" s="40">
        <f>IFERROR(VLOOKUP(A244,PlayingTime!$B$1:$Z$1000,MATCH("Min",PlayingTime!$B$2:$Z$2,0),0),0)</f>
        <v>446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446</v>
      </c>
      <c r="L244" s="39">
        <f>IFERROR(VLOOKUP(A244,PlayerStats!$B$1:$Z$1000,MATCH("xG",PlayerStats!$B$2:$Z$2,0),0),0)</f>
        <v>1.8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1.8</v>
      </c>
      <c r="Q244" s="39">
        <f>IFERROR(VLOOKUP(A244,PlayerStats!$B$1:$Z$1000,MATCH("xAG",PlayerStats!$B$2:$Z$2,0),0),0)</f>
        <v>0.3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0.3</v>
      </c>
      <c r="V244" s="49">
        <f t="shared" si="15"/>
        <v>53</v>
      </c>
      <c r="X244" s="50" t="str">
        <f>API!M244&amp;" "&amp;API!V244</f>
        <v>Nathaniel Clyne</v>
      </c>
      <c r="Y244" s="50">
        <f>API!AC244</f>
        <v>44</v>
      </c>
    </row>
    <row r="245" spans="1:25">
      <c r="A245" s="39" t="str">
        <f>IF([1]FINAL!A245=0,"",[1]FINAL!A245)</f>
        <v>Kiernan Dewsbury-Hall</v>
      </c>
      <c r="B245" s="39" t="str">
        <f>IF([1]FINAL!B245=0,"",[1]FINAL!B245)</f>
        <v>Dewsbury-Hall</v>
      </c>
      <c r="C245" s="39" t="str">
        <f>IF([1]FINAL!C245=0,"",[1]FINAL!C245)</f>
        <v/>
      </c>
      <c r="D245" s="39" t="str">
        <f>IF([1]FINAL!D245=0,"",[1]FINAL!D245)</f>
        <v/>
      </c>
      <c r="E245" s="50" t="str">
        <f>[1]FINAL!L245</f>
        <v>Leicester City</v>
      </c>
      <c r="F245" s="51">
        <f>IFERROR(VLOOKUP(E245,Table!$B$1:$Z$21,MATCH("MP",Table!$B$1:$Z$1,0),0),"")</f>
        <v>34</v>
      </c>
      <c r="G245" s="40">
        <f>IFERROR(VLOOKUP(A245,PlayingTime!$B$1:$Z$1000,MATCH("Min",PlayingTime!$B$2:$Z$2,0),0),0)</f>
        <v>2221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0</v>
      </c>
      <c r="J245" s="40">
        <f>IFERROR(VLOOKUP(D245,PlayingTime!$B$1:$Z$1000,MATCH("Min",PlayingTime!$B$2:$Z$2,0),0),0)</f>
        <v>0</v>
      </c>
      <c r="K245" s="45">
        <f t="shared" si="12"/>
        <v>2221</v>
      </c>
      <c r="L245" s="39">
        <f>IFERROR(VLOOKUP(A245,PlayerStats!$B$1:$Z$1000,MATCH("xG",PlayerStats!$B$2:$Z$2,0),0),0)</f>
        <v>2.2999999999999998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</v>
      </c>
      <c r="O245" s="39">
        <f>IFERROR(VLOOKUP(D245,PlayerStats!$B$1:$Z$1000,MATCH("xG",PlayerStats!$B$2:$Z$2,0),0),0)</f>
        <v>0</v>
      </c>
      <c r="P245" s="47">
        <f t="shared" si="13"/>
        <v>2.2999999999999998</v>
      </c>
      <c r="Q245" s="39">
        <f>IFERROR(VLOOKUP(A245,PlayerStats!$B$1:$Z$1000,MATCH("xAG",PlayerStats!$B$2:$Z$2,0),0),0)</f>
        <v>3.1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</v>
      </c>
      <c r="T245" s="39">
        <f>IFERROR(VLOOKUP(D245,PlayerStats!$B$1:$Z$1000,MATCH("xAG",PlayerStats!$B$2:$Z$2,0),0),0)</f>
        <v>0</v>
      </c>
      <c r="U245" s="47">
        <f t="shared" si="14"/>
        <v>3.1</v>
      </c>
      <c r="V245" s="49">
        <f t="shared" si="15"/>
        <v>78</v>
      </c>
      <c r="X245" s="50" t="str">
        <f>API!M245&amp;" "&amp;API!V245</f>
        <v>Luka Milivojevic</v>
      </c>
      <c r="Y245" s="50">
        <f>API!AC245</f>
        <v>23</v>
      </c>
    </row>
    <row r="246" spans="1:25">
      <c r="A246" s="39" t="str">
        <f>IF([1]FINAL!A246=0,"",[1]FINAL!A246)</f>
        <v>Craig Dawson</v>
      </c>
      <c r="B246" s="39" t="str">
        <f>IF([1]FINAL!B246=0,"",[1]FINAL!B246)</f>
        <v>Dawson</v>
      </c>
      <c r="C246" s="39" t="str">
        <f>IF([1]FINAL!C246=0,"",[1]FINAL!C246)</f>
        <v/>
      </c>
      <c r="D246" s="39" t="str">
        <f>IF([1]FINAL!D246=0,"",[1]FINAL!D246)</f>
        <v/>
      </c>
      <c r="E246" s="50" t="str">
        <f>[1]FINAL!L246</f>
        <v>Wolves</v>
      </c>
      <c r="F246" s="51">
        <f>IFERROR(VLOOKUP(E246,Table!$B$1:$Z$21,MATCH("MP",Table!$B$1:$Z$1,0),0),"")</f>
        <v>34</v>
      </c>
      <c r="G246" s="40">
        <f>IFERROR(VLOOKUP(A246,PlayingTime!$B$1:$Z$1000,MATCH("Min",PlayingTime!$B$2:$Z$2,0),0),0)</f>
        <v>720</v>
      </c>
      <c r="H246" s="40">
        <f>IFERROR(VLOOKUP(B246,PlayingTime!$B$1:$Z$1000,MATCH("Min",PlayingTime!$B$2:$Z$2,0),0),0)</f>
        <v>0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720</v>
      </c>
      <c r="L246" s="39">
        <f>IFERROR(VLOOKUP(A246,PlayerStats!$B$1:$Z$1000,MATCH("xG",PlayerStats!$B$2:$Z$2,0),0),0)</f>
        <v>0.5</v>
      </c>
      <c r="M246" s="39">
        <f>IFERROR(VLOOKUP(B246,PlayerStats!$B$1:$Z$1000,MATCH("xG",PlayerStats!$B$2:$Z$2,0),0),0)</f>
        <v>0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0.5</v>
      </c>
      <c r="Q246" s="39">
        <f>IFERROR(VLOOKUP(A246,PlayerStats!$B$1:$Z$1000,MATCH("xAG",PlayerStats!$B$2:$Z$2,0),0),0)</f>
        <v>0.1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0.1</v>
      </c>
      <c r="V246" s="49">
        <f t="shared" si="15"/>
        <v>67</v>
      </c>
      <c r="X246" s="50" t="str">
        <f>API!M246&amp;" "&amp;API!V246</f>
        <v>Jordan Ayew</v>
      </c>
      <c r="Y246" s="50">
        <f>API!AC246</f>
        <v>93</v>
      </c>
    </row>
    <row r="247" spans="1:25">
      <c r="A247" s="39" t="str">
        <f>IF([1]FINAL!A247=0,"",[1]FINAL!A247)</f>
        <v>Wesley Fofana</v>
      </c>
      <c r="B247" s="39" t="str">
        <f>IF([1]FINAL!B247=0,"",[1]FINAL!B247)</f>
        <v>W.Fofana</v>
      </c>
      <c r="C247" s="39" t="str">
        <f>IF([1]FINAL!C247=0,"",[1]FINAL!C247)</f>
        <v/>
      </c>
      <c r="D247" s="39" t="str">
        <f>IF([1]FINAL!D247=0,"",[1]FINAL!D247)</f>
        <v/>
      </c>
      <c r="E247" s="50" t="str">
        <f>[1]FINAL!L247</f>
        <v>Chelsea</v>
      </c>
      <c r="F247" s="51">
        <f>IFERROR(VLOOKUP(E247,Table!$B$1:$Z$21,MATCH("MP",Table!$B$1:$Z$1,0),0),"")</f>
        <v>33</v>
      </c>
      <c r="G247" s="40">
        <f>IFERROR(VLOOKUP(A247,PlayingTime!$B$1:$Z$1000,MATCH("Min",PlayingTime!$B$2:$Z$2,0),0),0)</f>
        <v>180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0</v>
      </c>
      <c r="J247" s="40">
        <f>IFERROR(VLOOKUP(D247,PlayingTime!$B$1:$Z$1000,MATCH("Min",PlayingTime!$B$2:$Z$2,0),0),0)</f>
        <v>0</v>
      </c>
      <c r="K247" s="45">
        <f t="shared" si="12"/>
        <v>180</v>
      </c>
      <c r="L247" s="39">
        <f>IFERROR(VLOOKUP(A247,PlayerStats!$B$1:$Z$1000,MATCH("xG",PlayerStats!$B$2:$Z$2,0),0),0)</f>
        <v>0.1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0</v>
      </c>
      <c r="O247" s="39">
        <f>IFERROR(VLOOKUP(D247,PlayerStats!$B$1:$Z$1000,MATCH("xG",PlayerStats!$B$2:$Z$2,0),0),0)</f>
        <v>0</v>
      </c>
      <c r="P247" s="47">
        <f t="shared" si="13"/>
        <v>0.1</v>
      </c>
      <c r="Q247" s="39">
        <f>IFERROR(VLOOKUP(A247,PlayerStats!$B$1:$Z$1000,MATCH("xAG",PlayerStats!$B$2:$Z$2,0),0),0)</f>
        <v>0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0</v>
      </c>
      <c r="T247" s="39">
        <f>IFERROR(VLOOKUP(D247,PlayerStats!$B$1:$Z$1000,MATCH("xAG",PlayerStats!$B$2:$Z$2,0),0),0)</f>
        <v>0</v>
      </c>
      <c r="U247" s="47">
        <f t="shared" si="14"/>
        <v>0</v>
      </c>
      <c r="V247" s="49">
        <f t="shared" si="15"/>
        <v>34</v>
      </c>
      <c r="X247" s="50" t="str">
        <f>API!M247&amp;" "&amp;API!V247</f>
        <v>Wilfried Zaha</v>
      </c>
      <c r="Y247" s="50">
        <f>API!AC247</f>
        <v>93</v>
      </c>
    </row>
    <row r="248" spans="1:25">
      <c r="A248" s="39" t="str">
        <f>IF([1]FINAL!A248=0,"",[1]FINAL!A248)</f>
        <v>Gavin Bazunu</v>
      </c>
      <c r="B248" s="39" t="str">
        <f>IF([1]FINAL!B248=0,"",[1]FINAL!B248)</f>
        <v>Bazunu</v>
      </c>
      <c r="C248" s="39" t="str">
        <f>IF([1]FINAL!C248=0,"",[1]FINAL!C248)</f>
        <v/>
      </c>
      <c r="D248" s="39" t="str">
        <f>IF([1]FINAL!D248=0,"",[1]FINAL!D248)</f>
        <v/>
      </c>
      <c r="E248" s="50" t="str">
        <f>[1]FINAL!L248</f>
        <v>Southampton</v>
      </c>
      <c r="F248" s="51">
        <f>IFERROR(VLOOKUP(E248,Table!$B$1:$Z$21,MATCH("MP",Table!$B$1:$Z$1,0),0),"")</f>
        <v>34</v>
      </c>
      <c r="G248" s="40">
        <f>IFERROR(VLOOKUP(A248,PlayingTime!$B$1:$Z$1000,MATCH("Min",PlayingTime!$B$2:$Z$2,0),0),0)</f>
        <v>2880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0</v>
      </c>
      <c r="J248" s="40">
        <f>IFERROR(VLOOKUP(D248,PlayingTime!$B$1:$Z$1000,MATCH("Min",PlayingTime!$B$2:$Z$2,0),0),0)</f>
        <v>0</v>
      </c>
      <c r="K248" s="45">
        <f t="shared" si="12"/>
        <v>2880</v>
      </c>
      <c r="L248" s="39">
        <f>IFERROR(VLOOKUP(A248,PlayerStats!$B$1:$Z$1000,MATCH("xG",PlayerStats!$B$2:$Z$2,0),0),0)</f>
        <v>0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0</v>
      </c>
      <c r="O248" s="39">
        <f>IFERROR(VLOOKUP(D248,PlayerStats!$B$1:$Z$1000,MATCH("xG",PlayerStats!$B$2:$Z$2,0),0),0)</f>
        <v>0</v>
      </c>
      <c r="P248" s="47">
        <f t="shared" si="13"/>
        <v>0</v>
      </c>
      <c r="Q248" s="39">
        <f>IFERROR(VLOOKUP(A248,PlayerStats!$B$1:$Z$1000,MATCH("xAG",PlayerStats!$B$2:$Z$2,0),0),0)</f>
        <v>0.1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</v>
      </c>
      <c r="T248" s="39">
        <f>IFERROR(VLOOKUP(D248,PlayerStats!$B$1:$Z$1000,MATCH("xAG",PlayerStats!$B$2:$Z$2,0),0),0)</f>
        <v>0</v>
      </c>
      <c r="U248" s="47">
        <f t="shared" si="14"/>
        <v>0.1</v>
      </c>
      <c r="V248" s="49">
        <f t="shared" si="15"/>
        <v>84</v>
      </c>
      <c r="X248" s="50" t="str">
        <f>API!M248&amp;" "&amp;API!V248</f>
        <v>Jeffrey Schlupp</v>
      </c>
      <c r="Y248" s="50">
        <f>API!AC248</f>
        <v>88</v>
      </c>
    </row>
    <row r="249" spans="1:25">
      <c r="A249" s="39" t="str">
        <f>IF([1]FINAL!A249=0,"",[1]FINAL!A249)</f>
        <v>Ainsley Maitland-Niles</v>
      </c>
      <c r="B249" s="39" t="str">
        <f>IF([1]FINAL!B249=0,"",[1]FINAL!B249)</f>
        <v>Maitland-Niles</v>
      </c>
      <c r="C249" s="39" t="str">
        <f>IF([1]FINAL!C249=0,"",[1]FINAL!C249)</f>
        <v/>
      </c>
      <c r="D249" s="39" t="str">
        <f>IF([1]FINAL!D249=0,"",[1]FINAL!D249)</f>
        <v/>
      </c>
      <c r="E249" s="50" t="str">
        <f>[1]FINAL!L249</f>
        <v>Southampton</v>
      </c>
      <c r="F249" s="51">
        <f>IFERROR(VLOOKUP(E249,Table!$B$1:$Z$21,MATCH("MP",Table!$B$1:$Z$1,0),0),"")</f>
        <v>34</v>
      </c>
      <c r="G249" s="40">
        <f>IFERROR(VLOOKUP(A249,PlayingTime!$B$1:$Z$1000,MATCH("Min",PlayingTime!$B$2:$Z$2,0),0),0)</f>
        <v>1236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0</v>
      </c>
      <c r="K249" s="45">
        <f t="shared" si="12"/>
        <v>1236</v>
      </c>
      <c r="L249" s="39">
        <f>IFERROR(VLOOKUP(A249,PlayerStats!$B$1:$Z$1000,MATCH("xG",PlayerStats!$B$2:$Z$2,0),0),0)</f>
        <v>0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0</v>
      </c>
      <c r="P249" s="47">
        <f t="shared" si="13"/>
        <v>0</v>
      </c>
      <c r="Q249" s="39">
        <f>IFERROR(VLOOKUP(A249,PlayerStats!$B$1:$Z$1000,MATCH("xAG",PlayerStats!$B$2:$Z$2,0),0),0)</f>
        <v>0.6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0</v>
      </c>
      <c r="U249" s="47">
        <f t="shared" si="14"/>
        <v>0.6</v>
      </c>
      <c r="V249" s="49">
        <f t="shared" si="15"/>
        <v>34</v>
      </c>
      <c r="X249" s="50" t="str">
        <f>API!M249&amp;" "&amp;API!V249</f>
        <v>Will Hughes</v>
      </c>
      <c r="Y249" s="50">
        <f>API!AC249</f>
        <v>25</v>
      </c>
    </row>
    <row r="250" spans="1:25">
      <c r="A250" s="39" t="str">
        <f>IF([1]FINAL!A250=0,"",[1]FINAL!A250)</f>
        <v>César Azpilicueta</v>
      </c>
      <c r="B250" s="39" t="str">
        <f>IF([1]FINAL!B250=0,"",[1]FINAL!B250)</f>
        <v>Azpilicueta</v>
      </c>
      <c r="C250" s="39" t="str">
        <f>IF([1]FINAL!C250=0,"",[1]FINAL!C250)</f>
        <v>Cesar Azpilicueta</v>
      </c>
      <c r="D250" s="39" t="str">
        <f>IF([1]FINAL!D250=0,"",[1]FINAL!D250)</f>
        <v/>
      </c>
      <c r="E250" s="50" t="str">
        <f>[1]FINAL!L250</f>
        <v>Chelsea</v>
      </c>
      <c r="F250" s="51">
        <f>IFERROR(VLOOKUP(E250,Table!$B$1:$Z$21,MATCH("MP",Table!$B$1:$Z$1,0),0),"")</f>
        <v>33</v>
      </c>
      <c r="G250" s="40">
        <f>IFERROR(VLOOKUP(A250,PlayingTime!$B$1:$Z$1000,MATCH("Min",PlayingTime!$B$2:$Z$2,0),0),0)</f>
        <v>1241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0</v>
      </c>
      <c r="J250" s="40">
        <f>IFERROR(VLOOKUP(D250,PlayingTime!$B$1:$Z$1000,MATCH("Min",PlayingTime!$B$2:$Z$2,0),0),0)</f>
        <v>0</v>
      </c>
      <c r="K250" s="45">
        <f t="shared" si="12"/>
        <v>1241</v>
      </c>
      <c r="L250" s="39">
        <f>IFERROR(VLOOKUP(A250,PlayerStats!$B$1:$Z$1000,MATCH("xG",PlayerStats!$B$2:$Z$2,0),0),0)</f>
        <v>0.3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0</v>
      </c>
      <c r="O250" s="39">
        <f>IFERROR(VLOOKUP(D250,PlayerStats!$B$1:$Z$1000,MATCH("xG",PlayerStats!$B$2:$Z$2,0),0),0)</f>
        <v>0</v>
      </c>
      <c r="P250" s="47">
        <f t="shared" si="13"/>
        <v>0.3</v>
      </c>
      <c r="Q250" s="39">
        <f>IFERROR(VLOOKUP(A250,PlayerStats!$B$1:$Z$1000,MATCH("xAG",PlayerStats!$B$2:$Z$2,0),0),0)</f>
        <v>1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0</v>
      </c>
      <c r="T250" s="39">
        <f>IFERROR(VLOOKUP(D250,PlayerStats!$B$1:$Z$1000,MATCH("xAG",PlayerStats!$B$2:$Z$2,0),0),0)</f>
        <v>0</v>
      </c>
      <c r="U250" s="47">
        <f t="shared" si="14"/>
        <v>1</v>
      </c>
      <c r="V250" s="49">
        <f t="shared" si="15"/>
        <v>40</v>
      </c>
      <c r="X250" s="50" t="str">
        <f>API!M250&amp;" "&amp;API!V250</f>
        <v>Jairo Riedewald</v>
      </c>
      <c r="Y250" s="50">
        <f>API!AC250</f>
        <v>4</v>
      </c>
    </row>
    <row r="251" spans="1:25">
      <c r="A251" s="39" t="str">
        <f>IF([1]FINAL!A251=0,"",[1]FINAL!A251)</f>
        <v>Tariq Lamptey</v>
      </c>
      <c r="B251" s="39" t="str">
        <f>IF([1]FINAL!B251=0,"",[1]FINAL!B251)</f>
        <v>Lamptey</v>
      </c>
      <c r="C251" s="39" t="str">
        <f>IF([1]FINAL!C251=0,"",[1]FINAL!C251)</f>
        <v/>
      </c>
      <c r="D251" s="39" t="str">
        <f>IF([1]FINAL!D251=0,"",[1]FINAL!D251)</f>
        <v/>
      </c>
      <c r="E251" s="50" t="str">
        <f>[1]FINAL!L251</f>
        <v>Brighton</v>
      </c>
      <c r="F251" s="51">
        <f>IFERROR(VLOOKUP(E251,Table!$B$1:$Z$21,MATCH("MP",Table!$B$1:$Z$1,0),0),"")</f>
        <v>32</v>
      </c>
      <c r="G251" s="40">
        <f>IFERROR(VLOOKUP(A251,PlayingTime!$B$1:$Z$1000,MATCH("Min",PlayingTime!$B$2:$Z$2,0),0),0)</f>
        <v>453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453</v>
      </c>
      <c r="L251" s="39">
        <f>IFERROR(VLOOKUP(A251,PlayerStats!$B$1:$Z$1000,MATCH("xG",PlayerStats!$B$2:$Z$2,0),0),0)</f>
        <v>0.2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0.2</v>
      </c>
      <c r="Q251" s="39">
        <f>IFERROR(VLOOKUP(A251,PlayerStats!$B$1:$Z$1000,MATCH("xAG",PlayerStats!$B$2:$Z$2,0),0),0)</f>
        <v>0.2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0.2</v>
      </c>
      <c r="V251" s="49">
        <f t="shared" si="15"/>
        <v>23</v>
      </c>
      <c r="X251" s="50" t="str">
        <f>API!M251&amp;" "&amp;API!V251</f>
        <v>Joachim Andersen</v>
      </c>
      <c r="Y251" s="50">
        <f>API!AC251</f>
        <v>70</v>
      </c>
    </row>
    <row r="252" spans="1:25">
      <c r="A252" s="39" t="str">
        <f>IF([1]FINAL!A252=0,"",[1]FINAL!A252)</f>
        <v>Ayoze Pérez</v>
      </c>
      <c r="B252" s="39" t="str">
        <f>IF([1]FINAL!B252=0,"",[1]FINAL!B252)</f>
        <v>Pérez</v>
      </c>
      <c r="C252" s="39" t="str">
        <f>IF([1]FINAL!C252=0,"",[1]FINAL!C252)</f>
        <v>Perez</v>
      </c>
      <c r="D252" s="39" t="str">
        <f>IF([1]FINAL!D252=0,"",[1]FINAL!D252)</f>
        <v/>
      </c>
      <c r="E252" s="50" t="str">
        <f>[1]FINAL!L252</f>
        <v>Leicester City</v>
      </c>
      <c r="F252" s="51">
        <f>IFERROR(VLOOKUP(E252,Table!$B$1:$Z$21,MATCH("MP",Table!$B$1:$Z$1,0),0),"")</f>
        <v>34</v>
      </c>
      <c r="G252" s="40">
        <f>IFERROR(VLOOKUP(A252,PlayingTime!$B$1:$Z$1000,MATCH("Min",PlayingTime!$B$2:$Z$2,0),0),0)</f>
        <v>382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382</v>
      </c>
      <c r="L252" s="39">
        <f>IFERROR(VLOOKUP(A252,PlayerStats!$B$1:$Z$1000,MATCH("xG",PlayerStats!$B$2:$Z$2,0),0),0)</f>
        <v>1.1000000000000001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1.1000000000000001</v>
      </c>
      <c r="Q252" s="39">
        <f>IFERROR(VLOOKUP(A252,PlayerStats!$B$1:$Z$1000,MATCH("xAG",PlayerStats!$B$2:$Z$2,0),0),0)</f>
        <v>1.5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1.5</v>
      </c>
      <c r="V252" s="49">
        <f t="shared" si="15"/>
        <v>19</v>
      </c>
      <c r="X252" s="50" t="str">
        <f>API!M252&amp;" "&amp;API!V252</f>
        <v>Odsonne Edouard</v>
      </c>
      <c r="Y252" s="50">
        <f>API!AC252</f>
        <v>70</v>
      </c>
    </row>
    <row r="253" spans="1:25">
      <c r="A253" s="39" t="str">
        <f>IF([1]FINAL!A253=0,"",[1]FINAL!A253)</f>
        <v>Jack Harrison</v>
      </c>
      <c r="B253" s="39" t="str">
        <f>IF([1]FINAL!B253=0,"",[1]FINAL!B253)</f>
        <v>Harrison</v>
      </c>
      <c r="C253" s="39" t="str">
        <f>IF([1]FINAL!C253=0,"",[1]FINAL!C253)</f>
        <v/>
      </c>
      <c r="D253" s="39" t="str">
        <f>IF([1]FINAL!D253=0,"",[1]FINAL!D253)</f>
        <v/>
      </c>
      <c r="E253" s="50" t="str">
        <f>[1]FINAL!L253</f>
        <v>Leeds</v>
      </c>
      <c r="F253" s="51" t="str">
        <f>IFERROR(VLOOKUP(E253,Table!$B$1:$Z$21,MATCH("MP",Table!$B$1:$Z$1,0),0),"")</f>
        <v/>
      </c>
      <c r="G253" s="40">
        <f>IFERROR(VLOOKUP(A253,PlayingTime!$B$1:$Z$1000,MATCH("Min",PlayingTime!$B$2:$Z$2,0),0),0)</f>
        <v>2432</v>
      </c>
      <c r="H253" s="40">
        <f>IFERROR(VLOOKUP(B253,PlayingTime!$B$1:$Z$1000,MATCH("Min",PlayingTime!$B$2:$Z$2,0),0),0)</f>
        <v>0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0</v>
      </c>
      <c r="K253" s="45">
        <f t="shared" si="12"/>
        <v>2432</v>
      </c>
      <c r="L253" s="39">
        <f>IFERROR(VLOOKUP(A253,PlayerStats!$B$1:$Z$1000,MATCH("xG",PlayerStats!$B$2:$Z$2,0),0),0)</f>
        <v>4.5</v>
      </c>
      <c r="M253" s="39">
        <f>IFERROR(VLOOKUP(B253,PlayerStats!$B$1:$Z$1000,MATCH("xG",PlayerStats!$B$2:$Z$2,0),0),0)</f>
        <v>0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0</v>
      </c>
      <c r="P253" s="47">
        <f t="shared" si="13"/>
        <v>4.5</v>
      </c>
      <c r="Q253" s="39">
        <f>IFERROR(VLOOKUP(A253,PlayerStats!$B$1:$Z$1000,MATCH("xAG",PlayerStats!$B$2:$Z$2,0),0),0)</f>
        <v>4.9000000000000004</v>
      </c>
      <c r="R253" s="39">
        <f>IFERROR(VLOOKUP(B253,PlayerStats!$B$1:$Z$1000,MATCH("xAG",PlayerStats!$B$2:$Z$2,0),0),0)</f>
        <v>0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</v>
      </c>
      <c r="U253" s="47">
        <f t="shared" si="14"/>
        <v>4.9000000000000004</v>
      </c>
      <c r="V253" s="49">
        <f t="shared" si="15"/>
        <v>120</v>
      </c>
      <c r="X253" s="50" t="str">
        <f>API!M253&amp;" "&amp;API!V253</f>
        <v>Marc Guéhi</v>
      </c>
      <c r="Y253" s="50">
        <f>API!AC253</f>
        <v>84</v>
      </c>
    </row>
    <row r="254" spans="1:25">
      <c r="A254" s="39" t="str">
        <f>IF([1]FINAL!A254=0,"",[1]FINAL!A254)</f>
        <v>Joe Gelhardt</v>
      </c>
      <c r="B254" s="39" t="str">
        <f>IF([1]FINAL!B254=0,"",[1]FINAL!B254)</f>
        <v>Gelhardt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Leeds</v>
      </c>
      <c r="F254" s="51" t="str">
        <f>IFERROR(VLOOKUP(E254,Table!$B$1:$Z$21,MATCH("MP",Table!$B$1:$Z$1,0),0),"")</f>
        <v/>
      </c>
      <c r="G254" s="40">
        <f>IFERROR(VLOOKUP(A254,PlayingTime!$B$1:$Z$1000,MATCH("Min",PlayingTime!$B$2:$Z$2,0),0),0)</f>
        <v>212</v>
      </c>
      <c r="H254" s="40">
        <f>IFERROR(VLOOKUP(B254,PlayingTime!$B$1:$Z$1000,MATCH("Min",PlayingTime!$B$2:$Z$2,0),0),0)</f>
        <v>0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212</v>
      </c>
      <c r="L254" s="39">
        <f>IFERROR(VLOOKUP(A254,PlayerStats!$B$1:$Z$1000,MATCH("xG",PlayerStats!$B$2:$Z$2,0),0),0)</f>
        <v>0.8</v>
      </c>
      <c r="M254" s="39">
        <f>IFERROR(VLOOKUP(B254,PlayerStats!$B$1:$Z$1000,MATCH("xG",PlayerStats!$B$2:$Z$2,0),0),0)</f>
        <v>0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0.8</v>
      </c>
      <c r="Q254" s="39">
        <f>IFERROR(VLOOKUP(A254,PlayerStats!$B$1:$Z$1000,MATCH("xAG",PlayerStats!$B$2:$Z$2,0),0),0)</f>
        <v>0.5</v>
      </c>
      <c r="R254" s="39">
        <f>IFERROR(VLOOKUP(B254,PlayerStats!$B$1:$Z$1000,MATCH("xAG",PlayerStats!$B$2:$Z$2,0),0),0)</f>
        <v>0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0.5</v>
      </c>
      <c r="V254" s="49">
        <f t="shared" si="15"/>
        <v>20</v>
      </c>
      <c r="X254" s="50" t="str">
        <f>API!M254&amp;" "&amp;API!V254</f>
        <v>Jean-Philippe Mateta</v>
      </c>
      <c r="Y254" s="50">
        <f>API!AC254</f>
        <v>39</v>
      </c>
    </row>
    <row r="255" spans="1:25">
      <c r="A255" s="39" t="str">
        <f>IF([1]FINAL!A255=0,"",[1]FINAL!A255)</f>
        <v>Rico Lewis</v>
      </c>
      <c r="B255" s="39" t="str">
        <f>IF([1]FINAL!B255=0,"",[1]FINAL!B255)</f>
        <v>Lewis</v>
      </c>
      <c r="C255" s="39" t="str">
        <f>IF([1]FINAL!C255=0,"",[1]FINAL!C255)</f>
        <v>R Lewis</v>
      </c>
      <c r="D255" s="39" t="str">
        <f>IF([1]FINAL!D255=0,"",[1]FINAL!D255)</f>
        <v/>
      </c>
      <c r="E255" s="50" t="str">
        <f>[1]FINAL!L255</f>
        <v>Manchester City</v>
      </c>
      <c r="F255" s="51">
        <f>IFERROR(VLOOKUP(E255,Table!$B$1:$Z$21,MATCH("MP",Table!$B$1:$Z$1,0),0),"")</f>
        <v>33</v>
      </c>
      <c r="G255" s="40">
        <f>IFERROR(VLOOKUP(A255,PlayingTime!$B$1:$Z$1000,MATCH("Min",PlayingTime!$B$2:$Z$2,0),0),0)</f>
        <v>543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543</v>
      </c>
      <c r="L255" s="39">
        <f>IFERROR(VLOOKUP(A255,PlayerStats!$B$1:$Z$1000,MATCH("xG",PlayerStats!$B$2:$Z$2,0),0),0)</f>
        <v>0.1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0.1</v>
      </c>
      <c r="Q255" s="39">
        <f>IFERROR(VLOOKUP(A255,PlayerStats!$B$1:$Z$1000,MATCH("xAG",PlayerStats!$B$2:$Z$2,0),0),0)</f>
        <v>0.8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0.8</v>
      </c>
      <c r="V255" s="49">
        <f t="shared" si="15"/>
        <v>17</v>
      </c>
      <c r="X255" s="50" t="str">
        <f>API!M255&amp;" "&amp;API!V255</f>
        <v>Eberechi Eze</v>
      </c>
      <c r="Y255" s="50">
        <f>API!AC255</f>
        <v>134</v>
      </c>
    </row>
    <row r="256" spans="1:25">
      <c r="A256" s="39" t="str">
        <f>IF([1]FINAL!A256=0,"",[1]FINAL!A256)</f>
        <v>Ben Godfrey</v>
      </c>
      <c r="B256" s="39" t="str">
        <f>IF([1]FINAL!B256=0,"",[1]FINAL!B256)</f>
        <v>Godfrey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Everton</v>
      </c>
      <c r="F256" s="51">
        <f>IFERROR(VLOOKUP(E256,Table!$B$1:$Z$21,MATCH("MP",Table!$B$1:$Z$1,0),0),"")</f>
        <v>34</v>
      </c>
      <c r="G256" s="40">
        <f>IFERROR(VLOOKUP(A256,PlayingTime!$B$1:$Z$1000,MATCH("Min",PlayingTime!$B$2:$Z$2,0),0),0)</f>
        <v>802</v>
      </c>
      <c r="H256" s="40">
        <f>IFERROR(VLOOKUP(B256,PlayingTime!$B$1:$Z$1000,MATCH("Min",PlayingTime!$B$2:$Z$2,0),0),0)</f>
        <v>0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802</v>
      </c>
      <c r="L256" s="39">
        <f>IFERROR(VLOOKUP(A256,PlayerStats!$B$1:$Z$1000,MATCH("xG",PlayerStats!$B$2:$Z$2,0),0),0)</f>
        <v>1.2</v>
      </c>
      <c r="M256" s="39">
        <f>IFERROR(VLOOKUP(B256,PlayerStats!$B$1:$Z$1000,MATCH("xG",PlayerStats!$B$2:$Z$2,0),0),0)</f>
        <v>0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1.2</v>
      </c>
      <c r="Q256" s="39">
        <f>IFERROR(VLOOKUP(A256,PlayerStats!$B$1:$Z$1000,MATCH("xAG",PlayerStats!$B$2:$Z$2,0),0),0)</f>
        <v>0.2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0.2</v>
      </c>
      <c r="V256" s="49">
        <f t="shared" si="15"/>
        <v>18</v>
      </c>
      <c r="X256" s="50" t="str">
        <f>API!M256&amp;" "&amp;API!V256</f>
        <v>Tyrick Mitchell</v>
      </c>
      <c r="Y256" s="50">
        <f>API!AC256</f>
        <v>80</v>
      </c>
    </row>
    <row r="257" spans="1:25">
      <c r="A257" s="39" t="str">
        <f>IF([1]FINAL!A257=0,"",[1]FINAL!A257)</f>
        <v>Mohamed Elyounoussi</v>
      </c>
      <c r="B257" s="39" t="str">
        <f>IF([1]FINAL!B257=0,"",[1]FINAL!B257)</f>
        <v>Elyounoussi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Southampton</v>
      </c>
      <c r="F257" s="51">
        <f>IFERROR(VLOOKUP(E257,Table!$B$1:$Z$21,MATCH("MP",Table!$B$1:$Z$1,0),0),"")</f>
        <v>34</v>
      </c>
      <c r="G257" s="40">
        <f>IFERROR(VLOOKUP(A257,PlayingTime!$B$1:$Z$1000,MATCH("Min",PlayingTime!$B$2:$Z$2,0),0),0)</f>
        <v>2017</v>
      </c>
      <c r="H257" s="40">
        <f>IFERROR(VLOOKUP(B257,PlayingTime!$B$1:$Z$1000,MATCH("Min",PlayingTime!$B$2:$Z$2,0),0),0)</f>
        <v>0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2017</v>
      </c>
      <c r="L257" s="39">
        <f>IFERROR(VLOOKUP(A257,PlayerStats!$B$1:$Z$1000,MATCH("xG",PlayerStats!$B$2:$Z$2,0),0),0)</f>
        <v>2.7</v>
      </c>
      <c r="M257" s="39">
        <f>IFERROR(VLOOKUP(B257,PlayerStats!$B$1:$Z$1000,MATCH("xG",PlayerStats!$B$2:$Z$2,0),0),0)</f>
        <v>0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2.7</v>
      </c>
      <c r="Q257" s="39">
        <f>IFERROR(VLOOKUP(A257,PlayerStats!$B$1:$Z$1000,MATCH("xAG",PlayerStats!$B$2:$Z$2,0),0),0)</f>
        <v>2.1</v>
      </c>
      <c r="R257" s="39">
        <f>IFERROR(VLOOKUP(B257,PlayerStats!$B$1:$Z$1000,MATCH("xAG",PlayerStats!$B$2:$Z$2,0),0),0)</f>
        <v>0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2.1</v>
      </c>
      <c r="V257" s="49">
        <f t="shared" si="15"/>
        <v>53</v>
      </c>
      <c r="X257" s="50" t="str">
        <f>API!M257&amp;" "&amp;API!V257</f>
        <v>Michael Olise</v>
      </c>
      <c r="Y257" s="50">
        <f>API!AC257</f>
        <v>116</v>
      </c>
    </row>
    <row r="258" spans="1:25">
      <c r="A258" s="39" t="str">
        <f>IF([1]FINAL!A258=0,"",[1]FINAL!A258)</f>
        <v>James Justin</v>
      </c>
      <c r="B258" s="39" t="str">
        <f>IF([1]FINAL!B258=0,"",[1]FINAL!B258)</f>
        <v>Justin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Leicester City</v>
      </c>
      <c r="F258" s="51">
        <f>IFERROR(VLOOKUP(E258,Table!$B$1:$Z$21,MATCH("MP",Table!$B$1:$Z$1,0),0),"")</f>
        <v>34</v>
      </c>
      <c r="G258" s="40">
        <f>IFERROR(VLOOKUP(A258,PlayingTime!$B$1:$Z$1000,MATCH("Min",PlayingTime!$B$2:$Z$2,0),0),0)</f>
        <v>1252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1252</v>
      </c>
      <c r="L258" s="39">
        <f>IFERROR(VLOOKUP(A258,PlayerStats!$B$1:$Z$1000,MATCH("xG",PlayerStats!$B$2:$Z$2,0),0),0)</f>
        <v>0.3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0.3</v>
      </c>
      <c r="Q258" s="39">
        <f>IFERROR(VLOOKUP(A258,PlayerStats!$B$1:$Z$1000,MATCH("xAG",PlayerStats!$B$2:$Z$2,0),0),0)</f>
        <v>0.3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0.3</v>
      </c>
      <c r="V258" s="49">
        <f t="shared" si="15"/>
        <v>45</v>
      </c>
      <c r="X258" s="50" t="str">
        <f>API!M258&amp;" "&amp;API!V258</f>
        <v>Jesurun Rak-Sakyi</v>
      </c>
      <c r="Y258" s="50">
        <f>API!AC258</f>
        <v>0</v>
      </c>
    </row>
    <row r="259" spans="1:25">
      <c r="A259" s="39" t="str">
        <f>IF([1]FINAL!A259=0,"",[1]FINAL!A259)</f>
        <v>Keylor Navas</v>
      </c>
      <c r="B259" s="39" t="str">
        <f>IF([1]FINAL!B259=0,"",[1]FINAL!B259)</f>
        <v>Navas</v>
      </c>
      <c r="C259" s="39" t="str">
        <f>IF([1]FINAL!C259=0,"",[1]FINAL!C259)</f>
        <v/>
      </c>
      <c r="D259" s="39" t="str">
        <f>IF([1]FINAL!D259=0,"",[1]FINAL!D259)</f>
        <v/>
      </c>
      <c r="E259" s="50" t="str">
        <f>[1]FINAL!L259</f>
        <v>Nott'ham Forest</v>
      </c>
      <c r="F259" s="51">
        <f>IFERROR(VLOOKUP(E259,Table!$B$1:$Z$21,MATCH("MP",Table!$B$1:$Z$1,0),0),"")</f>
        <v>34</v>
      </c>
      <c r="G259" s="40">
        <f>IFERROR(VLOOKUP(A259,PlayingTime!$B$1:$Z$1000,MATCH("Min",PlayingTime!$B$2:$Z$2,0),0),0)</f>
        <v>1260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1260</v>
      </c>
      <c r="L259" s="39">
        <f>IFERROR(VLOOKUP(A259,PlayerStats!$B$1:$Z$1000,MATCH("xG",PlayerStats!$B$2:$Z$2,0),0),0)</f>
        <v>0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</v>
      </c>
      <c r="Q259" s="39">
        <f>IFERROR(VLOOKUP(A259,PlayerStats!$B$1:$Z$1000,MATCH("xAG",PlayerStats!$B$2:$Z$2,0),0),0)</f>
        <v>0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</v>
      </c>
      <c r="V259" s="49">
        <f t="shared" ref="V259:V322" si="19">IFERROR(VLOOKUP(A259,$X$1:$Y$1000,MATCH("total_points",$X$1:$Y$1,0),0),"")</f>
        <v>31</v>
      </c>
      <c r="X259" s="50" t="str">
        <f>API!M259&amp;" "&amp;API!V259</f>
        <v>Malcolm Ebiowei</v>
      </c>
      <c r="Y259" s="50">
        <f>API!AC259</f>
        <v>3</v>
      </c>
    </row>
    <row r="260" spans="1:25">
      <c r="A260" s="39" t="str">
        <f>IF([1]FINAL!A260=0,"",[1]FINAL!A260)</f>
        <v>Mikkel Damsgaard</v>
      </c>
      <c r="B260" s="39" t="str">
        <f>IF([1]FINAL!B260=0,"",[1]FINAL!B260)</f>
        <v>Damsgaard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Brentford</v>
      </c>
      <c r="F260" s="51">
        <f>IFERROR(VLOOKUP(E260,Table!$B$1:$Z$21,MATCH("MP",Table!$B$1:$Z$1,0),0),"")</f>
        <v>34</v>
      </c>
      <c r="G260" s="40">
        <f>IFERROR(VLOOKUP(A260,PlayingTime!$B$1:$Z$1000,MATCH("Min",PlayingTime!$B$2:$Z$2,0),0),0)</f>
        <v>788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788</v>
      </c>
      <c r="L260" s="39">
        <f>IFERROR(VLOOKUP(A260,PlayerStats!$B$1:$Z$1000,MATCH("xG",PlayerStats!$B$2:$Z$2,0),0),0)</f>
        <v>1.5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1.5</v>
      </c>
      <c r="Q260" s="39">
        <f>IFERROR(VLOOKUP(A260,PlayerStats!$B$1:$Z$1000,MATCH("xAG",PlayerStats!$B$2:$Z$2,0),0),0)</f>
        <v>1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1</v>
      </c>
      <c r="V260" s="49">
        <f t="shared" si="19"/>
        <v>26</v>
      </c>
      <c r="X260" s="50" t="str">
        <f>API!M260&amp;" "&amp;API!V260</f>
        <v>Nathan Ferguson</v>
      </c>
      <c r="Y260" s="50">
        <f>API!AC260</f>
        <v>0</v>
      </c>
    </row>
    <row r="261" spans="1:25">
      <c r="A261" s="39" t="str">
        <f>IF([1]FINAL!A261=0,"",[1]FINAL!A261)</f>
        <v>Takehiro Tomiyasu</v>
      </c>
      <c r="B261" s="39" t="str">
        <f>IF([1]FINAL!B261=0,"",[1]FINAL!B261)</f>
        <v>Tomiyasu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Arsenal</v>
      </c>
      <c r="F261" s="51">
        <f>IFERROR(VLOOKUP(E261,Table!$B$1:$Z$21,MATCH("MP",Table!$B$1:$Z$1,0),0),"")</f>
        <v>34</v>
      </c>
      <c r="G261" s="40">
        <f>IFERROR(VLOOKUP(A261,PlayingTime!$B$1:$Z$1000,MATCH("Min",PlayingTime!$B$2:$Z$2,0),0),0)</f>
        <v>663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663</v>
      </c>
      <c r="L261" s="39">
        <f>IFERROR(VLOOKUP(A261,PlayerStats!$B$1:$Z$1000,MATCH("xG",PlayerStats!$B$2:$Z$2,0),0),0)</f>
        <v>0.2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0.2</v>
      </c>
      <c r="Q261" s="39">
        <f>IFERROR(VLOOKUP(A261,PlayerStats!$B$1:$Z$1000,MATCH("xAG",PlayerStats!$B$2:$Z$2,0),0),0)</f>
        <v>0.6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0.6</v>
      </c>
      <c r="V261" s="49">
        <f t="shared" si="19"/>
        <v>32</v>
      </c>
      <c r="X261" s="50" t="str">
        <f>API!M261&amp;" "&amp;API!V261</f>
        <v>Sam Johnstone</v>
      </c>
      <c r="Y261" s="50">
        <f>API!AC261</f>
        <v>24</v>
      </c>
    </row>
    <row r="262" spans="1:25">
      <c r="A262" s="39" t="str">
        <f>IF([1]FINAL!A262=0,"",[1]FINAL!A262)</f>
        <v>Fabio Henrique Tavares</v>
      </c>
      <c r="B262" s="39" t="str">
        <f>IF([1]FINAL!B262=0,"",[1]FINAL!B262)</f>
        <v>Fabinho</v>
      </c>
      <c r="C262" s="39" t="str">
        <f>IF([1]FINAL!C262=0,"",[1]FINAL!C262)</f>
        <v/>
      </c>
      <c r="D262" s="39" t="str">
        <f>IF([1]FINAL!D262=0,"",[1]FINAL!D262)</f>
        <v/>
      </c>
      <c r="E262" s="50" t="str">
        <f>[1]FINAL!L262</f>
        <v>Liverpool</v>
      </c>
      <c r="F262" s="51">
        <f>IFERROR(VLOOKUP(E262,Table!$B$1:$Z$21,MATCH("MP",Table!$B$1:$Z$1,0),0),"")</f>
        <v>34</v>
      </c>
      <c r="G262" s="40">
        <f>IFERROR(VLOOKUP(A262,PlayingTime!$B$1:$Z$1000,MATCH("Min",PlayingTime!$B$2:$Z$2,0),0),0)</f>
        <v>0</v>
      </c>
      <c r="H262" s="40">
        <f>IFERROR(VLOOKUP(B262,PlayingTime!$B$1:$Z$1000,MATCH("Min",PlayingTime!$B$2:$Z$2,0),0),0)</f>
        <v>2355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2355</v>
      </c>
      <c r="L262" s="39">
        <f>IFERROR(VLOOKUP(A262,PlayerStats!$B$1:$Z$1000,MATCH("xG",PlayerStats!$B$2:$Z$2,0),0),0)</f>
        <v>0</v>
      </c>
      <c r="M262" s="39">
        <f>IFERROR(VLOOKUP(B262,PlayerStats!$B$1:$Z$1000,MATCH("xG",PlayerStats!$B$2:$Z$2,0),0),0)</f>
        <v>0.7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0.7</v>
      </c>
      <c r="Q262" s="39">
        <f>IFERROR(VLOOKUP(A262,PlayerStats!$B$1:$Z$1000,MATCH("xAG",PlayerStats!$B$2:$Z$2,0),0),0)</f>
        <v>0</v>
      </c>
      <c r="R262" s="39">
        <f>IFERROR(VLOOKUP(B262,PlayerStats!$B$1:$Z$1000,MATCH("xAG",PlayerStats!$B$2:$Z$2,0),0),0)</f>
        <v>1.9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1.9</v>
      </c>
      <c r="V262" s="49">
        <f t="shared" si="19"/>
        <v>60</v>
      </c>
      <c r="X262" s="50" t="str">
        <f>API!M262&amp;" "&amp;API!V262</f>
        <v>Remi Matthews</v>
      </c>
      <c r="Y262" s="50">
        <f>API!AC262</f>
        <v>0</v>
      </c>
    </row>
    <row r="263" spans="1:25">
      <c r="A263" s="39" t="str">
        <f>IF([1]FINAL!A263=0,"",[1]FINAL!A263)</f>
        <v>Emerson Palmieri dos Santos</v>
      </c>
      <c r="B263" s="39" t="str">
        <f>IF([1]FINAL!B263=0,"",[1]FINAL!B263)</f>
        <v>Emerson</v>
      </c>
      <c r="C263" s="39" t="str">
        <f>IF([1]FINAL!C263=0,"",[1]FINAL!C263)</f>
        <v>Emerson P</v>
      </c>
      <c r="D263" s="39" t="str">
        <f>IF([1]FINAL!D263=0,"",[1]FINAL!D263)</f>
        <v/>
      </c>
      <c r="E263" s="50" t="str">
        <f>[1]FINAL!L263</f>
        <v>West Ham</v>
      </c>
      <c r="F263" s="51">
        <f>IFERROR(VLOOKUP(E263,Table!$B$1:$Z$21,MATCH("MP",Table!$B$1:$Z$1,0),0),"")</f>
        <v>34</v>
      </c>
      <c r="G263" s="40">
        <f>IFERROR(VLOOKUP(A263,PlayingTime!$B$1:$Z$1000,MATCH("Min",PlayingTime!$B$2:$Z$2,0),0),0)</f>
        <v>0</v>
      </c>
      <c r="H263" s="40">
        <f>IFERROR(VLOOKUP(B263,PlayingTime!$B$1:$Z$1000,MATCH("Min",PlayingTime!$B$2:$Z$2,0),0),0)</f>
        <v>1391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0</v>
      </c>
      <c r="K263" s="45">
        <f t="shared" si="16"/>
        <v>1391</v>
      </c>
      <c r="L263" s="39">
        <f>IFERROR(VLOOKUP(A263,PlayerStats!$B$1:$Z$1000,MATCH("xG",PlayerStats!$B$2:$Z$2,0),0),0)</f>
        <v>0</v>
      </c>
      <c r="M263" s="39">
        <f>IFERROR(VLOOKUP(B263,PlayerStats!$B$1:$Z$1000,MATCH("xG",PlayerStats!$B$2:$Z$2,0),0),0)</f>
        <v>1.6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</v>
      </c>
      <c r="P263" s="47">
        <f t="shared" si="17"/>
        <v>1.6</v>
      </c>
      <c r="Q263" s="39">
        <f>IFERROR(VLOOKUP(A263,PlayerStats!$B$1:$Z$1000,MATCH("xAG",PlayerStats!$B$2:$Z$2,0),0),0)</f>
        <v>0</v>
      </c>
      <c r="R263" s="39">
        <f>IFERROR(VLOOKUP(B263,PlayerStats!$B$1:$Z$1000,MATCH("xAG",PlayerStats!$B$2:$Z$2,0),0),0)</f>
        <v>0.6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0</v>
      </c>
      <c r="U263" s="47">
        <f t="shared" si="18"/>
        <v>0.6</v>
      </c>
      <c r="V263" s="49">
        <f t="shared" si="19"/>
        <v>34</v>
      </c>
      <c r="X263" s="50" t="str">
        <f>API!M263&amp;" "&amp;API!V263</f>
        <v>Luke Plange</v>
      </c>
      <c r="Y263" s="50">
        <f>API!AC263</f>
        <v>0</v>
      </c>
    </row>
    <row r="264" spans="1:25">
      <c r="A264" s="39" t="str">
        <f>IF([1]FINAL!A264=0,"",[1]FINAL!A264)</f>
        <v>Mads Roerslev Rasmussen</v>
      </c>
      <c r="B264" s="39" t="str">
        <f>IF([1]FINAL!B264=0,"",[1]FINAL!B264)</f>
        <v>Roerslev</v>
      </c>
      <c r="C264" s="39" t="str">
        <f>IF([1]FINAL!C264=0,"",[1]FINAL!C264)</f>
        <v>Mads Roerslev</v>
      </c>
      <c r="D264" s="39" t="str">
        <f>IF([1]FINAL!D264=0,"",[1]FINAL!D264)</f>
        <v/>
      </c>
      <c r="E264" s="50" t="str">
        <f>[1]FINAL!L264</f>
        <v>Brentford</v>
      </c>
      <c r="F264" s="51">
        <f>IFERROR(VLOOKUP(E264,Table!$B$1:$Z$21,MATCH("MP",Table!$B$1:$Z$1,0),0),"")</f>
        <v>34</v>
      </c>
      <c r="G264" s="40">
        <f>IFERROR(VLOOKUP(A264,PlayingTime!$B$1:$Z$1000,MATCH("Min",PlayingTime!$B$2:$Z$2,0),0),0)</f>
        <v>0</v>
      </c>
      <c r="H264" s="40">
        <f>IFERROR(VLOOKUP(B264,PlayingTime!$B$1:$Z$1000,MATCH("Min",PlayingTime!$B$2:$Z$2,0),0),0)</f>
        <v>0</v>
      </c>
      <c r="I264" s="40">
        <f>IFERROR(VLOOKUP(C264,PlayingTime!$B$1:$Z$1000,MATCH("Min",PlayingTime!$B$2:$Z$2,0),0),0)</f>
        <v>1098</v>
      </c>
      <c r="J264" s="40">
        <f>IFERROR(VLOOKUP(D264,PlayingTime!$B$1:$Z$1000,MATCH("Min",PlayingTime!$B$2:$Z$2,0),0),0)</f>
        <v>0</v>
      </c>
      <c r="K264" s="45">
        <f t="shared" si="16"/>
        <v>1098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0.3</v>
      </c>
      <c r="O264" s="39">
        <f>IFERROR(VLOOKUP(D264,PlayerStats!$B$1:$Z$1000,MATCH("xG",PlayerStats!$B$2:$Z$2,0),0),0)</f>
        <v>0</v>
      </c>
      <c r="P264" s="47">
        <f t="shared" si="17"/>
        <v>0.3</v>
      </c>
      <c r="Q264" s="39">
        <f>IFERROR(VLOOKUP(A264,PlayerStats!$B$1:$Z$1000,MATCH("xAG",PlayerStats!$B$2:$Z$2,0),0),0)</f>
        <v>0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1</v>
      </c>
      <c r="T264" s="39">
        <f>IFERROR(VLOOKUP(D264,PlayerStats!$B$1:$Z$1000,MATCH("xAG",PlayerStats!$B$2:$Z$2,0),0),0)</f>
        <v>0</v>
      </c>
      <c r="U264" s="47">
        <f t="shared" si="18"/>
        <v>1</v>
      </c>
      <c r="V264" s="49">
        <f t="shared" si="19"/>
        <v>45</v>
      </c>
      <c r="X264" s="50" t="str">
        <f>API!M264&amp;" "&amp;API!V264</f>
        <v>Cheick Doucouré</v>
      </c>
      <c r="Y264" s="50">
        <f>API!AC264</f>
        <v>65</v>
      </c>
    </row>
    <row r="265" spans="1:25">
      <c r="A265" s="39" t="str">
        <f>IF([1]FINAL!A265=0,"",[1]FINAL!A265)</f>
        <v>Wilfried Zaha</v>
      </c>
      <c r="B265" s="39" t="str">
        <f>IF([1]FINAL!B265=0,"",[1]FINAL!B265)</f>
        <v>Zaha</v>
      </c>
      <c r="C265" s="39" t="str">
        <f>IF([1]FINAL!C265=0,"",[1]FINAL!C265)</f>
        <v/>
      </c>
      <c r="D265" s="39" t="str">
        <f>IF([1]FINAL!D265=0,"",[1]FINAL!D265)</f>
        <v/>
      </c>
      <c r="E265" s="50" t="str">
        <f>[1]FINAL!L265</f>
        <v>Crystal Palace</v>
      </c>
      <c r="F265" s="51">
        <f>IFERROR(VLOOKUP(E265,Table!$B$1:$Z$21,MATCH("MP",Table!$B$1:$Z$1,0),0),"")</f>
        <v>34</v>
      </c>
      <c r="G265" s="40">
        <f>IFERROR(VLOOKUP(A265,PlayingTime!$B$1:$Z$1000,MATCH("Min",PlayingTime!$B$2:$Z$2,0),0),0)</f>
        <v>2148</v>
      </c>
      <c r="H265" s="40">
        <f>IFERROR(VLOOKUP(B265,PlayingTime!$B$1:$Z$1000,MATCH("Min",PlayingTime!$B$2:$Z$2,0),0),0)</f>
        <v>0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2148</v>
      </c>
      <c r="L265" s="39">
        <f>IFERROR(VLOOKUP(A265,PlayerStats!$B$1:$Z$1000,MATCH("xG",PlayerStats!$B$2:$Z$2,0),0),0)</f>
        <v>6.2</v>
      </c>
      <c r="M265" s="39">
        <f>IFERROR(VLOOKUP(B265,PlayerStats!$B$1:$Z$1000,MATCH("xG",PlayerStats!$B$2:$Z$2,0),0),0)</f>
        <v>0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6.2</v>
      </c>
      <c r="Q265" s="39">
        <f>IFERROR(VLOOKUP(A265,PlayerStats!$B$1:$Z$1000,MATCH("xAG",PlayerStats!$B$2:$Z$2,0),0),0)</f>
        <v>2.6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2.6</v>
      </c>
      <c r="V265" s="49">
        <f t="shared" si="19"/>
        <v>93</v>
      </c>
      <c r="X265" s="50" t="str">
        <f>API!M265&amp;" "&amp;API!V265</f>
        <v>Chris Richards</v>
      </c>
      <c r="Y265" s="50">
        <f>API!AC265</f>
        <v>13</v>
      </c>
    </row>
    <row r="266" spans="1:25">
      <c r="A266" s="39" t="str">
        <f>IF([1]FINAL!A266=0,"",[1]FINAL!A266)</f>
        <v>Joe Rothwell</v>
      </c>
      <c r="B266" s="39" t="str">
        <f>IF([1]FINAL!B266=0,"",[1]FINAL!B266)</f>
        <v>Rothwell</v>
      </c>
      <c r="C266" s="39" t="str">
        <f>IF([1]FINAL!C266=0,"",[1]FINAL!C266)</f>
        <v/>
      </c>
      <c r="D266" s="39" t="str">
        <f>IF([1]FINAL!D266=0,"",[1]FINAL!D266)</f>
        <v/>
      </c>
      <c r="E266" s="50" t="str">
        <f>[1]FINAL!L266</f>
        <v>Bournemouth</v>
      </c>
      <c r="F266" s="51">
        <f>IFERROR(VLOOKUP(E266,Table!$B$1:$Z$21,MATCH("MP",Table!$B$1:$Z$1,0),0),"")</f>
        <v>34</v>
      </c>
      <c r="G266" s="40">
        <f>IFERROR(VLOOKUP(A266,PlayingTime!$B$1:$Z$1000,MATCH("Min",PlayingTime!$B$2:$Z$2,0),0),0)</f>
        <v>878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878</v>
      </c>
      <c r="L266" s="39">
        <f>IFERROR(VLOOKUP(A266,PlayerStats!$B$1:$Z$1000,MATCH("xG",PlayerStats!$B$2:$Z$2,0),0),0)</f>
        <v>0.2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0.2</v>
      </c>
      <c r="Q266" s="39">
        <f>IFERROR(VLOOKUP(A266,PlayerStats!$B$1:$Z$1000,MATCH("xAG",PlayerStats!$B$2:$Z$2,0),0),0)</f>
        <v>1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1</v>
      </c>
      <c r="V266" s="49">
        <f t="shared" si="19"/>
        <v>30</v>
      </c>
      <c r="X266" s="50" t="str">
        <f>API!M266&amp;" "&amp;API!V266</f>
        <v>Joseph Whitworth</v>
      </c>
      <c r="Y266" s="50">
        <f>API!AC266</f>
        <v>3</v>
      </c>
    </row>
    <row r="267" spans="1:25">
      <c r="A267" s="39" t="str">
        <f>IF([1]FINAL!A267=0,"",[1]FINAL!A267)</f>
        <v>Che Adams</v>
      </c>
      <c r="B267" s="39" t="str">
        <f>IF([1]FINAL!B267=0,"",[1]FINAL!B267)</f>
        <v>Adams</v>
      </c>
      <c r="C267" s="39" t="str">
        <f>IF([1]FINAL!C267=0,"",[1]FINAL!C267)</f>
        <v>C Adams</v>
      </c>
      <c r="D267" s="39" t="str">
        <f>IF([1]FINAL!D267=0,"",[1]FINAL!D267)</f>
        <v/>
      </c>
      <c r="E267" s="50" t="str">
        <f>[1]FINAL!L267</f>
        <v>Southampton</v>
      </c>
      <c r="F267" s="51">
        <f>IFERROR(VLOOKUP(E267,Table!$B$1:$Z$21,MATCH("MP",Table!$B$1:$Z$1,0),0),"")</f>
        <v>34</v>
      </c>
      <c r="G267" s="40">
        <f>IFERROR(VLOOKUP(A267,PlayingTime!$B$1:$Z$1000,MATCH("Min",PlayingTime!$B$2:$Z$2,0),0),0)</f>
        <v>1917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0</v>
      </c>
      <c r="K267" s="45">
        <f t="shared" si="16"/>
        <v>1917</v>
      </c>
      <c r="L267" s="39">
        <f>IFERROR(VLOOKUP(A267,PlayerStats!$B$1:$Z$1000,MATCH("xG",PlayerStats!$B$2:$Z$2,0),0),0)</f>
        <v>5.9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0</v>
      </c>
      <c r="P267" s="47">
        <f t="shared" si="17"/>
        <v>5.9</v>
      </c>
      <c r="Q267" s="39">
        <f>IFERROR(VLOOKUP(A267,PlayerStats!$B$1:$Z$1000,MATCH("xAG",PlayerStats!$B$2:$Z$2,0),0),0)</f>
        <v>2.8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</v>
      </c>
      <c r="U267" s="47">
        <f t="shared" si="18"/>
        <v>2.8</v>
      </c>
      <c r="V267" s="49">
        <f t="shared" si="19"/>
        <v>92</v>
      </c>
      <c r="X267" s="50" t="str">
        <f>API!M267&amp;" "&amp;API!V267</f>
        <v>Kaden Rodney</v>
      </c>
      <c r="Y267" s="50">
        <f>API!AC267</f>
        <v>0</v>
      </c>
    </row>
    <row r="268" spans="1:25">
      <c r="A268" s="39" t="str">
        <f>IF([1]FINAL!A268=0,"",[1]FINAL!A268)</f>
        <v>Hugo Bueno López</v>
      </c>
      <c r="B268" s="39" t="str">
        <f>IF([1]FINAL!B268=0,"",[1]FINAL!B268)</f>
        <v>Bueno</v>
      </c>
      <c r="C268" s="39" t="str">
        <f>IF([1]FINAL!C268=0,"",[1]FINAL!C268)</f>
        <v>Hugo Bueno</v>
      </c>
      <c r="D268" s="39" t="str">
        <f>IF([1]FINAL!D268=0,"",[1]FINAL!D268)</f>
        <v/>
      </c>
      <c r="E268" s="50" t="str">
        <f>[1]FINAL!L268</f>
        <v>Wolves</v>
      </c>
      <c r="F268" s="51">
        <f>IFERROR(VLOOKUP(E268,Table!$B$1:$Z$21,MATCH("MP",Table!$B$1:$Z$1,0),0),"")</f>
        <v>34</v>
      </c>
      <c r="G268" s="40">
        <f>IFERROR(VLOOKUP(A268,PlayingTime!$B$1:$Z$1000,MATCH("Min",PlayingTime!$B$2:$Z$2,0),0),0)</f>
        <v>0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1236</v>
      </c>
      <c r="J268" s="40">
        <f>IFERROR(VLOOKUP(D268,PlayingTime!$B$1:$Z$1000,MATCH("Min",PlayingTime!$B$2:$Z$2,0),0),0)</f>
        <v>0</v>
      </c>
      <c r="K268" s="45">
        <f t="shared" si="16"/>
        <v>1236</v>
      </c>
      <c r="L268" s="39">
        <f>IFERROR(VLOOKUP(A268,PlayerStats!$B$1:$Z$1000,MATCH("xG",PlayerStats!$B$2:$Z$2,0),0),0)</f>
        <v>0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0.2</v>
      </c>
      <c r="O268" s="39">
        <f>IFERROR(VLOOKUP(D268,PlayerStats!$B$1:$Z$1000,MATCH("xG",PlayerStats!$B$2:$Z$2,0),0),0)</f>
        <v>0</v>
      </c>
      <c r="P268" s="47">
        <f t="shared" si="17"/>
        <v>0.2</v>
      </c>
      <c r="Q268" s="39">
        <f>IFERROR(VLOOKUP(A268,PlayerStats!$B$1:$Z$1000,MATCH("xAG",PlayerStats!$B$2:$Z$2,0),0),0)</f>
        <v>0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1.1000000000000001</v>
      </c>
      <c r="T268" s="39">
        <f>IFERROR(VLOOKUP(D268,PlayerStats!$B$1:$Z$1000,MATCH("xAG",PlayerStats!$B$2:$Z$2,0),0),0)</f>
        <v>0</v>
      </c>
      <c r="U268" s="47">
        <f t="shared" si="18"/>
        <v>1.1000000000000001</v>
      </c>
      <c r="V268" s="49">
        <f t="shared" si="19"/>
        <v>40</v>
      </c>
      <c r="X268" s="50" t="str">
        <f>API!M268&amp;" "&amp;API!V268</f>
        <v>Killian Phillips</v>
      </c>
      <c r="Y268" s="50">
        <f>API!AC268</f>
        <v>0</v>
      </c>
    </row>
    <row r="269" spans="1:25">
      <c r="A269" s="39" t="str">
        <f>IF([1]FINAL!A269=0,"",[1]FINAL!A269)</f>
        <v>Adam Armstrong</v>
      </c>
      <c r="B269" s="39" t="str">
        <f>IF([1]FINAL!B269=0,"",[1]FINAL!B269)</f>
        <v>A.Armstrong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Southampton</v>
      </c>
      <c r="F269" s="51">
        <f>IFERROR(VLOOKUP(E269,Table!$B$1:$Z$21,MATCH("MP",Table!$B$1:$Z$1,0),0),"")</f>
        <v>34</v>
      </c>
      <c r="G269" s="40">
        <f>IFERROR(VLOOKUP(A269,PlayingTime!$B$1:$Z$1000,MATCH("Min",PlayingTime!$B$2:$Z$2,0),0),0)</f>
        <v>1283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1283</v>
      </c>
      <c r="L269" s="39">
        <f>IFERROR(VLOOKUP(A269,PlayerStats!$B$1:$Z$1000,MATCH("xG",PlayerStats!$B$2:$Z$2,0),0),0)</f>
        <v>1.8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1.8</v>
      </c>
      <c r="Q269" s="39">
        <f>IFERROR(VLOOKUP(A269,PlayerStats!$B$1:$Z$1000,MATCH("xAG",PlayerStats!$B$2:$Z$2,0),0),0)</f>
        <v>0.7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0.7</v>
      </c>
      <c r="V269" s="49">
        <f t="shared" si="19"/>
        <v>47</v>
      </c>
      <c r="X269" s="50" t="str">
        <f>API!M269&amp;" "&amp;API!V269</f>
        <v>John-Kymani Gordon</v>
      </c>
      <c r="Y269" s="50">
        <f>API!AC269</f>
        <v>0</v>
      </c>
    </row>
    <row r="270" spans="1:25">
      <c r="A270" s="39" t="str">
        <f>IF([1]FINAL!A270=0,"",[1]FINAL!A270)</f>
        <v>Lucas Digne</v>
      </c>
      <c r="B270" s="39" t="str">
        <f>IF([1]FINAL!B270=0,"",[1]FINAL!B270)</f>
        <v>Digne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Aston Villa</v>
      </c>
      <c r="F270" s="51">
        <f>IFERROR(VLOOKUP(E270,Table!$B$1:$Z$21,MATCH("MP",Table!$B$1:$Z$1,0),0),"")</f>
        <v>34</v>
      </c>
      <c r="G270" s="40">
        <f>IFERROR(VLOOKUP(A270,PlayingTime!$B$1:$Z$1000,MATCH("Min",PlayingTime!$B$2:$Z$2,0),0),0)</f>
        <v>1354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1354</v>
      </c>
      <c r="L270" s="39">
        <f>IFERROR(VLOOKUP(A270,PlayerStats!$B$1:$Z$1000,MATCH("xG",PlayerStats!$B$2:$Z$2,0),0),0)</f>
        <v>0.3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0.3</v>
      </c>
      <c r="Q270" s="39">
        <f>IFERROR(VLOOKUP(A270,PlayerStats!$B$1:$Z$1000,MATCH("xAG",PlayerStats!$B$2:$Z$2,0),0),0)</f>
        <v>1.8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1.8</v>
      </c>
      <c r="V270" s="49">
        <f t="shared" si="19"/>
        <v>47</v>
      </c>
      <c r="X270" s="50" t="str">
        <f>API!M270&amp;" "&amp;API!V270</f>
        <v>Kofi Balmer</v>
      </c>
      <c r="Y270" s="50">
        <f>API!AC270</f>
        <v>0</v>
      </c>
    </row>
    <row r="271" spans="1:25">
      <c r="A271" s="39" t="str">
        <f>IF([1]FINAL!A271=0,"",[1]FINAL!A271)</f>
        <v>James Tomkins</v>
      </c>
      <c r="B271" s="39" t="str">
        <f>IF([1]FINAL!B271=0,"",[1]FINAL!B271)</f>
        <v>Tomkins</v>
      </c>
      <c r="C271" s="39" t="str">
        <f>IF([1]FINAL!C271=0,"",[1]FINAL!C271)</f>
        <v/>
      </c>
      <c r="D271" s="39" t="str">
        <f>IF([1]FINAL!D271=0,"",[1]FINAL!D271)</f>
        <v/>
      </c>
      <c r="E271" s="50" t="str">
        <f>[1]FINAL!L271</f>
        <v>Crystal Palace</v>
      </c>
      <c r="F271" s="51">
        <f>IFERROR(VLOOKUP(E271,Table!$B$1:$Z$21,MATCH("MP",Table!$B$1:$Z$1,0),0),"")</f>
        <v>34</v>
      </c>
      <c r="G271" s="40">
        <f>IFERROR(VLOOKUP(A271,PlayingTime!$B$1:$Z$1000,MATCH("Min",PlayingTime!$B$2:$Z$2,0),0),0)</f>
        <v>338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338</v>
      </c>
      <c r="L271" s="39">
        <f>IFERROR(VLOOKUP(A271,PlayerStats!$B$1:$Z$1000,MATCH("xG",PlayerStats!$B$2:$Z$2,0),0),0)</f>
        <v>1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1</v>
      </c>
      <c r="Q271" s="39">
        <f>IFERROR(VLOOKUP(A271,PlayerStats!$B$1:$Z$1000,MATCH("xAG",PlayerStats!$B$2:$Z$2,0),0),0)</f>
        <v>0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0</v>
      </c>
      <c r="V271" s="49">
        <f t="shared" si="19"/>
        <v>8</v>
      </c>
      <c r="X271" s="50" t="str">
        <f>API!M271&amp;" "&amp;API!V271</f>
        <v>Owen Goodman</v>
      </c>
      <c r="Y271" s="50">
        <f>API!AC271</f>
        <v>0</v>
      </c>
    </row>
    <row r="272" spans="1:25">
      <c r="A272" s="39" t="str">
        <f>IF([1]FINAL!A272=0,"",[1]FINAL!A272)</f>
        <v>Marek Rodák</v>
      </c>
      <c r="B272" s="39" t="str">
        <f>IF([1]FINAL!B272=0,"",[1]FINAL!B272)</f>
        <v>Rodák</v>
      </c>
      <c r="C272" s="39" t="str">
        <f>IF([1]FINAL!C272=0,"",[1]FINAL!C272)</f>
        <v>Rodak</v>
      </c>
      <c r="D272" s="39" t="str">
        <f>IF([1]FINAL!D272=0,"",[1]FINAL!D272)</f>
        <v/>
      </c>
      <c r="E272" s="50" t="str">
        <f>[1]FINAL!L272</f>
        <v>Fulham</v>
      </c>
      <c r="F272" s="51">
        <f>IFERROR(VLOOKUP(E272,Table!$B$1:$Z$21,MATCH("MP",Table!$B$1:$Z$1,0),0),"")</f>
        <v>34</v>
      </c>
      <c r="G272" s="40">
        <f>IFERROR(VLOOKUP(A272,PlayingTime!$B$1:$Z$1000,MATCH("Min",PlayingTime!$B$2:$Z$2,0),0),0)</f>
        <v>180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0</v>
      </c>
      <c r="J272" s="40">
        <f>IFERROR(VLOOKUP(D272,PlayingTime!$B$1:$Z$1000,MATCH("Min",PlayingTime!$B$2:$Z$2,0),0),0)</f>
        <v>0</v>
      </c>
      <c r="K272" s="45">
        <f t="shared" si="16"/>
        <v>180</v>
      </c>
      <c r="L272" s="39">
        <f>IFERROR(VLOOKUP(A272,PlayerStats!$B$1:$Z$1000,MATCH("xG",PlayerStats!$B$2:$Z$2,0),0),0)</f>
        <v>0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</v>
      </c>
      <c r="O272" s="39">
        <f>IFERROR(VLOOKUP(D272,PlayerStats!$B$1:$Z$1000,MATCH("xG",PlayerStats!$B$2:$Z$2,0),0),0)</f>
        <v>0</v>
      </c>
      <c r="P272" s="47">
        <f t="shared" si="17"/>
        <v>0</v>
      </c>
      <c r="Q272" s="39">
        <f>IFERROR(VLOOKUP(A272,PlayerStats!$B$1:$Z$1000,MATCH("xAG",PlayerStats!$B$2:$Z$2,0),0),0)</f>
        <v>0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</v>
      </c>
      <c r="T272" s="39">
        <f>IFERROR(VLOOKUP(D272,PlayerStats!$B$1:$Z$1000,MATCH("xAG",PlayerStats!$B$2:$Z$2,0),0),0)</f>
        <v>0</v>
      </c>
      <c r="U272" s="47">
        <f t="shared" si="18"/>
        <v>0</v>
      </c>
      <c r="V272" s="49">
        <f t="shared" si="19"/>
        <v>7</v>
      </c>
      <c r="X272" s="50" t="str">
        <f>API!M272&amp;" "&amp;API!V272</f>
        <v>Jack Wells-Morrison</v>
      </c>
      <c r="Y272" s="50">
        <f>API!AC272</f>
        <v>0</v>
      </c>
    </row>
    <row r="273" spans="1:25">
      <c r="A273" s="39" t="str">
        <f>IF([1]FINAL!A273=0,"",[1]FINAL!A273)</f>
        <v>Crysencio Summerville</v>
      </c>
      <c r="B273" s="39" t="str">
        <f>IF([1]FINAL!B273=0,"",[1]FINAL!B273)</f>
        <v>Summerville</v>
      </c>
      <c r="C273" s="39" t="str">
        <f>IF([1]FINAL!C273=0,"",[1]FINAL!C273)</f>
        <v/>
      </c>
      <c r="D273" s="39" t="str">
        <f>IF([1]FINAL!D273=0,"",[1]FINAL!D273)</f>
        <v/>
      </c>
      <c r="E273" s="50" t="str">
        <f>[1]FINAL!L273</f>
        <v>Leeds</v>
      </c>
      <c r="F273" s="51" t="str">
        <f>IFERROR(VLOOKUP(E273,Table!$B$1:$Z$21,MATCH("MP",Table!$B$1:$Z$1,0),0),"")</f>
        <v/>
      </c>
      <c r="G273" s="40">
        <f>IFERROR(VLOOKUP(A273,PlayingTime!$B$1:$Z$1000,MATCH("Min",PlayingTime!$B$2:$Z$2,0),0),0)</f>
        <v>1372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0</v>
      </c>
      <c r="J273" s="40">
        <f>IFERROR(VLOOKUP(D273,PlayingTime!$B$1:$Z$1000,MATCH("Min",PlayingTime!$B$2:$Z$2,0),0),0)</f>
        <v>0</v>
      </c>
      <c r="K273" s="45">
        <f t="shared" si="16"/>
        <v>1372</v>
      </c>
      <c r="L273" s="39">
        <f>IFERROR(VLOOKUP(A273,PlayerStats!$B$1:$Z$1000,MATCH("xG",PlayerStats!$B$2:$Z$2,0),0),0)</f>
        <v>2.6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</v>
      </c>
      <c r="O273" s="39">
        <f>IFERROR(VLOOKUP(D273,PlayerStats!$B$1:$Z$1000,MATCH("xG",PlayerStats!$B$2:$Z$2,0),0),0)</f>
        <v>0</v>
      </c>
      <c r="P273" s="47">
        <f t="shared" si="17"/>
        <v>2.6</v>
      </c>
      <c r="Q273" s="39">
        <f>IFERROR(VLOOKUP(A273,PlayerStats!$B$1:$Z$1000,MATCH("xAG",PlayerStats!$B$2:$Z$2,0),0),0)</f>
        <v>1.6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0</v>
      </c>
      <c r="T273" s="39">
        <f>IFERROR(VLOOKUP(D273,PlayerStats!$B$1:$Z$1000,MATCH("xAG",PlayerStats!$B$2:$Z$2,0),0),0)</f>
        <v>0</v>
      </c>
      <c r="U273" s="47">
        <f t="shared" si="18"/>
        <v>1.6</v>
      </c>
      <c r="V273" s="49">
        <f t="shared" si="19"/>
        <v>73</v>
      </c>
      <c r="X273" s="50" t="str">
        <f>API!M273&amp;" "&amp;API!V273</f>
        <v>David Ozoh</v>
      </c>
      <c r="Y273" s="50">
        <f>API!AC273</f>
        <v>1</v>
      </c>
    </row>
    <row r="274" spans="1:25">
      <c r="A274" s="39" t="str">
        <f>IF([1]FINAL!A274=0,"",[1]FINAL!A274)</f>
        <v>Nathaniel Clyne</v>
      </c>
      <c r="B274" s="39" t="str">
        <f>IF([1]FINAL!B274=0,"",[1]FINAL!B274)</f>
        <v>Clyne</v>
      </c>
      <c r="C274" s="39" t="str">
        <f>IF([1]FINAL!C274=0,"",[1]FINAL!C274)</f>
        <v/>
      </c>
      <c r="D274" s="39" t="str">
        <f>IF([1]FINAL!D274=0,"",[1]FINAL!D274)</f>
        <v/>
      </c>
      <c r="E274" s="50" t="str">
        <f>[1]FINAL!L274</f>
        <v>Crystal Palace</v>
      </c>
      <c r="F274" s="51">
        <f>IFERROR(VLOOKUP(E274,Table!$B$1:$Z$21,MATCH("MP",Table!$B$1:$Z$1,0),0),"")</f>
        <v>34</v>
      </c>
      <c r="G274" s="40">
        <f>IFERROR(VLOOKUP(A274,PlayingTime!$B$1:$Z$1000,MATCH("Min",PlayingTime!$B$2:$Z$2,0),0),0)</f>
        <v>1640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0</v>
      </c>
      <c r="J274" s="40">
        <f>IFERROR(VLOOKUP(D274,PlayingTime!$B$1:$Z$1000,MATCH("Min",PlayingTime!$B$2:$Z$2,0),0),0)</f>
        <v>0</v>
      </c>
      <c r="K274" s="45">
        <f t="shared" si="16"/>
        <v>1640</v>
      </c>
      <c r="L274" s="39">
        <f>IFERROR(VLOOKUP(A274,PlayerStats!$B$1:$Z$1000,MATCH("xG",PlayerStats!$B$2:$Z$2,0),0),0)</f>
        <v>0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</v>
      </c>
      <c r="O274" s="39">
        <f>IFERROR(VLOOKUP(D274,PlayerStats!$B$1:$Z$1000,MATCH("xG",PlayerStats!$B$2:$Z$2,0),0),0)</f>
        <v>0</v>
      </c>
      <c r="P274" s="47">
        <f t="shared" si="17"/>
        <v>0</v>
      </c>
      <c r="Q274" s="39">
        <f>IFERROR(VLOOKUP(A274,PlayerStats!$B$1:$Z$1000,MATCH("xAG",PlayerStats!$B$2:$Z$2,0),0),0)</f>
        <v>0.7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</v>
      </c>
      <c r="T274" s="39">
        <f>IFERROR(VLOOKUP(D274,PlayerStats!$B$1:$Z$1000,MATCH("xAG",PlayerStats!$B$2:$Z$2,0),0),0)</f>
        <v>0</v>
      </c>
      <c r="U274" s="47">
        <f t="shared" si="18"/>
        <v>0.7</v>
      </c>
      <c r="V274" s="49">
        <f t="shared" si="19"/>
        <v>44</v>
      </c>
      <c r="X274" s="50" t="str">
        <f>API!M274&amp;" "&amp;API!V274</f>
        <v>Naouirou Ahamada</v>
      </c>
      <c r="Y274" s="50">
        <f>API!AC274</f>
        <v>6</v>
      </c>
    </row>
    <row r="275" spans="1:25">
      <c r="A275" s="39" t="str">
        <f>IF([1]FINAL!A275=0,"",[1]FINAL!A275)</f>
        <v>Matty Cash</v>
      </c>
      <c r="B275" s="39" t="str">
        <f>IF([1]FINAL!B275=0,"",[1]FINAL!B275)</f>
        <v>Cash</v>
      </c>
      <c r="C275" s="39" t="str">
        <f>IF([1]FINAL!C275=0,"",[1]FINAL!C275)</f>
        <v/>
      </c>
      <c r="D275" s="39" t="str">
        <f>IF([1]FINAL!D275=0,"",[1]FINAL!D275)</f>
        <v/>
      </c>
      <c r="E275" s="50" t="str">
        <f>[1]FINAL!L275</f>
        <v>Aston Villa</v>
      </c>
      <c r="F275" s="51">
        <f>IFERROR(VLOOKUP(E275,Table!$B$1:$Z$21,MATCH("MP",Table!$B$1:$Z$1,0),0),"")</f>
        <v>34</v>
      </c>
      <c r="G275" s="40">
        <f>IFERROR(VLOOKUP(A275,PlayingTime!$B$1:$Z$1000,MATCH("Min",PlayingTime!$B$2:$Z$2,0),0),0)</f>
        <v>1639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1639</v>
      </c>
      <c r="L275" s="39">
        <f>IFERROR(VLOOKUP(A275,PlayerStats!$B$1:$Z$1000,MATCH("xG",PlayerStats!$B$2:$Z$2,0),0),0)</f>
        <v>0.2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0.2</v>
      </c>
      <c r="Q275" s="39">
        <f>IFERROR(VLOOKUP(A275,PlayerStats!$B$1:$Z$1000,MATCH("xAG",PlayerStats!$B$2:$Z$2,0),0),0)</f>
        <v>0.7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0.7</v>
      </c>
      <c r="V275" s="49">
        <f t="shared" si="19"/>
        <v>53</v>
      </c>
      <c r="X275" s="50" t="str">
        <f>API!M275&amp;" "&amp;API!V275</f>
        <v>Neal Maupay</v>
      </c>
      <c r="Y275" s="50">
        <f>API!AC275</f>
        <v>38</v>
      </c>
    </row>
    <row r="276" spans="1:25">
      <c r="A276" s="39" t="str">
        <f>IF([1]FINAL!A276=0,"",[1]FINAL!A276)</f>
        <v>Mason Mount</v>
      </c>
      <c r="B276" s="39" t="str">
        <f>IF([1]FINAL!B276=0,"",[1]FINAL!B276)</f>
        <v>Mount</v>
      </c>
      <c r="C276" s="39" t="str">
        <f>IF([1]FINAL!C276=0,"",[1]FINAL!C276)</f>
        <v/>
      </c>
      <c r="D276" s="39" t="str">
        <f>IF([1]FINAL!D276=0,"",[1]FINAL!D276)</f>
        <v/>
      </c>
      <c r="E276" s="50" t="str">
        <f>[1]FINAL!L276</f>
        <v>Chelsea</v>
      </c>
      <c r="F276" s="51">
        <f>IFERROR(VLOOKUP(E276,Table!$B$1:$Z$21,MATCH("MP",Table!$B$1:$Z$1,0),0),"")</f>
        <v>33</v>
      </c>
      <c r="G276" s="40">
        <f>IFERROR(VLOOKUP(A276,PlayingTime!$B$1:$Z$1000,MATCH("Min",PlayingTime!$B$2:$Z$2,0),0),0)</f>
        <v>1648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0</v>
      </c>
      <c r="J276" s="40">
        <f>IFERROR(VLOOKUP(D276,PlayingTime!$B$1:$Z$1000,MATCH("Min",PlayingTime!$B$2:$Z$2,0),0),0)</f>
        <v>0</v>
      </c>
      <c r="K276" s="45">
        <f t="shared" si="16"/>
        <v>1648</v>
      </c>
      <c r="L276" s="39">
        <f>IFERROR(VLOOKUP(A276,PlayerStats!$B$1:$Z$1000,MATCH("xG",PlayerStats!$B$2:$Z$2,0),0),0)</f>
        <v>2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0</v>
      </c>
      <c r="O276" s="39">
        <f>IFERROR(VLOOKUP(D276,PlayerStats!$B$1:$Z$1000,MATCH("xG",PlayerStats!$B$2:$Z$2,0),0),0)</f>
        <v>0</v>
      </c>
      <c r="P276" s="47">
        <f t="shared" si="17"/>
        <v>2</v>
      </c>
      <c r="Q276" s="39">
        <f>IFERROR(VLOOKUP(A276,PlayerStats!$B$1:$Z$1000,MATCH("xAG",PlayerStats!$B$2:$Z$2,0),0),0)</f>
        <v>3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</v>
      </c>
      <c r="T276" s="39">
        <f>IFERROR(VLOOKUP(D276,PlayerStats!$B$1:$Z$1000,MATCH("xAG",PlayerStats!$B$2:$Z$2,0),0),0)</f>
        <v>0</v>
      </c>
      <c r="U276" s="47">
        <f t="shared" si="18"/>
        <v>3</v>
      </c>
      <c r="V276" s="49">
        <f t="shared" si="19"/>
        <v>82</v>
      </c>
      <c r="X276" s="50" t="str">
        <f>API!M276&amp;" "&amp;API!V276</f>
        <v>Asmir Begović</v>
      </c>
      <c r="Y276" s="50">
        <f>API!AC276</f>
        <v>9</v>
      </c>
    </row>
    <row r="277" spans="1:25">
      <c r="A277" s="39" t="str">
        <f>IF([1]FINAL!A277=0,"",[1]FINAL!A277)</f>
        <v>Nathan Collins</v>
      </c>
      <c r="B277" s="39" t="str">
        <f>IF([1]FINAL!B277=0,"",[1]FINAL!B277)</f>
        <v>Collins</v>
      </c>
      <c r="C277" s="39" t="str">
        <f>IF([1]FINAL!C277=0,"",[1]FINAL!C277)</f>
        <v/>
      </c>
      <c r="D277" s="39" t="str">
        <f>IF([1]FINAL!D277=0,"",[1]FINAL!D277)</f>
        <v/>
      </c>
      <c r="E277" s="50" t="str">
        <f>[1]FINAL!L277</f>
        <v>Wolves</v>
      </c>
      <c r="F277" s="51">
        <f>IFERROR(VLOOKUP(E277,Table!$B$1:$Z$21,MATCH("MP",Table!$B$1:$Z$1,0),0),"")</f>
        <v>34</v>
      </c>
      <c r="G277" s="40">
        <f>IFERROR(VLOOKUP(A277,PlayingTime!$B$1:$Z$1000,MATCH("Min",PlayingTime!$B$2:$Z$2,0),0),0)</f>
        <v>1626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1626</v>
      </c>
      <c r="L277" s="39">
        <f>IFERROR(VLOOKUP(A277,PlayerStats!$B$1:$Z$1000,MATCH("xG",PlayerStats!$B$2:$Z$2,0),0),0)</f>
        <v>0.1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0.1</v>
      </c>
      <c r="Q277" s="39">
        <f>IFERROR(VLOOKUP(A277,PlayerStats!$B$1:$Z$1000,MATCH("xAG",PlayerStats!$B$2:$Z$2,0),0),0)</f>
        <v>0.1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0.1</v>
      </c>
      <c r="V277" s="49">
        <f t="shared" si="19"/>
        <v>46</v>
      </c>
      <c r="X277" s="50" t="str">
        <f>API!M277&amp;" "&amp;API!V277</f>
        <v>Salomón Rondón</v>
      </c>
      <c r="Y277" s="50">
        <f>API!AC277</f>
        <v>7</v>
      </c>
    </row>
    <row r="278" spans="1:25">
      <c r="A278" s="39" t="str">
        <f>IF([1]FINAL!A278=0,"",[1]FINAL!A278)</f>
        <v>Salomón Rondón</v>
      </c>
      <c r="B278" s="39" t="str">
        <f>IF([1]FINAL!B278=0,"",[1]FINAL!B278)</f>
        <v>Rondón</v>
      </c>
      <c r="C278" s="39" t="str">
        <f>IF([1]FINAL!C278=0,"",[1]FINAL!C278)</f>
        <v>Rondon</v>
      </c>
      <c r="D278" s="39" t="str">
        <f>IF([1]FINAL!D278=0,"",[1]FINAL!D278)</f>
        <v/>
      </c>
      <c r="E278" s="50" t="str">
        <f>[1]FINAL!L278</f>
        <v>Everton</v>
      </c>
      <c r="F278" s="51">
        <f>IFERROR(VLOOKUP(E278,Table!$B$1:$Z$21,MATCH("MP",Table!$B$1:$Z$1,0),0),"")</f>
        <v>34</v>
      </c>
      <c r="G278" s="40">
        <f>IFERROR(VLOOKUP(A278,PlayingTime!$B$1:$Z$1000,MATCH("Min",PlayingTime!$B$2:$Z$2,0),0),0)</f>
        <v>109</v>
      </c>
      <c r="H278" s="40">
        <f>IFERROR(VLOOKUP(B278,PlayingTime!$B$1:$Z$1000,MATCH("Min",PlayingTime!$B$2:$Z$2,0),0),0)</f>
        <v>0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109</v>
      </c>
      <c r="L278" s="39">
        <f>IFERROR(VLOOKUP(A278,PlayerStats!$B$1:$Z$1000,MATCH("xG",PlayerStats!$B$2:$Z$2,0),0),0)</f>
        <v>0.8</v>
      </c>
      <c r="M278" s="39">
        <f>IFERROR(VLOOKUP(B278,PlayerStats!$B$1:$Z$1000,MATCH("xG",PlayerStats!$B$2:$Z$2,0),0),0)</f>
        <v>0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0.8</v>
      </c>
      <c r="Q278" s="39">
        <f>IFERROR(VLOOKUP(A278,PlayerStats!$B$1:$Z$1000,MATCH("xAG",PlayerStats!$B$2:$Z$2,0),0),0)</f>
        <v>0.2</v>
      </c>
      <c r="R278" s="39">
        <f>IFERROR(VLOOKUP(B278,PlayerStats!$B$1:$Z$1000,MATCH("xAG",PlayerStats!$B$2:$Z$2,0),0),0)</f>
        <v>0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0.2</v>
      </c>
      <c r="V278" s="49">
        <f t="shared" si="19"/>
        <v>7</v>
      </c>
      <c r="X278" s="50" t="str">
        <f>API!M278&amp;" "&amp;API!V278</f>
        <v>Seamus Coleman</v>
      </c>
      <c r="Y278" s="50">
        <f>API!AC278</f>
        <v>63</v>
      </c>
    </row>
    <row r="279" spans="1:25">
      <c r="A279" s="39" t="str">
        <f>IF([1]FINAL!A279=0,"",[1]FINAL!A279)</f>
        <v>Orel Mangala</v>
      </c>
      <c r="B279" s="39" t="str">
        <f>IF([1]FINAL!B279=0,"",[1]FINAL!B279)</f>
        <v>Mangala</v>
      </c>
      <c r="C279" s="39" t="str">
        <f>IF([1]FINAL!C279=0,"",[1]FINAL!C279)</f>
        <v/>
      </c>
      <c r="D279" s="39" t="str">
        <f>IF([1]FINAL!D279=0,"",[1]FINAL!D279)</f>
        <v/>
      </c>
      <c r="E279" s="50" t="str">
        <f>[1]FINAL!L279</f>
        <v>Nott'ham Forest</v>
      </c>
      <c r="F279" s="51">
        <f>IFERROR(VLOOKUP(E279,Table!$B$1:$Z$21,MATCH("MP",Table!$B$1:$Z$1,0),0),"")</f>
        <v>34</v>
      </c>
      <c r="G279" s="40">
        <f>IFERROR(VLOOKUP(A279,PlayingTime!$B$1:$Z$1000,MATCH("Min",PlayingTime!$B$2:$Z$2,0),0),0)</f>
        <v>1209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0</v>
      </c>
      <c r="K279" s="45">
        <f t="shared" si="16"/>
        <v>1209</v>
      </c>
      <c r="L279" s="39">
        <f>IFERROR(VLOOKUP(A279,PlayerStats!$B$1:$Z$1000,MATCH("xG",PlayerStats!$B$2:$Z$2,0),0),0)</f>
        <v>0.6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0</v>
      </c>
      <c r="P279" s="47">
        <f t="shared" si="17"/>
        <v>0.6</v>
      </c>
      <c r="Q279" s="39">
        <f>IFERROR(VLOOKUP(A279,PlayerStats!$B$1:$Z$1000,MATCH("xAG",PlayerStats!$B$2:$Z$2,0),0),0)</f>
        <v>0.1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0</v>
      </c>
      <c r="U279" s="47">
        <f t="shared" si="18"/>
        <v>0.1</v>
      </c>
      <c r="V279" s="49">
        <f t="shared" si="19"/>
        <v>38</v>
      </c>
      <c r="X279" s="50" t="str">
        <f>API!M279&amp;" "&amp;API!V279</f>
        <v>Andros Townsend</v>
      </c>
      <c r="Y279" s="50">
        <f>API!AC279</f>
        <v>0</v>
      </c>
    </row>
    <row r="280" spans="1:25">
      <c r="A280" s="39" t="str">
        <f>IF([1]FINAL!A280=0,"",[1]FINAL!A280)</f>
        <v>Rayan Aït-Nouri</v>
      </c>
      <c r="B280" s="39" t="str">
        <f>IF([1]FINAL!B280=0,"",[1]FINAL!B280)</f>
        <v>Aït-Nouri</v>
      </c>
      <c r="C280" s="39" t="str">
        <f>IF([1]FINAL!C280=0,"",[1]FINAL!C280)</f>
        <v>Rayan Ait-Nouri</v>
      </c>
      <c r="D280" s="39" t="str">
        <f>IF([1]FINAL!D280=0,"",[1]FINAL!D280)</f>
        <v>Rayan Aït Nouri</v>
      </c>
      <c r="E280" s="50" t="str">
        <f>[1]FINAL!L280</f>
        <v>Wolves</v>
      </c>
      <c r="F280" s="51">
        <f>IFERROR(VLOOKUP(E280,Table!$B$1:$Z$21,MATCH("MP",Table!$B$1:$Z$1,0),0),"")</f>
        <v>34</v>
      </c>
      <c r="G280" s="40">
        <f>IFERROR(VLOOKUP(A280,PlayingTime!$B$1:$Z$1000,MATCH("Min",PlayingTime!$B$2:$Z$2,0),0),0)</f>
        <v>0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0</v>
      </c>
      <c r="J280" s="40">
        <f>IFERROR(VLOOKUP(D280,PlayingTime!$B$1:$Z$1000,MATCH("Min",PlayingTime!$B$2:$Z$2,0),0),0)</f>
        <v>1031</v>
      </c>
      <c r="K280" s="45">
        <f t="shared" si="16"/>
        <v>1031</v>
      </c>
      <c r="L280" s="39">
        <f>IFERROR(VLOOKUP(A280,PlayerStats!$B$1:$Z$1000,MATCH("xG",PlayerStats!$B$2:$Z$2,0),0),0)</f>
        <v>0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0</v>
      </c>
      <c r="O280" s="39">
        <f>IFERROR(VLOOKUP(D280,PlayerStats!$B$1:$Z$1000,MATCH("xG",PlayerStats!$B$2:$Z$2,0),0),0)</f>
        <v>0.7</v>
      </c>
      <c r="P280" s="47">
        <f t="shared" si="17"/>
        <v>0.7</v>
      </c>
      <c r="Q280" s="39">
        <f>IFERROR(VLOOKUP(A280,PlayerStats!$B$1:$Z$1000,MATCH("xAG",PlayerStats!$B$2:$Z$2,0),0),0)</f>
        <v>0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</v>
      </c>
      <c r="T280" s="39">
        <f>IFERROR(VLOOKUP(D280,PlayerStats!$B$1:$Z$1000,MATCH("xAG",PlayerStats!$B$2:$Z$2,0),0),0)</f>
        <v>1</v>
      </c>
      <c r="U280" s="47">
        <f t="shared" si="18"/>
        <v>1</v>
      </c>
      <c r="V280" s="49">
        <f t="shared" si="19"/>
        <v>41</v>
      </c>
      <c r="X280" s="50" t="str">
        <f>API!M280&amp;" "&amp;API!V280</f>
        <v>Michael Keane</v>
      </c>
      <c r="Y280" s="50">
        <f>API!AC280</f>
        <v>32</v>
      </c>
    </row>
    <row r="281" spans="1:25">
      <c r="A281" s="39" t="str">
        <f>IF([1]FINAL!A281=0,"",[1]FINAL!A281)</f>
        <v>Kyle Walker-Peters</v>
      </c>
      <c r="B281" s="39" t="str">
        <f>IF([1]FINAL!B281=0,"",[1]FINAL!B281)</f>
        <v>Walker-Peters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Southampton</v>
      </c>
      <c r="F281" s="51">
        <f>IFERROR(VLOOKUP(E281,Table!$B$1:$Z$21,MATCH("MP",Table!$B$1:$Z$1,0),0),"")</f>
        <v>34</v>
      </c>
      <c r="G281" s="40">
        <f>IFERROR(VLOOKUP(A281,PlayingTime!$B$1:$Z$1000,MATCH("Min",PlayingTime!$B$2:$Z$2,0),0),0)</f>
        <v>2290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2290</v>
      </c>
      <c r="L281" s="39">
        <f>IFERROR(VLOOKUP(A281,PlayerStats!$B$1:$Z$1000,MATCH("xG",PlayerStats!$B$2:$Z$2,0),0),0)</f>
        <v>1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1</v>
      </c>
      <c r="Q281" s="39">
        <f>IFERROR(VLOOKUP(A281,PlayerStats!$B$1:$Z$1000,MATCH("xAG",PlayerStats!$B$2:$Z$2,0),0),0)</f>
        <v>1.1000000000000001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1.1000000000000001</v>
      </c>
      <c r="V281" s="49">
        <f t="shared" si="19"/>
        <v>54</v>
      </c>
      <c r="X281" s="50" t="str">
        <f>API!M281&amp;" "&amp;API!V281</f>
        <v>Dele Alli</v>
      </c>
      <c r="Y281" s="50">
        <f>API!AC281</f>
        <v>2</v>
      </c>
    </row>
    <row r="282" spans="1:25">
      <c r="A282" s="39" t="str">
        <f>IF([1]FINAL!A282=0,"",[1]FINAL!A282)</f>
        <v>Diego Carlos Santos Silva</v>
      </c>
      <c r="B282" s="39" t="str">
        <f>IF([1]FINAL!B282=0,"",[1]FINAL!B282)</f>
        <v>Diego Carlos</v>
      </c>
      <c r="C282" s="39" t="str">
        <f>IF([1]FINAL!C282=0,"",[1]FINAL!C282)</f>
        <v>Carlos</v>
      </c>
      <c r="D282" s="39" t="str">
        <f>IF([1]FINAL!D282=0,"",[1]FINAL!D282)</f>
        <v/>
      </c>
      <c r="E282" s="50" t="str">
        <f>[1]FINAL!L282</f>
        <v>Aston Villa</v>
      </c>
      <c r="F282" s="51">
        <f>IFERROR(VLOOKUP(E282,Table!$B$1:$Z$21,MATCH("MP",Table!$B$1:$Z$1,0),0),"")</f>
        <v>34</v>
      </c>
      <c r="G282" s="40">
        <f>IFERROR(VLOOKUP(A282,PlayingTime!$B$1:$Z$1000,MATCH("Min",PlayingTime!$B$2:$Z$2,0),0),0)</f>
        <v>0</v>
      </c>
      <c r="H282" s="40">
        <f>IFERROR(VLOOKUP(B282,PlayingTime!$B$1:$Z$1000,MATCH("Min",PlayingTime!$B$2:$Z$2,0),0),0)</f>
        <v>179</v>
      </c>
      <c r="I282" s="40">
        <f>IFERROR(VLOOKUP(C282,PlayingTime!$B$1:$Z$1000,MATCH("Min",PlayingTime!$B$2:$Z$2,0),0),0)</f>
        <v>0</v>
      </c>
      <c r="J282" s="40">
        <f>IFERROR(VLOOKUP(D282,PlayingTime!$B$1:$Z$1000,MATCH("Min",PlayingTime!$B$2:$Z$2,0),0),0)</f>
        <v>0</v>
      </c>
      <c r="K282" s="45">
        <f t="shared" si="16"/>
        <v>179</v>
      </c>
      <c r="L282" s="39">
        <f>IFERROR(VLOOKUP(A282,PlayerStats!$B$1:$Z$1000,MATCH("xG",PlayerStats!$B$2:$Z$2,0),0),0)</f>
        <v>0</v>
      </c>
      <c r="M282" s="39">
        <f>IFERROR(VLOOKUP(B282,PlayerStats!$B$1:$Z$1000,MATCH("xG",PlayerStats!$B$2:$Z$2,0),0),0)</f>
        <v>0.4</v>
      </c>
      <c r="N282" s="39">
        <f>IFERROR(VLOOKUP(C282,PlayerStats!$B$1:$Z$1000,MATCH("xG",PlayerStats!$B$2:$Z$2,0),0),0)</f>
        <v>0</v>
      </c>
      <c r="O282" s="39">
        <f>IFERROR(VLOOKUP(D282,PlayerStats!$B$1:$Z$1000,MATCH("xG",PlayerStats!$B$2:$Z$2,0),0),0)</f>
        <v>0</v>
      </c>
      <c r="P282" s="47">
        <f t="shared" si="17"/>
        <v>0.4</v>
      </c>
      <c r="Q282" s="39">
        <f>IFERROR(VLOOKUP(A282,PlayerStats!$B$1:$Z$1000,MATCH("xAG",PlayerStats!$B$2:$Z$2,0),0),0)</f>
        <v>0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</v>
      </c>
      <c r="T282" s="39">
        <f>IFERROR(VLOOKUP(D282,PlayerStats!$B$1:$Z$1000,MATCH("xAG",PlayerStats!$B$2:$Z$2,0),0),0)</f>
        <v>0</v>
      </c>
      <c r="U282" s="47">
        <f t="shared" si="18"/>
        <v>0</v>
      </c>
      <c r="V282" s="49">
        <f t="shared" si="19"/>
        <v>3</v>
      </c>
      <c r="X282" s="50" t="str">
        <f>API!M282&amp;" "&amp;API!V282</f>
        <v>Jordan Pickford</v>
      </c>
      <c r="Y282" s="50">
        <f>API!AC282</f>
        <v>112</v>
      </c>
    </row>
    <row r="283" spans="1:25">
      <c r="A283" s="39" t="str">
        <f>IF([1]FINAL!A283=0,"",[1]FINAL!A283)</f>
        <v>Ben Johnson</v>
      </c>
      <c r="B283" s="39" t="str">
        <f>IF([1]FINAL!B283=0,"",[1]FINAL!B283)</f>
        <v>Johnson</v>
      </c>
      <c r="C283" s="39" t="str">
        <f>IF([1]FINAL!C283=0,"",[1]FINAL!C283)</f>
        <v/>
      </c>
      <c r="D283" s="39" t="str">
        <f>IF([1]FINAL!D283=0,"",[1]FINAL!D283)</f>
        <v/>
      </c>
      <c r="E283" s="50" t="str">
        <f>[1]FINAL!L283</f>
        <v>West Ham</v>
      </c>
      <c r="F283" s="51">
        <f>IFERROR(VLOOKUP(E283,Table!$B$1:$Z$21,MATCH("MP",Table!$B$1:$Z$1,0),0),"")</f>
        <v>34</v>
      </c>
      <c r="G283" s="40">
        <f>IFERROR(VLOOKUP(A283,PlayingTime!$B$1:$Z$1000,MATCH("Min",PlayingTime!$B$2:$Z$2,0),0),0)</f>
        <v>773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0</v>
      </c>
      <c r="J283" s="40">
        <f>IFERROR(VLOOKUP(D283,PlayingTime!$B$1:$Z$1000,MATCH("Min",PlayingTime!$B$2:$Z$2,0),0),0)</f>
        <v>0</v>
      </c>
      <c r="K283" s="45">
        <f t="shared" si="16"/>
        <v>773</v>
      </c>
      <c r="L283" s="39">
        <f>IFERROR(VLOOKUP(A283,PlayerStats!$B$1:$Z$1000,MATCH("xG",PlayerStats!$B$2:$Z$2,0),0),0)</f>
        <v>0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</v>
      </c>
      <c r="O283" s="39">
        <f>IFERROR(VLOOKUP(D283,PlayerStats!$B$1:$Z$1000,MATCH("xG",PlayerStats!$B$2:$Z$2,0),0),0)</f>
        <v>0</v>
      </c>
      <c r="P283" s="47">
        <f t="shared" si="17"/>
        <v>0</v>
      </c>
      <c r="Q283" s="39">
        <f>IFERROR(VLOOKUP(A283,PlayerStats!$B$1:$Z$1000,MATCH("xAG",PlayerStats!$B$2:$Z$2,0),0),0)</f>
        <v>0.2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</v>
      </c>
      <c r="T283" s="39">
        <f>IFERROR(VLOOKUP(D283,PlayerStats!$B$1:$Z$1000,MATCH("xAG",PlayerStats!$B$2:$Z$2,0),0),0)</f>
        <v>0</v>
      </c>
      <c r="U283" s="47">
        <f t="shared" si="18"/>
        <v>0.2</v>
      </c>
      <c r="V283" s="49">
        <f t="shared" si="19"/>
        <v>26</v>
      </c>
      <c r="X283" s="50" t="str">
        <f>API!M283&amp;" "&amp;API!V283</f>
        <v>Allan Marques Loureiro</v>
      </c>
      <c r="Y283" s="50">
        <f>API!AC283</f>
        <v>0</v>
      </c>
    </row>
    <row r="284" spans="1:25">
      <c r="A284" s="39" t="str">
        <f>IF([1]FINAL!A284=0,"",[1]FINAL!A284)</f>
        <v>Armando Broja</v>
      </c>
      <c r="B284" s="39" t="str">
        <f>IF([1]FINAL!B284=0,"",[1]FINAL!B284)</f>
        <v>Broja</v>
      </c>
      <c r="C284" s="39" t="str">
        <f>IF([1]FINAL!C284=0,"",[1]FINAL!C284)</f>
        <v/>
      </c>
      <c r="D284" s="39" t="str">
        <f>IF([1]FINAL!D284=0,"",[1]FINAL!D284)</f>
        <v/>
      </c>
      <c r="E284" s="50" t="str">
        <f>[1]FINAL!L284</f>
        <v>Chelsea</v>
      </c>
      <c r="F284" s="51">
        <f>IFERROR(VLOOKUP(E284,Table!$B$1:$Z$21,MATCH("MP",Table!$B$1:$Z$1,0),0),"")</f>
        <v>33</v>
      </c>
      <c r="G284" s="40">
        <f>IFERROR(VLOOKUP(A284,PlayingTime!$B$1:$Z$1000,MATCH("Min",PlayingTime!$B$2:$Z$2,0),0),0)</f>
        <v>294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0</v>
      </c>
      <c r="J284" s="40">
        <f>IFERROR(VLOOKUP(D284,PlayingTime!$B$1:$Z$1000,MATCH("Min",PlayingTime!$B$2:$Z$2,0),0),0)</f>
        <v>0</v>
      </c>
      <c r="K284" s="45">
        <f t="shared" si="16"/>
        <v>294</v>
      </c>
      <c r="L284" s="39">
        <f>IFERROR(VLOOKUP(A284,PlayerStats!$B$1:$Z$1000,MATCH("xG",PlayerStats!$B$2:$Z$2,0),0),0)</f>
        <v>0.8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0</v>
      </c>
      <c r="O284" s="39">
        <f>IFERROR(VLOOKUP(D284,PlayerStats!$B$1:$Z$1000,MATCH("xG",PlayerStats!$B$2:$Z$2,0),0),0)</f>
        <v>0</v>
      </c>
      <c r="P284" s="47">
        <f t="shared" si="17"/>
        <v>0.8</v>
      </c>
      <c r="Q284" s="39">
        <f>IFERROR(VLOOKUP(A284,PlayerStats!$B$1:$Z$1000,MATCH("xAG",PlayerStats!$B$2:$Z$2,0),0),0)</f>
        <v>0.1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0</v>
      </c>
      <c r="T284" s="39">
        <f>IFERROR(VLOOKUP(D284,PlayerStats!$B$1:$Z$1000,MATCH("xAG",PlayerStats!$B$2:$Z$2,0),0),0)</f>
        <v>0</v>
      </c>
      <c r="U284" s="47">
        <f t="shared" si="18"/>
        <v>0.1</v>
      </c>
      <c r="V284" s="49">
        <f t="shared" si="19"/>
        <v>21</v>
      </c>
      <c r="X284" s="50" t="str">
        <f>API!M284&amp;" "&amp;API!V284</f>
        <v>André Tavares Gomes</v>
      </c>
      <c r="Y284" s="50">
        <f>API!AC284</f>
        <v>0</v>
      </c>
    </row>
    <row r="285" spans="1:25">
      <c r="A285" s="39" t="str">
        <f>IF([1]FINAL!A285=0,"",[1]FINAL!A285)</f>
        <v>Adam Lallana</v>
      </c>
      <c r="B285" s="39" t="str">
        <f>IF([1]FINAL!B285=0,"",[1]FINAL!B285)</f>
        <v>Lallana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Brighton</v>
      </c>
      <c r="F285" s="51">
        <f>IFERROR(VLOOKUP(E285,Table!$B$1:$Z$21,MATCH("MP",Table!$B$1:$Z$1,0),0),"")</f>
        <v>32</v>
      </c>
      <c r="G285" s="40">
        <f>IFERROR(VLOOKUP(A285,PlayingTime!$B$1:$Z$1000,MATCH("Min",PlayingTime!$B$2:$Z$2,0),0),0)</f>
        <v>722</v>
      </c>
      <c r="H285" s="40">
        <f>IFERROR(VLOOKUP(B285,PlayingTime!$B$1:$Z$1000,MATCH("Min",PlayingTime!$B$2:$Z$2,0),0),0)</f>
        <v>0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722</v>
      </c>
      <c r="L285" s="39">
        <f>IFERROR(VLOOKUP(A285,PlayerStats!$B$1:$Z$1000,MATCH("xG",PlayerStats!$B$2:$Z$2,0),0),0)</f>
        <v>0.9</v>
      </c>
      <c r="M285" s="39">
        <f>IFERROR(VLOOKUP(B285,PlayerStats!$B$1:$Z$1000,MATCH("xG",PlayerStats!$B$2:$Z$2,0),0),0)</f>
        <v>0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0.9</v>
      </c>
      <c r="Q285" s="39">
        <f>IFERROR(VLOOKUP(A285,PlayerStats!$B$1:$Z$1000,MATCH("xAG",PlayerStats!$B$2:$Z$2,0),0),0)</f>
        <v>1</v>
      </c>
      <c r="R285" s="39">
        <f>IFERROR(VLOOKUP(B285,PlayerStats!$B$1:$Z$1000,MATCH("xAG",PlayerStats!$B$2:$Z$2,0),0),0)</f>
        <v>0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1</v>
      </c>
      <c r="V285" s="49">
        <f t="shared" si="19"/>
        <v>47</v>
      </c>
      <c r="X285" s="50" t="str">
        <f>API!M285&amp;" "&amp;API!V285</f>
        <v>Abdoulaye Doucouré</v>
      </c>
      <c r="Y285" s="50">
        <f>API!AC285</f>
        <v>48</v>
      </c>
    </row>
    <row r="286" spans="1:25">
      <c r="A286" s="39" t="str">
        <f>IF([1]FINAL!A286=0,"",[1]FINAL!A286)</f>
        <v>Edouard Mendy</v>
      </c>
      <c r="B286" s="39" t="str">
        <f>IF([1]FINAL!B286=0,"",[1]FINAL!B286)</f>
        <v>Mendy</v>
      </c>
      <c r="C286" s="39" t="str">
        <f>IF([1]FINAL!C286=0,"",[1]FINAL!C286)</f>
        <v>E Mendy</v>
      </c>
      <c r="D286" s="39" t="str">
        <f>IF([1]FINAL!D286=0,"",[1]FINAL!D286)</f>
        <v/>
      </c>
      <c r="E286" s="50" t="str">
        <f>[1]FINAL!L286</f>
        <v>Chelsea</v>
      </c>
      <c r="F286" s="51">
        <f>IFERROR(VLOOKUP(E286,Table!$B$1:$Z$21,MATCH("MP",Table!$B$1:$Z$1,0),0),"")</f>
        <v>33</v>
      </c>
      <c r="G286" s="40">
        <f>IFERROR(VLOOKUP(A286,PlayingTime!$B$1:$Z$1000,MATCH("Min",PlayingTime!$B$2:$Z$2,0),0),0)</f>
        <v>765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765</v>
      </c>
      <c r="L286" s="39">
        <f>IFERROR(VLOOKUP(A286,PlayerStats!$B$1:$Z$1000,MATCH("xG",PlayerStats!$B$2:$Z$2,0),0),0)</f>
        <v>0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0</v>
      </c>
      <c r="Q286" s="39">
        <f>IFERROR(VLOOKUP(A286,PlayerStats!$B$1:$Z$1000,MATCH("xAG",PlayerStats!$B$2:$Z$2,0),0),0)</f>
        <v>0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</v>
      </c>
      <c r="V286" s="49">
        <f t="shared" si="19"/>
        <v>23</v>
      </c>
      <c r="X286" s="50" t="str">
        <f>API!M286&amp;" "&amp;API!V286</f>
        <v>Alex Iwobi</v>
      </c>
      <c r="Y286" s="50">
        <f>API!AC286</f>
        <v>114</v>
      </c>
    </row>
    <row r="287" spans="1:25">
      <c r="A287" s="39" t="str">
        <f>IF([1]FINAL!A287=0,"",[1]FINAL!A287)</f>
        <v>Jonathan Castro Otto</v>
      </c>
      <c r="B287" s="39" t="str">
        <f>IF([1]FINAL!B287=0,"",[1]FINAL!B287)</f>
        <v>Jonny</v>
      </c>
      <c r="C287" s="39" t="str">
        <f>IF([1]FINAL!C287=0,"",[1]FINAL!C287)</f>
        <v>Jonny Castro</v>
      </c>
      <c r="D287" s="39" t="str">
        <f>IF([1]FINAL!D287=0,"",[1]FINAL!D287)</f>
        <v/>
      </c>
      <c r="E287" s="50" t="str">
        <f>[1]FINAL!L287</f>
        <v>Wolves</v>
      </c>
      <c r="F287" s="51">
        <f>IFERROR(VLOOKUP(E287,Table!$B$1:$Z$21,MATCH("MP",Table!$B$1:$Z$1,0),0),"")</f>
        <v>34</v>
      </c>
      <c r="G287" s="40">
        <f>IFERROR(VLOOKUP(A287,PlayingTime!$B$1:$Z$1000,MATCH("Min",PlayingTime!$B$2:$Z$2,0),0),0)</f>
        <v>0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1261</v>
      </c>
      <c r="J287" s="40">
        <f>IFERROR(VLOOKUP(D287,PlayingTime!$B$1:$Z$1000,MATCH("Min",PlayingTime!$B$2:$Z$2,0),0),0)</f>
        <v>0</v>
      </c>
      <c r="K287" s="45">
        <f t="shared" si="16"/>
        <v>1261</v>
      </c>
      <c r="L287" s="39">
        <f>IFERROR(VLOOKUP(A287,PlayerStats!$B$1:$Z$1000,MATCH("xG",PlayerStats!$B$2:$Z$2,0),0),0)</f>
        <v>0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0.3</v>
      </c>
      <c r="O287" s="39">
        <f>IFERROR(VLOOKUP(D287,PlayerStats!$B$1:$Z$1000,MATCH("xG",PlayerStats!$B$2:$Z$2,0),0),0)</f>
        <v>0</v>
      </c>
      <c r="P287" s="47">
        <f t="shared" si="17"/>
        <v>0.3</v>
      </c>
      <c r="Q287" s="39">
        <f>IFERROR(VLOOKUP(A287,PlayerStats!$B$1:$Z$1000,MATCH("xAG",PlayerStats!$B$2:$Z$2,0),0),0)</f>
        <v>0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1</v>
      </c>
      <c r="T287" s="39">
        <f>IFERROR(VLOOKUP(D287,PlayerStats!$B$1:$Z$1000,MATCH("xAG",PlayerStats!$B$2:$Z$2,0),0),0)</f>
        <v>0</v>
      </c>
      <c r="U287" s="47">
        <f t="shared" si="18"/>
        <v>1</v>
      </c>
      <c r="V287" s="49">
        <f t="shared" si="19"/>
        <v>45</v>
      </c>
      <c r="X287" s="50" t="str">
        <f>API!M287&amp;" "&amp;API!V287</f>
        <v>Jean-Philippe Gbamin</v>
      </c>
      <c r="Y287" s="50">
        <f>API!AC287</f>
        <v>0</v>
      </c>
    </row>
    <row r="288" spans="1:25">
      <c r="A288" s="39" t="str">
        <f>IF([1]FINAL!A288=0,"",[1]FINAL!A288)</f>
        <v>Remo Freuler</v>
      </c>
      <c r="B288" s="39" t="str">
        <f>IF([1]FINAL!B288=0,"",[1]FINAL!B288)</f>
        <v>Freuler</v>
      </c>
      <c r="C288" s="39" t="str">
        <f>IF([1]FINAL!C288=0,"",[1]FINAL!C288)</f>
        <v/>
      </c>
      <c r="D288" s="39" t="str">
        <f>IF([1]FINAL!D288=0,"",[1]FINAL!D288)</f>
        <v/>
      </c>
      <c r="E288" s="50" t="str">
        <f>[1]FINAL!L288</f>
        <v>Nott'ham Forest</v>
      </c>
      <c r="F288" s="51">
        <f>IFERROR(VLOOKUP(E288,Table!$B$1:$Z$21,MATCH("MP",Table!$B$1:$Z$1,0),0),"")</f>
        <v>34</v>
      </c>
      <c r="G288" s="40">
        <f>IFERROR(VLOOKUP(A288,PlayingTime!$B$1:$Z$1000,MATCH("Min",PlayingTime!$B$2:$Z$2,0),0),0)</f>
        <v>2161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2161</v>
      </c>
      <c r="L288" s="39">
        <f>IFERROR(VLOOKUP(A288,PlayerStats!$B$1:$Z$1000,MATCH("xG",PlayerStats!$B$2:$Z$2,0),0),0)</f>
        <v>0.4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0.4</v>
      </c>
      <c r="Q288" s="39">
        <f>IFERROR(VLOOKUP(A288,PlayerStats!$B$1:$Z$1000,MATCH("xAG",PlayerStats!$B$2:$Z$2,0),0),0)</f>
        <v>0.8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0.8</v>
      </c>
      <c r="V288" s="49">
        <f t="shared" si="19"/>
        <v>54</v>
      </c>
      <c r="X288" s="50" t="str">
        <f>API!M288&amp;" "&amp;API!V288</f>
        <v>Yerry Mina</v>
      </c>
      <c r="Y288" s="50">
        <f>API!AC288</f>
        <v>13</v>
      </c>
    </row>
    <row r="289" spans="1:25">
      <c r="A289" s="39" t="str">
        <f>IF([1]FINAL!A289=0,"",[1]FINAL!A289)</f>
        <v>Pablo Fornals Malla</v>
      </c>
      <c r="B289" s="39" t="str">
        <f>IF([1]FINAL!B289=0,"",[1]FINAL!B289)</f>
        <v>Fornals</v>
      </c>
      <c r="C289" s="39" t="str">
        <f>IF([1]FINAL!C289=0,"",[1]FINAL!C289)</f>
        <v>Pablo Fornals</v>
      </c>
      <c r="D289" s="39" t="str">
        <f>IF([1]FINAL!D289=0,"",[1]FINAL!D289)</f>
        <v/>
      </c>
      <c r="E289" s="50" t="str">
        <f>[1]FINAL!L289</f>
        <v>West Ham</v>
      </c>
      <c r="F289" s="51">
        <f>IFERROR(VLOOKUP(E289,Table!$B$1:$Z$21,MATCH("MP",Table!$B$1:$Z$1,0),0),"")</f>
        <v>34</v>
      </c>
      <c r="G289" s="40">
        <f>IFERROR(VLOOKUP(A289,PlayingTime!$B$1:$Z$1000,MATCH("Min",PlayingTime!$B$2:$Z$2,0),0),0)</f>
        <v>0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1263</v>
      </c>
      <c r="J289" s="40">
        <f>IFERROR(VLOOKUP(D289,PlayingTime!$B$1:$Z$1000,MATCH("Min",PlayingTime!$B$2:$Z$2,0),0),0)</f>
        <v>0</v>
      </c>
      <c r="K289" s="45">
        <f t="shared" si="16"/>
        <v>1263</v>
      </c>
      <c r="L289" s="39">
        <f>IFERROR(VLOOKUP(A289,PlayerStats!$B$1:$Z$1000,MATCH("xG",PlayerStats!$B$2:$Z$2,0),0),0)</f>
        <v>0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1.9</v>
      </c>
      <c r="O289" s="39">
        <f>IFERROR(VLOOKUP(D289,PlayerStats!$B$1:$Z$1000,MATCH("xG",PlayerStats!$B$2:$Z$2,0),0),0)</f>
        <v>0</v>
      </c>
      <c r="P289" s="47">
        <f t="shared" si="17"/>
        <v>1.9</v>
      </c>
      <c r="Q289" s="39">
        <f>IFERROR(VLOOKUP(A289,PlayerStats!$B$1:$Z$1000,MATCH("xAG",PlayerStats!$B$2:$Z$2,0),0),0)</f>
        <v>0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1.5</v>
      </c>
      <c r="T289" s="39">
        <f>IFERROR(VLOOKUP(D289,PlayerStats!$B$1:$Z$1000,MATCH("xAG",PlayerStats!$B$2:$Z$2,0),0),0)</f>
        <v>0</v>
      </c>
      <c r="U289" s="47">
        <f t="shared" si="18"/>
        <v>1.5</v>
      </c>
      <c r="V289" s="49">
        <f t="shared" si="19"/>
        <v>57</v>
      </c>
      <c r="X289" s="50" t="str">
        <f>API!M289&amp;" "&amp;API!V289</f>
        <v>Demarai Gray</v>
      </c>
      <c r="Y289" s="50">
        <f>API!AC289</f>
        <v>86</v>
      </c>
    </row>
    <row r="290" spans="1:25">
      <c r="A290" s="39" t="str">
        <f>IF([1]FINAL!A290=0,"",[1]FINAL!A290)</f>
        <v>Marc Albrighton</v>
      </c>
      <c r="B290" s="39" t="str">
        <f>IF([1]FINAL!B290=0,"",[1]FINAL!B290)</f>
        <v>Albrighton</v>
      </c>
      <c r="C290" s="39" t="str">
        <f>IF([1]FINAL!C290=0,"",[1]FINAL!C290)</f>
        <v/>
      </c>
      <c r="D290" s="39" t="str">
        <f>IF([1]FINAL!D290=0,"",[1]FINAL!D290)</f>
        <v/>
      </c>
      <c r="E290" s="50" t="str">
        <f>[1]FINAL!L290</f>
        <v>Leicester City</v>
      </c>
      <c r="F290" s="51">
        <f>IFERROR(VLOOKUP(E290,Table!$B$1:$Z$21,MATCH("MP",Table!$B$1:$Z$1,0),0),"")</f>
        <v>34</v>
      </c>
      <c r="G290" s="40">
        <f>IFERROR(VLOOKUP(A290,PlayingTime!$B$1:$Z$1000,MATCH("Min",PlayingTime!$B$2:$Z$2,0),0),0)</f>
        <v>237</v>
      </c>
      <c r="H290" s="40">
        <f>IFERROR(VLOOKUP(B290,PlayingTime!$B$1:$Z$1000,MATCH("Min",PlayingTime!$B$2:$Z$2,0),0),0)</f>
        <v>0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237</v>
      </c>
      <c r="L290" s="39">
        <f>IFERROR(VLOOKUP(A290,PlayerStats!$B$1:$Z$1000,MATCH("xG",PlayerStats!$B$2:$Z$2,0),0),0)</f>
        <v>0.3</v>
      </c>
      <c r="M290" s="39">
        <f>IFERROR(VLOOKUP(B290,PlayerStats!$B$1:$Z$1000,MATCH("xG",PlayerStats!$B$2:$Z$2,0),0),0)</f>
        <v>0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0.3</v>
      </c>
      <c r="Q290" s="39">
        <f>IFERROR(VLOOKUP(A290,PlayerStats!$B$1:$Z$1000,MATCH("xAG",PlayerStats!$B$2:$Z$2,0),0),0)</f>
        <v>0.9</v>
      </c>
      <c r="R290" s="39">
        <f>IFERROR(VLOOKUP(B290,PlayerStats!$B$1:$Z$1000,MATCH("xAG",PlayerStats!$B$2:$Z$2,0),0),0)</f>
        <v>0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0.9</v>
      </c>
      <c r="V290" s="49">
        <f t="shared" si="19"/>
        <v>13</v>
      </c>
      <c r="X290" s="50" t="str">
        <f>API!M290&amp;" "&amp;API!V290</f>
        <v>Tom Davies</v>
      </c>
      <c r="Y290" s="50">
        <f>API!AC290</f>
        <v>19</v>
      </c>
    </row>
    <row r="291" spans="1:25">
      <c r="A291" s="39" t="str">
        <f>IF([1]FINAL!A291=0,"",[1]FINAL!A291)</f>
        <v>Ryan Sessegnon</v>
      </c>
      <c r="B291" s="39" t="str">
        <f>IF([1]FINAL!B291=0,"",[1]FINAL!B291)</f>
        <v>R.Sessegnon</v>
      </c>
      <c r="C291" s="39" t="str">
        <f>IF([1]FINAL!C291=0,"",[1]FINAL!C291)</f>
        <v>Sessegnon</v>
      </c>
      <c r="D291" s="39" t="str">
        <f>IF([1]FINAL!D291=0,"",[1]FINAL!D291)</f>
        <v/>
      </c>
      <c r="E291" s="50" t="str">
        <f>[1]FINAL!L291</f>
        <v>Tottenham</v>
      </c>
      <c r="F291" s="51">
        <f>IFERROR(VLOOKUP(E291,Table!$B$1:$Z$21,MATCH("MP",Table!$B$1:$Z$1,0),0),"")</f>
        <v>34</v>
      </c>
      <c r="G291" s="40">
        <f>IFERROR(VLOOKUP(A291,PlayingTime!$B$1:$Z$1000,MATCH("Min",PlayingTime!$B$2:$Z$2,0),0),0)</f>
        <v>813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813</v>
      </c>
      <c r="L291" s="39">
        <f>IFERROR(VLOOKUP(A291,PlayerStats!$B$1:$Z$1000,MATCH("xG",PlayerStats!$B$2:$Z$2,0),0),0)</f>
        <v>1.6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1.6</v>
      </c>
      <c r="Q291" s="39">
        <f>IFERROR(VLOOKUP(A291,PlayerStats!$B$1:$Z$1000,MATCH("xAG",PlayerStats!$B$2:$Z$2,0),0),0)</f>
        <v>1.1000000000000001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1.1000000000000001</v>
      </c>
      <c r="V291" s="49">
        <f t="shared" si="19"/>
        <v>35</v>
      </c>
      <c r="X291" s="50" t="str">
        <f>API!M291&amp;" "&amp;API!V291</f>
        <v>Dominic Calvert-Lewin</v>
      </c>
      <c r="Y291" s="50">
        <f>API!AC291</f>
        <v>34</v>
      </c>
    </row>
    <row r="292" spans="1:25">
      <c r="A292" s="39" t="str">
        <f>IF([1]FINAL!A292=0,"",[1]FINAL!A292)</f>
        <v>Luis Sinisterra Lucumí</v>
      </c>
      <c r="B292" s="39" t="str">
        <f>IF([1]FINAL!B292=0,"",[1]FINAL!B292)</f>
        <v>Sinisterra</v>
      </c>
      <c r="C292" s="39" t="str">
        <f>IF([1]FINAL!C292=0,"",[1]FINAL!C292)</f>
        <v>Luis Sinisterra</v>
      </c>
      <c r="D292" s="39" t="str">
        <f>IF([1]FINAL!D292=0,"",[1]FINAL!D292)</f>
        <v/>
      </c>
      <c r="E292" s="50" t="str">
        <f>[1]FINAL!L292</f>
        <v>Leeds</v>
      </c>
      <c r="F292" s="51" t="str">
        <f>IFERROR(VLOOKUP(E292,Table!$B$1:$Z$21,MATCH("MP",Table!$B$1:$Z$1,0),0),"")</f>
        <v/>
      </c>
      <c r="G292" s="40">
        <f>IFERROR(VLOOKUP(A292,PlayingTime!$B$1:$Z$1000,MATCH("Min",PlayingTime!$B$2:$Z$2,0),0),0)</f>
        <v>0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867</v>
      </c>
      <c r="J292" s="40">
        <f>IFERROR(VLOOKUP(D292,PlayingTime!$B$1:$Z$1000,MATCH("Min",PlayingTime!$B$2:$Z$2,0),0),0)</f>
        <v>0</v>
      </c>
      <c r="K292" s="45">
        <f t="shared" si="16"/>
        <v>867</v>
      </c>
      <c r="L292" s="39">
        <f>IFERROR(VLOOKUP(A292,PlayerStats!$B$1:$Z$1000,MATCH("xG",PlayerStats!$B$2:$Z$2,0),0),0)</f>
        <v>0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3.7</v>
      </c>
      <c r="O292" s="39">
        <f>IFERROR(VLOOKUP(D292,PlayerStats!$B$1:$Z$1000,MATCH("xG",PlayerStats!$B$2:$Z$2,0),0),0)</f>
        <v>0</v>
      </c>
      <c r="P292" s="47">
        <f t="shared" si="17"/>
        <v>3.7</v>
      </c>
      <c r="Q292" s="39">
        <f>IFERROR(VLOOKUP(A292,PlayerStats!$B$1:$Z$1000,MATCH("xAG",PlayerStats!$B$2:$Z$2,0),0),0)</f>
        <v>0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0.4</v>
      </c>
      <c r="T292" s="39">
        <f>IFERROR(VLOOKUP(D292,PlayerStats!$B$1:$Z$1000,MATCH("xAG",PlayerStats!$B$2:$Z$2,0),0),0)</f>
        <v>0</v>
      </c>
      <c r="U292" s="47">
        <f t="shared" si="18"/>
        <v>0.4</v>
      </c>
      <c r="V292" s="49">
        <f t="shared" si="19"/>
        <v>53</v>
      </c>
      <c r="X292" s="50" t="str">
        <f>API!M292&amp;" "&amp;API!V292</f>
        <v>Mason Holgate</v>
      </c>
      <c r="Y292" s="50">
        <f>API!AC292</f>
        <v>15</v>
      </c>
    </row>
    <row r="293" spans="1:25">
      <c r="A293" s="39" t="str">
        <f>IF([1]FINAL!A293=0,"",[1]FINAL!A293)</f>
        <v>Kristoffer Ajer</v>
      </c>
      <c r="B293" s="39" t="str">
        <f>IF([1]FINAL!B293=0,"",[1]FINAL!B293)</f>
        <v>Ajer</v>
      </c>
      <c r="C293" s="39" t="str">
        <f>IF([1]FINAL!C293=0,"",[1]FINAL!C293)</f>
        <v/>
      </c>
      <c r="D293" s="39" t="str">
        <f>IF([1]FINAL!D293=0,"",[1]FINAL!D293)</f>
        <v/>
      </c>
      <c r="E293" s="50" t="str">
        <f>[1]FINAL!L293</f>
        <v>Brentford</v>
      </c>
      <c r="F293" s="51">
        <f>IFERROR(VLOOKUP(E293,Table!$B$1:$Z$21,MATCH("MP",Table!$B$1:$Z$1,0),0),"")</f>
        <v>34</v>
      </c>
      <c r="G293" s="40">
        <f>IFERROR(VLOOKUP(A293,PlayingTime!$B$1:$Z$1000,MATCH("Min",PlayingTime!$B$2:$Z$2,0),0),0)</f>
        <v>763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0</v>
      </c>
      <c r="J293" s="40">
        <f>IFERROR(VLOOKUP(D293,PlayingTime!$B$1:$Z$1000,MATCH("Min",PlayingTime!$B$2:$Z$2,0),0),0)</f>
        <v>0</v>
      </c>
      <c r="K293" s="45">
        <f t="shared" si="16"/>
        <v>763</v>
      </c>
      <c r="L293" s="39">
        <f>IFERROR(VLOOKUP(A293,PlayerStats!$B$1:$Z$1000,MATCH("xG",PlayerStats!$B$2:$Z$2,0),0),0)</f>
        <v>0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</v>
      </c>
      <c r="O293" s="39">
        <f>IFERROR(VLOOKUP(D293,PlayerStats!$B$1:$Z$1000,MATCH("xG",PlayerStats!$B$2:$Z$2,0),0),0)</f>
        <v>0</v>
      </c>
      <c r="P293" s="47">
        <f t="shared" si="17"/>
        <v>0</v>
      </c>
      <c r="Q293" s="39">
        <f>IFERROR(VLOOKUP(A293,PlayerStats!$B$1:$Z$1000,MATCH("xAG",PlayerStats!$B$2:$Z$2,0),0),0)</f>
        <v>0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0</v>
      </c>
      <c r="T293" s="39">
        <f>IFERROR(VLOOKUP(D293,PlayerStats!$B$1:$Z$1000,MATCH("xAG",PlayerStats!$B$2:$Z$2,0),0),0)</f>
        <v>0</v>
      </c>
      <c r="U293" s="47">
        <f t="shared" si="18"/>
        <v>0</v>
      </c>
      <c r="V293" s="49">
        <f t="shared" si="19"/>
        <v>29</v>
      </c>
      <c r="X293" s="50" t="str">
        <f>API!M293&amp;" "&amp;API!V293</f>
        <v>Ben Godfrey</v>
      </c>
      <c r="Y293" s="50">
        <f>API!AC293</f>
        <v>18</v>
      </c>
    </row>
    <row r="294" spans="1:25">
      <c r="A294" s="39" t="str">
        <f>IF([1]FINAL!A294=0,"",[1]FINAL!A294)</f>
        <v>Fábio Freitas Gouveia Carvalho</v>
      </c>
      <c r="B294" s="39" t="str">
        <f>IF([1]FINAL!B294=0,"",[1]FINAL!B294)</f>
        <v>Carvalho</v>
      </c>
      <c r="C294" s="39" t="str">
        <f>IF([1]FINAL!C294=0,"",[1]FINAL!C294)</f>
        <v>Fabio Carvalho</v>
      </c>
      <c r="D294" s="39" t="str">
        <f>IF([1]FINAL!D294=0,"",[1]FINAL!D294)</f>
        <v/>
      </c>
      <c r="E294" s="50" t="str">
        <f>[1]FINAL!L294</f>
        <v>Liverpool</v>
      </c>
      <c r="F294" s="51">
        <f>IFERROR(VLOOKUP(E294,Table!$B$1:$Z$21,MATCH("MP",Table!$B$1:$Z$1,0),0),"")</f>
        <v>34</v>
      </c>
      <c r="G294" s="40">
        <f>IFERROR(VLOOKUP(A294,PlayingTime!$B$1:$Z$1000,MATCH("Min",PlayingTime!$B$2:$Z$2,0),0),0)</f>
        <v>0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340</v>
      </c>
      <c r="J294" s="40">
        <f>IFERROR(VLOOKUP(D294,PlayingTime!$B$1:$Z$1000,MATCH("Min",PlayingTime!$B$2:$Z$2,0),0),0)</f>
        <v>0</v>
      </c>
      <c r="K294" s="45">
        <f t="shared" si="16"/>
        <v>340</v>
      </c>
      <c r="L294" s="39">
        <f>IFERROR(VLOOKUP(A294,PlayerStats!$B$1:$Z$1000,MATCH("xG",PlayerStats!$B$2:$Z$2,0),0),0)</f>
        <v>0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1.1000000000000001</v>
      </c>
      <c r="O294" s="39">
        <f>IFERROR(VLOOKUP(D294,PlayerStats!$B$1:$Z$1000,MATCH("xG",PlayerStats!$B$2:$Z$2,0),0),0)</f>
        <v>0</v>
      </c>
      <c r="P294" s="47">
        <f t="shared" si="17"/>
        <v>1.1000000000000001</v>
      </c>
      <c r="Q294" s="39">
        <f>IFERROR(VLOOKUP(A294,PlayerStats!$B$1:$Z$1000,MATCH("xAG",PlayerStats!$B$2:$Z$2,0),0),0)</f>
        <v>0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0.1</v>
      </c>
      <c r="T294" s="39">
        <f>IFERROR(VLOOKUP(D294,PlayerStats!$B$1:$Z$1000,MATCH("xAG",PlayerStats!$B$2:$Z$2,0),0),0)</f>
        <v>0</v>
      </c>
      <c r="U294" s="47">
        <f t="shared" si="18"/>
        <v>0.1</v>
      </c>
      <c r="V294" s="49">
        <f t="shared" si="19"/>
        <v>26</v>
      </c>
      <c r="X294" s="50" t="str">
        <f>API!M294&amp;" "&amp;API!V294</f>
        <v>Vitalii Mykolenko</v>
      </c>
      <c r="Y294" s="50">
        <f>API!AC294</f>
        <v>73</v>
      </c>
    </row>
    <row r="295" spans="1:25">
      <c r="A295" s="39" t="str">
        <f>IF([1]FINAL!A295=0,"",[1]FINAL!A295)</f>
        <v>Mohamed Elneny</v>
      </c>
      <c r="B295" s="39" t="str">
        <f>IF([1]FINAL!B295=0,"",[1]FINAL!B295)</f>
        <v>Elneny</v>
      </c>
      <c r="C295" s="39" t="str">
        <f>IF([1]FINAL!C295=0,"",[1]FINAL!C295)</f>
        <v/>
      </c>
      <c r="D295" s="39" t="str">
        <f>IF([1]FINAL!D295=0,"",[1]FINAL!D295)</f>
        <v/>
      </c>
      <c r="E295" s="50" t="str">
        <f>[1]FINAL!L295</f>
        <v>Arsenal</v>
      </c>
      <c r="F295" s="51">
        <f>IFERROR(VLOOKUP(E295,Table!$B$1:$Z$21,MATCH("MP",Table!$B$1:$Z$1,0),0),"")</f>
        <v>34</v>
      </c>
      <c r="G295" s="40">
        <f>IFERROR(VLOOKUP(A295,PlayingTime!$B$1:$Z$1000,MATCH("Min",PlayingTime!$B$2:$Z$2,0),0),0)</f>
        <v>113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0</v>
      </c>
      <c r="J295" s="40">
        <f>IFERROR(VLOOKUP(D295,PlayingTime!$B$1:$Z$1000,MATCH("Min",PlayingTime!$B$2:$Z$2,0),0),0)</f>
        <v>0</v>
      </c>
      <c r="K295" s="45">
        <f t="shared" si="16"/>
        <v>113</v>
      </c>
      <c r="L295" s="39">
        <f>IFERROR(VLOOKUP(A295,PlayerStats!$B$1:$Z$1000,MATCH("xG",PlayerStats!$B$2:$Z$2,0),0),0)</f>
        <v>0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</v>
      </c>
      <c r="O295" s="39">
        <f>IFERROR(VLOOKUP(D295,PlayerStats!$B$1:$Z$1000,MATCH("xG",PlayerStats!$B$2:$Z$2,0),0),0)</f>
        <v>0</v>
      </c>
      <c r="P295" s="47">
        <f t="shared" si="17"/>
        <v>0</v>
      </c>
      <c r="Q295" s="39">
        <f>IFERROR(VLOOKUP(A295,PlayerStats!$B$1:$Z$1000,MATCH("xAG",PlayerStats!$B$2:$Z$2,0),0),0)</f>
        <v>0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</v>
      </c>
      <c r="T295" s="39">
        <f>IFERROR(VLOOKUP(D295,PlayerStats!$B$1:$Z$1000,MATCH("xAG",PlayerStats!$B$2:$Z$2,0),0),0)</f>
        <v>0</v>
      </c>
      <c r="U295" s="47">
        <f t="shared" si="18"/>
        <v>0</v>
      </c>
      <c r="V295" s="49">
        <f t="shared" si="19"/>
        <v>6</v>
      </c>
      <c r="X295" s="50" t="str">
        <f>API!M295&amp;" "&amp;API!V295</f>
        <v>Jarrad Branthwaite</v>
      </c>
      <c r="Y295" s="50">
        <f>API!AC295</f>
        <v>0</v>
      </c>
    </row>
    <row r="296" spans="1:25">
      <c r="A296" s="39" t="str">
        <f>IF([1]FINAL!A296=0,"",[1]FINAL!A296)</f>
        <v>Tom Cairney</v>
      </c>
      <c r="B296" s="39" t="str">
        <f>IF([1]FINAL!B296=0,"",[1]FINAL!B296)</f>
        <v>Cairney</v>
      </c>
      <c r="C296" s="39" t="str">
        <f>IF([1]FINAL!C296=0,"",[1]FINAL!C296)</f>
        <v/>
      </c>
      <c r="D296" s="39" t="str">
        <f>IF([1]FINAL!D296=0,"",[1]FINAL!D296)</f>
        <v/>
      </c>
      <c r="E296" s="50" t="str">
        <f>[1]FINAL!L296</f>
        <v>Fulham</v>
      </c>
      <c r="F296" s="51">
        <f>IFERROR(VLOOKUP(E296,Table!$B$1:$Z$21,MATCH("MP",Table!$B$1:$Z$1,0),0),"")</f>
        <v>34</v>
      </c>
      <c r="G296" s="40">
        <f>IFERROR(VLOOKUP(A296,PlayingTime!$B$1:$Z$1000,MATCH("Min",PlayingTime!$B$2:$Z$2,0),0),0)</f>
        <v>681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681</v>
      </c>
      <c r="L296" s="39">
        <f>IFERROR(VLOOKUP(A296,PlayerStats!$B$1:$Z$1000,MATCH("xG",PlayerStats!$B$2:$Z$2,0),0),0)</f>
        <v>0.7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0.7</v>
      </c>
      <c r="Q296" s="39">
        <f>IFERROR(VLOOKUP(A296,PlayerStats!$B$1:$Z$1000,MATCH("xAG",PlayerStats!$B$2:$Z$2,0),0),0)</f>
        <v>1.2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1.2</v>
      </c>
      <c r="V296" s="49">
        <f t="shared" si="19"/>
        <v>32</v>
      </c>
      <c r="X296" s="50" t="str">
        <f>API!M296&amp;" "&amp;API!V296</f>
        <v>Nathan Patterson</v>
      </c>
      <c r="Y296" s="50">
        <f>API!AC296</f>
        <v>27</v>
      </c>
    </row>
    <row r="297" spans="1:25">
      <c r="A297" s="39" t="str">
        <f>IF([1]FINAL!A297=0,"",[1]FINAL!A297)</f>
        <v>Enock Mwepu</v>
      </c>
      <c r="B297" s="39" t="str">
        <f>IF([1]FINAL!B297=0,"",[1]FINAL!B297)</f>
        <v>Mwepu</v>
      </c>
      <c r="C297" s="39" t="str">
        <f>IF([1]FINAL!C297=0,"",[1]FINAL!C297)</f>
        <v/>
      </c>
      <c r="D297" s="39" t="str">
        <f>IF([1]FINAL!D297=0,"",[1]FINAL!D297)</f>
        <v/>
      </c>
      <c r="E297" s="50" t="str">
        <f>[1]FINAL!L297</f>
        <v>Brighton</v>
      </c>
      <c r="F297" s="51">
        <f>IFERROR(VLOOKUP(E297,Table!$B$1:$Z$21,MATCH("MP",Table!$B$1:$Z$1,0),0),"")</f>
        <v>32</v>
      </c>
      <c r="G297" s="40">
        <f>IFERROR(VLOOKUP(A297,PlayingTime!$B$1:$Z$1000,MATCH("Min",PlayingTime!$B$2:$Z$2,0),0),0)</f>
        <v>213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0</v>
      </c>
      <c r="K297" s="45">
        <f t="shared" si="16"/>
        <v>213</v>
      </c>
      <c r="L297" s="39">
        <f>IFERROR(VLOOKUP(A297,PlayerStats!$B$1:$Z$1000,MATCH("xG",PlayerStats!$B$2:$Z$2,0),0),0)</f>
        <v>0.2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</v>
      </c>
      <c r="P297" s="47">
        <f t="shared" si="17"/>
        <v>0.2</v>
      </c>
      <c r="Q297" s="39">
        <f>IFERROR(VLOOKUP(A297,PlayerStats!$B$1:$Z$1000,MATCH("xAG",PlayerStats!$B$2:$Z$2,0),0),0)</f>
        <v>0.5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0</v>
      </c>
      <c r="U297" s="47">
        <f t="shared" si="18"/>
        <v>0.5</v>
      </c>
      <c r="V297" s="49">
        <f t="shared" si="19"/>
        <v>11</v>
      </c>
      <c r="X297" s="50" t="str">
        <f>API!M297&amp;" "&amp;API!V297</f>
        <v>Niels Nkounkou</v>
      </c>
      <c r="Y297" s="50">
        <f>API!AC297</f>
        <v>0</v>
      </c>
    </row>
    <row r="298" spans="1:25">
      <c r="A298" s="39" t="str">
        <f>IF([1]FINAL!A298=0,"",[1]FINAL!A298)</f>
        <v>Joseph Whitworth</v>
      </c>
      <c r="B298" s="39" t="str">
        <f>IF([1]FINAL!B298=0,"",[1]FINAL!B298)</f>
        <v>Whitworth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Crystal Palace</v>
      </c>
      <c r="F298" s="51">
        <f>IFERROR(VLOOKUP(E298,Table!$B$1:$Z$21,MATCH("MP",Table!$B$1:$Z$1,0),0),"")</f>
        <v>34</v>
      </c>
      <c r="G298" s="40">
        <f>IFERROR(VLOOKUP(A298,PlayingTime!$B$1:$Z$1000,MATCH("Min",PlayingTime!$B$2:$Z$2,0),0),0)</f>
        <v>180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180</v>
      </c>
      <c r="L298" s="39">
        <f>IFERROR(VLOOKUP(A298,PlayerStats!$B$1:$Z$1000,MATCH("xG",PlayerStats!$B$2:$Z$2,0),0),0)</f>
        <v>0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0</v>
      </c>
      <c r="Q298" s="39">
        <f>IFERROR(VLOOKUP(A298,PlayerStats!$B$1:$Z$1000,MATCH("xAG",PlayerStats!$B$2:$Z$2,0),0),0)</f>
        <v>0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</v>
      </c>
      <c r="V298" s="49">
        <f t="shared" si="19"/>
        <v>3</v>
      </c>
      <c r="X298" s="50" t="str">
        <f>API!M298&amp;" "&amp;API!V298</f>
        <v>James Tarkowski</v>
      </c>
      <c r="Y298" s="50">
        <f>API!AC298</f>
        <v>93</v>
      </c>
    </row>
    <row r="299" spans="1:25">
      <c r="A299" s="39" t="str">
        <f>IF([1]FINAL!A299=0,"",[1]FINAL!A299)</f>
        <v>Cristian Romero</v>
      </c>
      <c r="B299" s="39" t="str">
        <f>IF([1]FINAL!B299=0,"",[1]FINAL!B299)</f>
        <v>Romero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Tottenham</v>
      </c>
      <c r="F299" s="51">
        <f>IFERROR(VLOOKUP(E299,Table!$B$1:$Z$21,MATCH("MP",Table!$B$1:$Z$1,0),0),"")</f>
        <v>34</v>
      </c>
      <c r="G299" s="40">
        <f>IFERROR(VLOOKUP(A299,PlayingTime!$B$1:$Z$1000,MATCH("Min",PlayingTime!$B$2:$Z$2,0),0),0)</f>
        <v>2184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2184</v>
      </c>
      <c r="L299" s="39">
        <f>IFERROR(VLOOKUP(A299,PlayerStats!$B$1:$Z$1000,MATCH("xG",PlayerStats!$B$2:$Z$2,0),0),0)</f>
        <v>1.2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1.2</v>
      </c>
      <c r="Q299" s="39">
        <f>IFERROR(VLOOKUP(A299,PlayerStats!$B$1:$Z$1000,MATCH("xAG",PlayerStats!$B$2:$Z$2,0),0),0)</f>
        <v>0.8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0.8</v>
      </c>
      <c r="V299" s="49">
        <f t="shared" si="19"/>
        <v>59</v>
      </c>
      <c r="X299" s="50" t="str">
        <f>API!M299&amp;" "&amp;API!V299</f>
        <v>Conor Coady</v>
      </c>
      <c r="Y299" s="50">
        <f>API!AC299</f>
        <v>70</v>
      </c>
    </row>
    <row r="300" spans="1:25">
      <c r="A300" s="39" t="str">
        <f>IF([1]FINAL!A300=0,"",[1]FINAL!A300)</f>
        <v>Kieffer Moore</v>
      </c>
      <c r="B300" s="39" t="str">
        <f>IF([1]FINAL!B300=0,"",[1]FINAL!B300)</f>
        <v>Moore</v>
      </c>
      <c r="C300" s="39" t="str">
        <f>IF([1]FINAL!C300=0,"",[1]FINAL!C300)</f>
        <v/>
      </c>
      <c r="D300" s="39" t="str">
        <f>IF([1]FINAL!D300=0,"",[1]FINAL!D300)</f>
        <v/>
      </c>
      <c r="E300" s="50" t="str">
        <f>[1]FINAL!L300</f>
        <v>Bournemouth</v>
      </c>
      <c r="F300" s="51">
        <f>IFERROR(VLOOKUP(E300,Table!$B$1:$Z$21,MATCH("MP",Table!$B$1:$Z$1,0),0),"")</f>
        <v>34</v>
      </c>
      <c r="G300" s="40">
        <f>IFERROR(VLOOKUP(A300,PlayingTime!$B$1:$Z$1000,MATCH("Min",PlayingTime!$B$2:$Z$2,0),0),0)</f>
        <v>1187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1187</v>
      </c>
      <c r="L300" s="39">
        <f>IFERROR(VLOOKUP(A300,PlayerStats!$B$1:$Z$1000,MATCH("xG",PlayerStats!$B$2:$Z$2,0),0),0)</f>
        <v>4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4</v>
      </c>
      <c r="Q300" s="39">
        <f>IFERROR(VLOOKUP(A300,PlayerStats!$B$1:$Z$1000,MATCH("xAG",PlayerStats!$B$2:$Z$2,0),0),0)</f>
        <v>0.3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0.3</v>
      </c>
      <c r="V300" s="49">
        <f t="shared" si="19"/>
        <v>54</v>
      </c>
      <c r="X300" s="50" t="str">
        <f>API!M300&amp;" "&amp;API!V300</f>
        <v>Rúben Nascimento Vinagre</v>
      </c>
      <c r="Y300" s="50">
        <f>API!AC300</f>
        <v>2</v>
      </c>
    </row>
    <row r="301" spans="1:25">
      <c r="A301" s="39" t="str">
        <f>IF([1]FINAL!A301=0,"",[1]FINAL!A301)</f>
        <v>Pedro Lomba Neto</v>
      </c>
      <c r="B301" s="39" t="str">
        <f>IF([1]FINAL!B301=0,"",[1]FINAL!B301)</f>
        <v>Neto</v>
      </c>
      <c r="C301" s="39" t="str">
        <f>IF([1]FINAL!C301=0,"",[1]FINAL!C301)</f>
        <v>P Neto</v>
      </c>
      <c r="D301" s="39" t="str">
        <f>IF([1]FINAL!D301=0,"",[1]FINAL!D301)</f>
        <v/>
      </c>
      <c r="E301" s="50" t="str">
        <f>[1]FINAL!L301</f>
        <v>Wolves</v>
      </c>
      <c r="F301" s="51">
        <f>IFERROR(VLOOKUP(E301,Table!$B$1:$Z$21,MATCH("MP",Table!$B$1:$Z$1,0),0),"")</f>
        <v>34</v>
      </c>
      <c r="G301" s="40">
        <f>IFERROR(VLOOKUP(A301,PlayingTime!$B$1:$Z$1000,MATCH("Min",PlayingTime!$B$2:$Z$2,0),0),0)</f>
        <v>0</v>
      </c>
      <c r="H301" s="40">
        <f>IFERROR(VLOOKUP(B301,PlayingTime!$B$1:$Z$1000,MATCH("Min",PlayingTime!$B$2:$Z$2,0),0),0)</f>
        <v>2115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2115</v>
      </c>
      <c r="L301" s="39">
        <f>IFERROR(VLOOKUP(A301,PlayerStats!$B$1:$Z$1000,MATCH("xG",PlayerStats!$B$2:$Z$2,0),0),0)</f>
        <v>0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</v>
      </c>
      <c r="Q301" s="39">
        <f>IFERROR(VLOOKUP(A301,PlayerStats!$B$1:$Z$1000,MATCH("xAG",PlayerStats!$B$2:$Z$2,0),0),0)</f>
        <v>0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0</v>
      </c>
      <c r="V301" s="49">
        <f t="shared" si="19"/>
        <v>33</v>
      </c>
      <c r="X301" s="50" t="str">
        <f>API!M301&amp;" "&amp;API!V301</f>
        <v>Dwight McNeil</v>
      </c>
      <c r="Y301" s="50">
        <f>API!AC301</f>
        <v>98</v>
      </c>
    </row>
    <row r="302" spans="1:25">
      <c r="A302" s="39" t="str">
        <f>IF([1]FINAL!A302=0,"",[1]FINAL!A302)</f>
        <v>Calum Chambers</v>
      </c>
      <c r="B302" s="39" t="str">
        <f>IF([1]FINAL!B302=0,"",[1]FINAL!B302)</f>
        <v>Chambers</v>
      </c>
      <c r="C302" s="39" t="str">
        <f>IF([1]FINAL!C302=0,"",[1]FINAL!C302)</f>
        <v>C Chambers</v>
      </c>
      <c r="D302" s="39" t="str">
        <f>IF([1]FINAL!D302=0,"",[1]FINAL!D302)</f>
        <v/>
      </c>
      <c r="E302" s="50" t="str">
        <f>[1]FINAL!L302</f>
        <v>Aston Villa</v>
      </c>
      <c r="F302" s="51">
        <f>IFERROR(VLOOKUP(E302,Table!$B$1:$Z$21,MATCH("MP",Table!$B$1:$Z$1,0),0),"")</f>
        <v>34</v>
      </c>
      <c r="G302" s="40">
        <f>IFERROR(VLOOKUP(A302,PlayingTime!$B$1:$Z$1000,MATCH("Min",PlayingTime!$B$2:$Z$2,0),0),0)</f>
        <v>353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353</v>
      </c>
      <c r="L302" s="39">
        <f>IFERROR(VLOOKUP(A302,PlayerStats!$B$1:$Z$1000,MATCH("xG",PlayerStats!$B$2:$Z$2,0),0),0)</f>
        <v>0.1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0.1</v>
      </c>
      <c r="Q302" s="39">
        <f>IFERROR(VLOOKUP(A302,PlayerStats!$B$1:$Z$1000,MATCH("xAG",PlayerStats!$B$2:$Z$2,0),0),0)</f>
        <v>0.3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0.3</v>
      </c>
      <c r="V302" s="49">
        <f t="shared" si="19"/>
        <v>13</v>
      </c>
      <c r="X302" s="50" t="str">
        <f>API!M302&amp;" "&amp;API!V302</f>
        <v>Stanley Mills</v>
      </c>
      <c r="Y302" s="50">
        <f>API!AC302</f>
        <v>0</v>
      </c>
    </row>
    <row r="303" spans="1:25">
      <c r="A303" s="39" t="str">
        <f>IF([1]FINAL!A303=0,"",[1]FINAL!A303)</f>
        <v>Jaidon Anthony</v>
      </c>
      <c r="B303" s="39" t="str">
        <f>IF([1]FINAL!B303=0,"",[1]FINAL!B303)</f>
        <v>Anthony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Bournemouth</v>
      </c>
      <c r="F303" s="51">
        <f>IFERROR(VLOOKUP(E303,Table!$B$1:$Z$21,MATCH("MP",Table!$B$1:$Z$1,0),0),"")</f>
        <v>34</v>
      </c>
      <c r="G303" s="40">
        <f>IFERROR(VLOOKUP(A303,PlayingTime!$B$1:$Z$1000,MATCH("Min",PlayingTime!$B$2:$Z$2,0),0),0)</f>
        <v>1133</v>
      </c>
      <c r="H303" s="40">
        <f>IFERROR(VLOOKUP(B303,PlayingTime!$B$1:$Z$1000,MATCH("Min",PlayingTime!$B$2:$Z$2,0),0),0)</f>
        <v>0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1133</v>
      </c>
      <c r="L303" s="39">
        <f>IFERROR(VLOOKUP(A303,PlayerStats!$B$1:$Z$1000,MATCH("xG",PlayerStats!$B$2:$Z$2,0),0),0)</f>
        <v>2.2000000000000002</v>
      </c>
      <c r="M303" s="39">
        <f>IFERROR(VLOOKUP(B303,PlayerStats!$B$1:$Z$1000,MATCH("xG",PlayerStats!$B$2:$Z$2,0),0),0)</f>
        <v>0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2.2000000000000002</v>
      </c>
      <c r="Q303" s="39">
        <f>IFERROR(VLOOKUP(A303,PlayerStats!$B$1:$Z$1000,MATCH("xAG",PlayerStats!$B$2:$Z$2,0),0),0)</f>
        <v>1</v>
      </c>
      <c r="R303" s="39">
        <f>IFERROR(VLOOKUP(B303,PlayerStats!$B$1:$Z$1000,MATCH("xAG",PlayerStats!$B$2:$Z$2,0),0),0)</f>
        <v>0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1</v>
      </c>
      <c r="V303" s="49">
        <f t="shared" si="19"/>
        <v>56</v>
      </c>
      <c r="X303" s="50" t="str">
        <f>API!M303&amp;" "&amp;API!V303</f>
        <v>Lewis Warrington</v>
      </c>
      <c r="Y303" s="50">
        <f>API!AC303</f>
        <v>0</v>
      </c>
    </row>
    <row r="304" spans="1:25">
      <c r="A304" s="39" t="str">
        <f>IF([1]FINAL!A304=0,"",[1]FINAL!A304)</f>
        <v>Jan Bednarek</v>
      </c>
      <c r="B304" s="39" t="str">
        <f>IF([1]FINAL!B304=0,"",[1]FINAL!B304)</f>
        <v>Bednarek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Southampton</v>
      </c>
      <c r="F304" s="51">
        <f>IFERROR(VLOOKUP(E304,Table!$B$1:$Z$21,MATCH("MP",Table!$B$1:$Z$1,0),0),"")</f>
        <v>34</v>
      </c>
      <c r="G304" s="40">
        <f>IFERROR(VLOOKUP(A304,PlayingTime!$B$1:$Z$1000,MATCH("Min",PlayingTime!$B$2:$Z$2,0),0),0)</f>
        <v>1312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1312</v>
      </c>
      <c r="L304" s="39">
        <f>IFERROR(VLOOKUP(A304,PlayerStats!$B$1:$Z$1000,MATCH("xG",PlayerStats!$B$2:$Z$2,0),0),0)</f>
        <v>0.4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0.4</v>
      </c>
      <c r="Q304" s="39">
        <f>IFERROR(VLOOKUP(A304,PlayerStats!$B$1:$Z$1000,MATCH("xAG",PlayerStats!$B$2:$Z$2,0),0),0)</f>
        <v>0.1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0.1</v>
      </c>
      <c r="V304" s="49">
        <f t="shared" si="19"/>
        <v>31</v>
      </c>
      <c r="X304" s="50" t="str">
        <f>API!M304&amp;" "&amp;API!V304</f>
        <v>James Garner</v>
      </c>
      <c r="Y304" s="50">
        <f>API!AC304</f>
        <v>18</v>
      </c>
    </row>
    <row r="305" spans="1:25">
      <c r="A305" s="39" t="str">
        <f>IF([1]FINAL!A305=0,"",[1]FINAL!A305)</f>
        <v>Rodrigo Bentancur</v>
      </c>
      <c r="B305" s="39" t="str">
        <f>IF([1]FINAL!B305=0,"",[1]FINAL!B305)</f>
        <v>Bentancur</v>
      </c>
      <c r="C305" s="39" t="str">
        <f>IF([1]FINAL!C305=0,"",[1]FINAL!C305)</f>
        <v/>
      </c>
      <c r="D305" s="39" t="str">
        <f>IF([1]FINAL!D305=0,"",[1]FINAL!D305)</f>
        <v/>
      </c>
      <c r="E305" s="50" t="str">
        <f>[1]FINAL!L305</f>
        <v>Tottenham</v>
      </c>
      <c r="F305" s="51">
        <f>IFERROR(VLOOKUP(E305,Table!$B$1:$Z$21,MATCH("MP",Table!$B$1:$Z$1,0),0),"")</f>
        <v>34</v>
      </c>
      <c r="G305" s="40">
        <f>IFERROR(VLOOKUP(A305,PlayingTime!$B$1:$Z$1000,MATCH("Min",PlayingTime!$B$2:$Z$2,0),0),0)</f>
        <v>1500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0</v>
      </c>
      <c r="J305" s="40">
        <f>IFERROR(VLOOKUP(D305,PlayingTime!$B$1:$Z$1000,MATCH("Min",PlayingTime!$B$2:$Z$2,0),0),0)</f>
        <v>0</v>
      </c>
      <c r="K305" s="45">
        <f t="shared" si="16"/>
        <v>1500</v>
      </c>
      <c r="L305" s="39">
        <f>IFERROR(VLOOKUP(A305,PlayerStats!$B$1:$Z$1000,MATCH("xG",PlayerStats!$B$2:$Z$2,0),0),0)</f>
        <v>2.2000000000000002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</v>
      </c>
      <c r="O305" s="39">
        <f>IFERROR(VLOOKUP(D305,PlayerStats!$B$1:$Z$1000,MATCH("xG",PlayerStats!$B$2:$Z$2,0),0),0)</f>
        <v>0</v>
      </c>
      <c r="P305" s="47">
        <f t="shared" si="17"/>
        <v>2.2000000000000002</v>
      </c>
      <c r="Q305" s="39">
        <f>IFERROR(VLOOKUP(A305,PlayerStats!$B$1:$Z$1000,MATCH("xAG",PlayerStats!$B$2:$Z$2,0),0),0)</f>
        <v>0.8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0</v>
      </c>
      <c r="T305" s="39">
        <f>IFERROR(VLOOKUP(D305,PlayerStats!$B$1:$Z$1000,MATCH("xAG",PlayerStats!$B$2:$Z$2,0),0),0)</f>
        <v>0</v>
      </c>
      <c r="U305" s="47">
        <f t="shared" si="18"/>
        <v>0.8</v>
      </c>
      <c r="V305" s="49">
        <f t="shared" si="19"/>
        <v>71</v>
      </c>
      <c r="X305" s="50" t="str">
        <f>API!M305&amp;" "&amp;API!V305</f>
        <v>Amadou Onana</v>
      </c>
      <c r="Y305" s="50">
        <f>API!AC305</f>
        <v>68</v>
      </c>
    </row>
    <row r="306" spans="1:25">
      <c r="A306" s="39" t="str">
        <f>IF([1]FINAL!A306=0,"",[1]FINAL!A306)</f>
        <v>Morgan Gibbs-White</v>
      </c>
      <c r="B306" s="39" t="str">
        <f>IF([1]FINAL!B306=0,"",[1]FINAL!B306)</f>
        <v>Gibbs-White</v>
      </c>
      <c r="C306" s="39" t="str">
        <f>IF([1]FINAL!C306=0,"",[1]FINAL!C306)</f>
        <v/>
      </c>
      <c r="D306" s="39" t="str">
        <f>IF([1]FINAL!D306=0,"",[1]FINAL!D306)</f>
        <v/>
      </c>
      <c r="E306" s="50" t="str">
        <f>[1]FINAL!L306</f>
        <v>Nott'ham Forest</v>
      </c>
      <c r="F306" s="51">
        <f>IFERROR(VLOOKUP(E306,Table!$B$1:$Z$21,MATCH("MP",Table!$B$1:$Z$1,0),0),"")</f>
        <v>34</v>
      </c>
      <c r="G306" s="40">
        <f>IFERROR(VLOOKUP(A306,PlayingTime!$B$1:$Z$1000,MATCH("Min",PlayingTime!$B$2:$Z$2,0),0),0)</f>
        <v>180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180</v>
      </c>
      <c r="L306" s="39">
        <f>IFERROR(VLOOKUP(A306,PlayerStats!$B$1:$Z$1000,MATCH("xG",PlayerStats!$B$2:$Z$2,0),0),0)</f>
        <v>0.7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0.7</v>
      </c>
      <c r="Q306" s="39">
        <f>IFERROR(VLOOKUP(A306,PlayerStats!$B$1:$Z$1000,MATCH("xAG",PlayerStats!$B$2:$Z$2,0),0),0)</f>
        <v>0.1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0.1</v>
      </c>
      <c r="V306" s="49">
        <f t="shared" si="19"/>
        <v>123</v>
      </c>
      <c r="X306" s="50" t="str">
        <f>API!M306&amp;" "&amp;API!V306</f>
        <v>Reece Welch</v>
      </c>
      <c r="Y306" s="50">
        <f>API!AC306</f>
        <v>0</v>
      </c>
    </row>
    <row r="307" spans="1:25">
      <c r="A307" s="39" t="str">
        <f>IF([1]FINAL!A307=0,"",[1]FINAL!A307)</f>
        <v>Carney Chukwuemeka</v>
      </c>
      <c r="B307" s="39" t="str">
        <f>IF([1]FINAL!B307=0,"",[1]FINAL!B307)</f>
        <v>Chukwuemeka</v>
      </c>
      <c r="C307" s="39" t="str">
        <f>IF([1]FINAL!C307=0,"",[1]FINAL!C307)</f>
        <v/>
      </c>
      <c r="D307" s="39" t="str">
        <f>IF([1]FINAL!D307=0,"",[1]FINAL!D307)</f>
        <v/>
      </c>
      <c r="E307" s="50" t="str">
        <f>[1]FINAL!L307</f>
        <v>Chelsea</v>
      </c>
      <c r="F307" s="51">
        <f>IFERROR(VLOOKUP(E307,Table!$B$1:$Z$21,MATCH("MP",Table!$B$1:$Z$1,0),0),"")</f>
        <v>33</v>
      </c>
      <c r="G307" s="40">
        <f>IFERROR(VLOOKUP(A307,PlayingTime!$B$1:$Z$1000,MATCH("Min",PlayingTime!$B$2:$Z$2,0),0),0)</f>
        <v>232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0</v>
      </c>
      <c r="J307" s="40">
        <f>IFERROR(VLOOKUP(D307,PlayingTime!$B$1:$Z$1000,MATCH("Min",PlayingTime!$B$2:$Z$2,0),0),0)</f>
        <v>0</v>
      </c>
      <c r="K307" s="45">
        <f t="shared" si="16"/>
        <v>232</v>
      </c>
      <c r="L307" s="39">
        <f>IFERROR(VLOOKUP(A307,PlayerStats!$B$1:$Z$1000,MATCH("xG",PlayerStats!$B$2:$Z$2,0),0),0)</f>
        <v>0.3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0</v>
      </c>
      <c r="O307" s="39">
        <f>IFERROR(VLOOKUP(D307,PlayerStats!$B$1:$Z$1000,MATCH("xG",PlayerStats!$B$2:$Z$2,0),0),0)</f>
        <v>0</v>
      </c>
      <c r="P307" s="47">
        <f t="shared" si="17"/>
        <v>0.3</v>
      </c>
      <c r="Q307" s="39">
        <f>IFERROR(VLOOKUP(A307,PlayerStats!$B$1:$Z$1000,MATCH("xAG",PlayerStats!$B$2:$Z$2,0),0),0)</f>
        <v>0.1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</v>
      </c>
      <c r="T307" s="39">
        <f>IFERROR(VLOOKUP(D307,PlayerStats!$B$1:$Z$1000,MATCH("xAG",PlayerStats!$B$2:$Z$2,0),0),0)</f>
        <v>0</v>
      </c>
      <c r="U307" s="47">
        <f t="shared" si="18"/>
        <v>0.1</v>
      </c>
      <c r="V307" s="49">
        <f t="shared" si="19"/>
        <v>14</v>
      </c>
      <c r="X307" s="50" t="str">
        <f>API!M307&amp;" "&amp;API!V307</f>
        <v>Idrissa Gueye</v>
      </c>
      <c r="Y307" s="50">
        <f>API!AC307</f>
        <v>59</v>
      </c>
    </row>
    <row r="308" spans="1:25">
      <c r="A308" s="39" t="str">
        <f>IF([1]FINAL!A308=0,"",[1]FINAL!A308)</f>
        <v>Davinson Sánchez</v>
      </c>
      <c r="B308" s="39" t="str">
        <f>IF([1]FINAL!B308=0,"",[1]FINAL!B308)</f>
        <v>Sánchez</v>
      </c>
      <c r="C308" s="39" t="str">
        <f>IF([1]FINAL!C308=0,"",[1]FINAL!C308)</f>
        <v>D Sanchez</v>
      </c>
      <c r="D308" s="39" t="str">
        <f>IF([1]FINAL!D308=0,"",[1]FINAL!D308)</f>
        <v>Davinson Sanchez</v>
      </c>
      <c r="E308" s="50" t="str">
        <f>[1]FINAL!L308</f>
        <v>Tottenham</v>
      </c>
      <c r="F308" s="51">
        <f>IFERROR(VLOOKUP(E308,Table!$B$1:$Z$21,MATCH("MP",Table!$B$1:$Z$1,0),0),"")</f>
        <v>34</v>
      </c>
      <c r="G308" s="40">
        <f>IFERROR(VLOOKUP(A308,PlayingTime!$B$1:$Z$1000,MATCH("Min",PlayingTime!$B$2:$Z$2,0),0),0)</f>
        <v>678</v>
      </c>
      <c r="H308" s="40">
        <f>IFERROR(VLOOKUP(B308,PlayingTime!$B$1:$Z$1000,MATCH("Min",PlayingTime!$B$2:$Z$2,0),0),0)</f>
        <v>0</v>
      </c>
      <c r="I308" s="40">
        <f>IFERROR(VLOOKUP(C308,PlayingTime!$B$1:$Z$1000,MATCH("Min",PlayingTime!$B$2:$Z$2,0),0),0)</f>
        <v>0</v>
      </c>
      <c r="J308" s="40">
        <f>IFERROR(VLOOKUP(D308,PlayingTime!$B$1:$Z$1000,MATCH("Min",PlayingTime!$B$2:$Z$2,0),0),0)</f>
        <v>0</v>
      </c>
      <c r="K308" s="45">
        <f t="shared" si="16"/>
        <v>678</v>
      </c>
      <c r="L308" s="39">
        <f>IFERROR(VLOOKUP(A308,PlayerStats!$B$1:$Z$1000,MATCH("xG",PlayerStats!$B$2:$Z$2,0),0),0)</f>
        <v>0.3</v>
      </c>
      <c r="M308" s="39">
        <f>IFERROR(VLOOKUP(B308,PlayerStats!$B$1:$Z$1000,MATCH("xG",PlayerStats!$B$2:$Z$2,0),0),0)</f>
        <v>0</v>
      </c>
      <c r="N308" s="39">
        <f>IFERROR(VLOOKUP(C308,PlayerStats!$B$1:$Z$1000,MATCH("xG",PlayerStats!$B$2:$Z$2,0),0),0)</f>
        <v>0</v>
      </c>
      <c r="O308" s="39">
        <f>IFERROR(VLOOKUP(D308,PlayerStats!$B$1:$Z$1000,MATCH("xG",PlayerStats!$B$2:$Z$2,0),0),0)</f>
        <v>0</v>
      </c>
      <c r="P308" s="47">
        <f t="shared" si="17"/>
        <v>0.3</v>
      </c>
      <c r="Q308" s="39">
        <f>IFERROR(VLOOKUP(A308,PlayerStats!$B$1:$Z$1000,MATCH("xAG",PlayerStats!$B$2:$Z$2,0),0),0)</f>
        <v>0.1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</v>
      </c>
      <c r="T308" s="39">
        <f>IFERROR(VLOOKUP(D308,PlayerStats!$B$1:$Z$1000,MATCH("xAG",PlayerStats!$B$2:$Z$2,0),0),0)</f>
        <v>0</v>
      </c>
      <c r="U308" s="47">
        <f t="shared" si="18"/>
        <v>0.1</v>
      </c>
      <c r="V308" s="49">
        <f t="shared" si="19"/>
        <v>25</v>
      </c>
      <c r="X308" s="50" t="str">
        <f>API!M308&amp;" "&amp;API!V308</f>
        <v>Eldin Jakupovic</v>
      </c>
      <c r="Y308" s="50">
        <f>API!AC308</f>
        <v>0</v>
      </c>
    </row>
    <row r="309" spans="1:25">
      <c r="A309" s="39" t="str">
        <f>IF([1]FINAL!A309=0,"",[1]FINAL!A309)</f>
        <v>Patrick Bamford</v>
      </c>
      <c r="B309" s="39" t="str">
        <f>IF([1]FINAL!B309=0,"",[1]FINAL!B309)</f>
        <v>Bamford</v>
      </c>
      <c r="C309" s="39" t="str">
        <f>IF([1]FINAL!C309=0,"",[1]FINAL!C309)</f>
        <v/>
      </c>
      <c r="D309" s="39" t="str">
        <f>IF([1]FINAL!D309=0,"",[1]FINAL!D309)</f>
        <v/>
      </c>
      <c r="E309" s="50" t="str">
        <f>[1]FINAL!L309</f>
        <v>Leeds</v>
      </c>
      <c r="F309" s="51" t="str">
        <f>IFERROR(VLOOKUP(E309,Table!$B$1:$Z$21,MATCH("MP",Table!$B$1:$Z$1,0),0),"")</f>
        <v/>
      </c>
      <c r="G309" s="40">
        <f>IFERROR(VLOOKUP(A309,PlayingTime!$B$1:$Z$1000,MATCH("Min",PlayingTime!$B$2:$Z$2,0),0),0)</f>
        <v>1314</v>
      </c>
      <c r="H309" s="40">
        <f>IFERROR(VLOOKUP(B309,PlayingTime!$B$1:$Z$1000,MATCH("Min",PlayingTime!$B$2:$Z$2,0),0),0)</f>
        <v>0</v>
      </c>
      <c r="I309" s="40">
        <f>IFERROR(VLOOKUP(C309,PlayingTime!$B$1:$Z$1000,MATCH("Min",PlayingTime!$B$2:$Z$2,0),0),0)</f>
        <v>0</v>
      </c>
      <c r="J309" s="40">
        <f>IFERROR(VLOOKUP(D309,PlayingTime!$B$1:$Z$1000,MATCH("Min",PlayingTime!$B$2:$Z$2,0),0),0)</f>
        <v>0</v>
      </c>
      <c r="K309" s="45">
        <f t="shared" si="16"/>
        <v>1314</v>
      </c>
      <c r="L309" s="39">
        <f>IFERROR(VLOOKUP(A309,PlayerStats!$B$1:$Z$1000,MATCH("xG",PlayerStats!$B$2:$Z$2,0),0),0)</f>
        <v>7.5</v>
      </c>
      <c r="M309" s="39">
        <f>IFERROR(VLOOKUP(B309,PlayerStats!$B$1:$Z$1000,MATCH("xG",PlayerStats!$B$2:$Z$2,0),0),0)</f>
        <v>0</v>
      </c>
      <c r="N309" s="39">
        <f>IFERROR(VLOOKUP(C309,PlayerStats!$B$1:$Z$1000,MATCH("xG",PlayerStats!$B$2:$Z$2,0),0),0)</f>
        <v>0</v>
      </c>
      <c r="O309" s="39">
        <f>IFERROR(VLOOKUP(D309,PlayerStats!$B$1:$Z$1000,MATCH("xG",PlayerStats!$B$2:$Z$2,0),0),0)</f>
        <v>0</v>
      </c>
      <c r="P309" s="47">
        <f t="shared" si="17"/>
        <v>7.5</v>
      </c>
      <c r="Q309" s="39">
        <f>IFERROR(VLOOKUP(A309,PlayerStats!$B$1:$Z$1000,MATCH("xAG",PlayerStats!$B$2:$Z$2,0),0),0)</f>
        <v>0.9</v>
      </c>
      <c r="R309" s="39">
        <f>IFERROR(VLOOKUP(B309,PlayerStats!$B$1:$Z$1000,MATCH("xAG",PlayerStats!$B$2:$Z$2,0),0),0)</f>
        <v>0</v>
      </c>
      <c r="S309" s="39">
        <f>IFERROR(VLOOKUP(C309,PlayerStats!$B$1:$Z$1000,MATCH("xAG",PlayerStats!$B$2:$Z$2,0),0),0)</f>
        <v>0</v>
      </c>
      <c r="T309" s="39">
        <f>IFERROR(VLOOKUP(D309,PlayerStats!$B$1:$Z$1000,MATCH("xAG",PlayerStats!$B$2:$Z$2,0),0),0)</f>
        <v>0</v>
      </c>
      <c r="U309" s="47">
        <f t="shared" si="18"/>
        <v>0.9</v>
      </c>
      <c r="V309" s="49">
        <f t="shared" si="19"/>
        <v>65</v>
      </c>
      <c r="X309" s="50" t="str">
        <f>API!M309&amp;" "&amp;API!V309</f>
        <v>Kyle John</v>
      </c>
      <c r="Y309" s="50">
        <f>API!AC309</f>
        <v>0</v>
      </c>
    </row>
    <row r="310" spans="1:25">
      <c r="A310" s="39" t="str">
        <f>IF([1]FINAL!A310=0,"",[1]FINAL!A310)</f>
        <v>Cristiano Ronaldo dos Santos Aveiro</v>
      </c>
      <c r="B310" s="39" t="str">
        <f>IF([1]FINAL!B310=0,"",[1]FINAL!B310)</f>
        <v>Ronaldo</v>
      </c>
      <c r="C310" s="39" t="str">
        <f>IF([1]FINAL!C310=0,"",[1]FINAL!C310)</f>
        <v>Cristiano Ronaldo</v>
      </c>
      <c r="D310" s="39" t="str">
        <f>IF([1]FINAL!D310=0,"",[1]FINAL!D310)</f>
        <v/>
      </c>
      <c r="E310" s="50" t="str">
        <f>[1]FINAL!L310</f>
        <v>Manchester Utd</v>
      </c>
      <c r="F310" s="51">
        <f>IFERROR(VLOOKUP(E310,Table!$B$1:$Z$21,MATCH("MP",Table!$B$1:$Z$1,0),0),"")</f>
        <v>33</v>
      </c>
      <c r="G310" s="40">
        <f>IFERROR(VLOOKUP(A310,PlayingTime!$B$1:$Z$1000,MATCH("Min",PlayingTime!$B$2:$Z$2,0),0),0)</f>
        <v>0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525</v>
      </c>
      <c r="J310" s="40">
        <f>IFERROR(VLOOKUP(D310,PlayingTime!$B$1:$Z$1000,MATCH("Min",PlayingTime!$B$2:$Z$2,0),0),0)</f>
        <v>0</v>
      </c>
      <c r="K310" s="45">
        <f t="shared" si="16"/>
        <v>525</v>
      </c>
      <c r="L310" s="39">
        <f>IFERROR(VLOOKUP(A310,PlayerStats!$B$1:$Z$1000,MATCH("xG",PlayerStats!$B$2:$Z$2,0),0),0)</f>
        <v>0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1.9</v>
      </c>
      <c r="O310" s="39">
        <f>IFERROR(VLOOKUP(D310,PlayerStats!$B$1:$Z$1000,MATCH("xG",PlayerStats!$B$2:$Z$2,0),0),0)</f>
        <v>0</v>
      </c>
      <c r="P310" s="47">
        <f t="shared" si="17"/>
        <v>1.9</v>
      </c>
      <c r="Q310" s="39">
        <f>IFERROR(VLOOKUP(A310,PlayerStats!$B$1:$Z$1000,MATCH("xAG",PlayerStats!$B$2:$Z$2,0),0),0)</f>
        <v>0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0.4</v>
      </c>
      <c r="T310" s="39">
        <f>IFERROR(VLOOKUP(D310,PlayerStats!$B$1:$Z$1000,MATCH("xAG",PlayerStats!$B$2:$Z$2,0),0),0)</f>
        <v>0</v>
      </c>
      <c r="U310" s="47">
        <f t="shared" si="18"/>
        <v>0.4</v>
      </c>
      <c r="V310" s="49">
        <f t="shared" si="19"/>
        <v>20</v>
      </c>
      <c r="X310" s="50" t="str">
        <f>API!M310&amp;" "&amp;API!V310</f>
        <v>Thomas Cannon</v>
      </c>
      <c r="Y310" s="50">
        <f>API!AC310</f>
        <v>2</v>
      </c>
    </row>
    <row r="311" spans="1:25">
      <c r="A311" s="39" t="str">
        <f>IF([1]FINAL!A311=0,"",[1]FINAL!A311)</f>
        <v>Neeskens Kebano</v>
      </c>
      <c r="B311" s="39" t="str">
        <f>IF([1]FINAL!B311=0,"",[1]FINAL!B311)</f>
        <v>Kebano</v>
      </c>
      <c r="C311" s="39" t="str">
        <f>IF([1]FINAL!C311=0,"",[1]FINAL!C311)</f>
        <v/>
      </c>
      <c r="D311" s="39" t="str">
        <f>IF([1]FINAL!D311=0,"",[1]FINAL!D311)</f>
        <v/>
      </c>
      <c r="E311" s="50" t="str">
        <f>[1]FINAL!L311</f>
        <v>Fulham</v>
      </c>
      <c r="F311" s="51">
        <f>IFERROR(VLOOKUP(E311,Table!$B$1:$Z$21,MATCH("MP",Table!$B$1:$Z$1,0),0),"")</f>
        <v>34</v>
      </c>
      <c r="G311" s="40">
        <f>IFERROR(VLOOKUP(A311,PlayingTime!$B$1:$Z$1000,MATCH("Min",PlayingTime!$B$2:$Z$2,0),0),0)</f>
        <v>742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742</v>
      </c>
      <c r="L311" s="39">
        <f>IFERROR(VLOOKUP(A311,PlayerStats!$B$1:$Z$1000,MATCH("xG",PlayerStats!$B$2:$Z$2,0),0),0)</f>
        <v>0.5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0.5</v>
      </c>
      <c r="Q311" s="39">
        <f>IFERROR(VLOOKUP(A311,PlayerStats!$B$1:$Z$1000,MATCH("xAG",PlayerStats!$B$2:$Z$2,0),0),0)</f>
        <v>1.4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1.4</v>
      </c>
      <c r="V311" s="49">
        <f t="shared" si="19"/>
        <v>38</v>
      </c>
      <c r="X311" s="50" t="str">
        <f>API!M311&amp;" "&amp;API!V311</f>
        <v>Isaac Price</v>
      </c>
      <c r="Y311" s="50">
        <f>API!AC311</f>
        <v>0</v>
      </c>
    </row>
    <row r="312" spans="1:25">
      <c r="A312" s="39" t="str">
        <f>IF([1]FINAL!A312=0,"",[1]FINAL!A312)</f>
        <v>Gianluca Scamacca</v>
      </c>
      <c r="B312" s="39" t="str">
        <f>IF([1]FINAL!B312=0,"",[1]FINAL!B312)</f>
        <v>Scamacca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West Ham</v>
      </c>
      <c r="F312" s="51">
        <f>IFERROR(VLOOKUP(E312,Table!$B$1:$Z$21,MATCH("MP",Table!$B$1:$Z$1,0),0),"")</f>
        <v>34</v>
      </c>
      <c r="G312" s="40">
        <f>IFERROR(VLOOKUP(A312,PlayingTime!$B$1:$Z$1000,MATCH("Min",PlayingTime!$B$2:$Z$2,0),0),0)</f>
        <v>926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926</v>
      </c>
      <c r="L312" s="39">
        <f>IFERROR(VLOOKUP(A312,PlayerStats!$B$1:$Z$1000,MATCH("xG",PlayerStats!$B$2:$Z$2,0),0),0)</f>
        <v>2.5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2.5</v>
      </c>
      <c r="Q312" s="39">
        <f>IFERROR(VLOOKUP(A312,PlayerStats!$B$1:$Z$1000,MATCH("xAG",PlayerStats!$B$2:$Z$2,0),0),0)</f>
        <v>0.7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0.7</v>
      </c>
      <c r="V312" s="49">
        <f t="shared" si="19"/>
        <v>41</v>
      </c>
      <c r="X312" s="50" t="str">
        <f>API!M312&amp;" "&amp;API!V312</f>
        <v>Ellis Simms</v>
      </c>
      <c r="Y312" s="50">
        <f>API!AC312</f>
        <v>16</v>
      </c>
    </row>
    <row r="313" spans="1:25">
      <c r="A313" s="39" t="str">
        <f>IF([1]FINAL!A313=0,"",[1]FINAL!A313)</f>
        <v>Oliver Skipp</v>
      </c>
      <c r="B313" s="39" t="str">
        <f>IF([1]FINAL!B313=0,"",[1]FINAL!B313)</f>
        <v>Skipp</v>
      </c>
      <c r="C313" s="39" t="str">
        <f>IF([1]FINAL!C313=0,"",[1]FINAL!C313)</f>
        <v/>
      </c>
      <c r="D313" s="39" t="str">
        <f>IF([1]FINAL!D313=0,"",[1]FINAL!D313)</f>
        <v/>
      </c>
      <c r="E313" s="50" t="str">
        <f>[1]FINAL!L313</f>
        <v>Tottenham</v>
      </c>
      <c r="F313" s="51">
        <f>IFERROR(VLOOKUP(E313,Table!$B$1:$Z$21,MATCH("MP",Table!$B$1:$Z$1,0),0),"")</f>
        <v>34</v>
      </c>
      <c r="G313" s="40">
        <f>IFERROR(VLOOKUP(A313,PlayingTime!$B$1:$Z$1000,MATCH("Min",PlayingTime!$B$2:$Z$2,0),0),0)</f>
        <v>1162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0</v>
      </c>
      <c r="J313" s="40">
        <f>IFERROR(VLOOKUP(D313,PlayingTime!$B$1:$Z$1000,MATCH("Min",PlayingTime!$B$2:$Z$2,0),0),0)</f>
        <v>0</v>
      </c>
      <c r="K313" s="45">
        <f t="shared" si="16"/>
        <v>1162</v>
      </c>
      <c r="L313" s="39">
        <f>IFERROR(VLOOKUP(A313,PlayerStats!$B$1:$Z$1000,MATCH("xG",PlayerStats!$B$2:$Z$2,0),0),0)</f>
        <v>0.3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0</v>
      </c>
      <c r="O313" s="39">
        <f>IFERROR(VLOOKUP(D313,PlayerStats!$B$1:$Z$1000,MATCH("xG",PlayerStats!$B$2:$Z$2,0),0),0)</f>
        <v>0</v>
      </c>
      <c r="P313" s="47">
        <f t="shared" si="17"/>
        <v>0.3</v>
      </c>
      <c r="Q313" s="39">
        <f>IFERROR(VLOOKUP(A313,PlayerStats!$B$1:$Z$1000,MATCH("xAG",PlayerStats!$B$2:$Z$2,0),0),0)</f>
        <v>0.6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</v>
      </c>
      <c r="T313" s="39">
        <f>IFERROR(VLOOKUP(D313,PlayerStats!$B$1:$Z$1000,MATCH("xAG",PlayerStats!$B$2:$Z$2,0),0),0)</f>
        <v>0</v>
      </c>
      <c r="U313" s="47">
        <f t="shared" si="18"/>
        <v>0.6</v>
      </c>
      <c r="V313" s="49">
        <f t="shared" si="19"/>
        <v>35</v>
      </c>
      <c r="X313" s="50" t="str">
        <f>API!M313&amp;" "&amp;API!V313</f>
        <v>Ishé Samuels-Smith</v>
      </c>
      <c r="Y313" s="50">
        <f>API!AC313</f>
        <v>0</v>
      </c>
    </row>
    <row r="314" spans="1:25">
      <c r="A314" s="39" t="str">
        <f>IF([1]FINAL!A314=0,"",[1]FINAL!A314)</f>
        <v>Alejandro Garnacho</v>
      </c>
      <c r="B314" s="39" t="str">
        <f>IF([1]FINAL!B314=0,"",[1]FINAL!B314)</f>
        <v>Garnacho</v>
      </c>
      <c r="C314" s="39" t="str">
        <f>IF([1]FINAL!C314=0,"",[1]FINAL!C314)</f>
        <v/>
      </c>
      <c r="D314" s="39" t="str">
        <f>IF([1]FINAL!D314=0,"",[1]FINAL!D314)</f>
        <v/>
      </c>
      <c r="E314" s="50" t="str">
        <f>[1]FINAL!L314</f>
        <v>Manchester Utd</v>
      </c>
      <c r="F314" s="51">
        <f>IFERROR(VLOOKUP(E314,Table!$B$1:$Z$21,MATCH("MP",Table!$B$1:$Z$1,0),0),"")</f>
        <v>33</v>
      </c>
      <c r="G314" s="40">
        <f>IFERROR(VLOOKUP(A314,PlayingTime!$B$1:$Z$1000,MATCH("Min",PlayingTime!$B$2:$Z$2,0),0),0)</f>
        <v>453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0</v>
      </c>
      <c r="J314" s="40">
        <f>IFERROR(VLOOKUP(D314,PlayingTime!$B$1:$Z$1000,MATCH("Min",PlayingTime!$B$2:$Z$2,0),0),0)</f>
        <v>0</v>
      </c>
      <c r="K314" s="45">
        <f t="shared" si="16"/>
        <v>453</v>
      </c>
      <c r="L314" s="39">
        <f>IFERROR(VLOOKUP(A314,PlayerStats!$B$1:$Z$1000,MATCH("xG",PlayerStats!$B$2:$Z$2,0),0),0)</f>
        <v>1.6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0</v>
      </c>
      <c r="O314" s="39">
        <f>IFERROR(VLOOKUP(D314,PlayerStats!$B$1:$Z$1000,MATCH("xG",PlayerStats!$B$2:$Z$2,0),0),0)</f>
        <v>0</v>
      </c>
      <c r="P314" s="47">
        <f t="shared" si="17"/>
        <v>1.6</v>
      </c>
      <c r="Q314" s="39">
        <f>IFERROR(VLOOKUP(A314,PlayerStats!$B$1:$Z$1000,MATCH("xAG",PlayerStats!$B$2:$Z$2,0),0),0)</f>
        <v>1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</v>
      </c>
      <c r="T314" s="39">
        <f>IFERROR(VLOOKUP(D314,PlayerStats!$B$1:$Z$1000,MATCH("xAG",PlayerStats!$B$2:$Z$2,0),0),0)</f>
        <v>0</v>
      </c>
      <c r="U314" s="47">
        <f t="shared" si="18"/>
        <v>1</v>
      </c>
      <c r="V314" s="49">
        <f t="shared" si="19"/>
        <v>30</v>
      </c>
      <c r="X314" s="50" t="str">
        <f>API!M314&amp;" "&amp;API!V314</f>
        <v>Andy Lonergan</v>
      </c>
      <c r="Y314" s="50">
        <f>API!AC314</f>
        <v>0</v>
      </c>
    </row>
    <row r="315" spans="1:25">
      <c r="A315" s="39" t="str">
        <f>IF([1]FINAL!A315=0,"",[1]FINAL!A315)</f>
        <v>João Palhinha Gonçalves</v>
      </c>
      <c r="B315" s="39" t="str">
        <f>IF([1]FINAL!B315=0,"",[1]FINAL!B315)</f>
        <v>Palhinha</v>
      </c>
      <c r="C315" s="39" t="str">
        <f>IF([1]FINAL!C315=0,"",[1]FINAL!C315)</f>
        <v>Joao Palhinha</v>
      </c>
      <c r="D315" s="39" t="str">
        <f>IF([1]FINAL!D315=0,"",[1]FINAL!D315)</f>
        <v>João Palhinha</v>
      </c>
      <c r="E315" s="50" t="str">
        <f>[1]FINAL!L315</f>
        <v>Fulham</v>
      </c>
      <c r="F315" s="51">
        <f>IFERROR(VLOOKUP(E315,Table!$B$1:$Z$21,MATCH("MP",Table!$B$1:$Z$1,0),0),"")</f>
        <v>34</v>
      </c>
      <c r="G315" s="40">
        <f>IFERROR(VLOOKUP(A315,PlayingTime!$B$1:$Z$1000,MATCH("Min",PlayingTime!$B$2:$Z$2,0),0),0)</f>
        <v>0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0</v>
      </c>
      <c r="J315" s="40">
        <f>IFERROR(VLOOKUP(D315,PlayingTime!$B$1:$Z$1000,MATCH("Min",PlayingTime!$B$2:$Z$2,0),0),0)</f>
        <v>2762</v>
      </c>
      <c r="K315" s="45">
        <f t="shared" si="16"/>
        <v>2762</v>
      </c>
      <c r="L315" s="39">
        <f>IFERROR(VLOOKUP(A315,PlayerStats!$B$1:$Z$1000,MATCH("xG",PlayerStats!$B$2:$Z$2,0),0),0)</f>
        <v>0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0</v>
      </c>
      <c r="O315" s="39">
        <f>IFERROR(VLOOKUP(D315,PlayerStats!$B$1:$Z$1000,MATCH("xG",PlayerStats!$B$2:$Z$2,0),0),0)</f>
        <v>2.7</v>
      </c>
      <c r="P315" s="47">
        <f t="shared" si="17"/>
        <v>2.7</v>
      </c>
      <c r="Q315" s="39">
        <f>IFERROR(VLOOKUP(A315,PlayerStats!$B$1:$Z$1000,MATCH("xAG",PlayerStats!$B$2:$Z$2,0),0),0)</f>
        <v>0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</v>
      </c>
      <c r="T315" s="39">
        <f>IFERROR(VLOOKUP(D315,PlayerStats!$B$1:$Z$1000,MATCH("xAG",PlayerStats!$B$2:$Z$2,0),0),0)</f>
        <v>0.3</v>
      </c>
      <c r="U315" s="47">
        <f t="shared" si="18"/>
        <v>0.3</v>
      </c>
      <c r="V315" s="49">
        <f t="shared" si="19"/>
        <v>76</v>
      </c>
      <c r="X315" s="50" t="str">
        <f>API!M315&amp;" "&amp;API!V315</f>
        <v>Cédric Alves Soares</v>
      </c>
      <c r="Y315" s="50">
        <f>API!AC315</f>
        <v>10</v>
      </c>
    </row>
    <row r="316" spans="1:25">
      <c r="A316" s="39" t="str">
        <f>IF([1]FINAL!A316=0,"",[1]FINAL!A316)</f>
        <v>Jean-Philippe Mateta</v>
      </c>
      <c r="B316" s="39" t="str">
        <f>IF([1]FINAL!B316=0,"",[1]FINAL!B316)</f>
        <v>Mateta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Crystal Palace</v>
      </c>
      <c r="F316" s="51">
        <f>IFERROR(VLOOKUP(E316,Table!$B$1:$Z$21,MATCH("MP",Table!$B$1:$Z$1,0),0),"")</f>
        <v>34</v>
      </c>
      <c r="G316" s="40">
        <f>IFERROR(VLOOKUP(A316,PlayingTime!$B$1:$Z$1000,MATCH("Min",PlayingTime!$B$2:$Z$2,0),0),0)</f>
        <v>735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735</v>
      </c>
      <c r="L316" s="39">
        <f>IFERROR(VLOOKUP(A316,PlayerStats!$B$1:$Z$1000,MATCH("xG",PlayerStats!$B$2:$Z$2,0),0),0)</f>
        <v>3.3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3.3</v>
      </c>
      <c r="Q316" s="39">
        <f>IFERROR(VLOOKUP(A316,PlayerStats!$B$1:$Z$1000,MATCH("xAG",PlayerStats!$B$2:$Z$2,0),0),0)</f>
        <v>0.6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0.6</v>
      </c>
      <c r="V316" s="49">
        <f t="shared" si="19"/>
        <v>39</v>
      </c>
      <c r="X316" s="50" t="str">
        <f>API!M316&amp;" "&amp;API!V316</f>
        <v>Bernd Leno</v>
      </c>
      <c r="Y316" s="50">
        <f>API!AC316</f>
        <v>120</v>
      </c>
    </row>
    <row r="317" spans="1:25">
      <c r="A317" s="39" t="str">
        <f>IF([1]FINAL!A317=0,"",[1]FINAL!A317)</f>
        <v>Wilfred Ndidi</v>
      </c>
      <c r="B317" s="39" t="str">
        <f>IF([1]FINAL!B317=0,"",[1]FINAL!B317)</f>
        <v>Ndidi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Leicester City</v>
      </c>
      <c r="F317" s="51">
        <f>IFERROR(VLOOKUP(E317,Table!$B$1:$Z$21,MATCH("MP",Table!$B$1:$Z$1,0),0),"")</f>
        <v>34</v>
      </c>
      <c r="G317" s="40">
        <f>IFERROR(VLOOKUP(A317,PlayingTime!$B$1:$Z$1000,MATCH("Min",PlayingTime!$B$2:$Z$2,0),0),0)</f>
        <v>1500</v>
      </c>
      <c r="H317" s="40">
        <f>IFERROR(VLOOKUP(B317,PlayingTime!$B$1:$Z$1000,MATCH("Min",PlayingTime!$B$2:$Z$2,0),0),0)</f>
        <v>0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1500</v>
      </c>
      <c r="L317" s="39">
        <f>IFERROR(VLOOKUP(A317,PlayerStats!$B$1:$Z$1000,MATCH("xG",PlayerStats!$B$2:$Z$2,0),0),0)</f>
        <v>0.2</v>
      </c>
      <c r="M317" s="39">
        <f>IFERROR(VLOOKUP(B317,PlayerStats!$B$1:$Z$1000,MATCH("xG",PlayerStats!$B$2:$Z$2,0),0),0)</f>
        <v>0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0.2</v>
      </c>
      <c r="Q317" s="39">
        <f>IFERROR(VLOOKUP(A317,PlayerStats!$B$1:$Z$1000,MATCH("xAG",PlayerStats!$B$2:$Z$2,0),0),0)</f>
        <v>0.1</v>
      </c>
      <c r="R317" s="39">
        <f>IFERROR(VLOOKUP(B317,PlayerStats!$B$1:$Z$1000,MATCH("xAG",PlayerStats!$B$2:$Z$2,0),0),0)</f>
        <v>0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0.1</v>
      </c>
      <c r="V317" s="49">
        <f t="shared" si="19"/>
        <v>35</v>
      </c>
      <c r="X317" s="50" t="str">
        <f>API!M317&amp;" "&amp;API!V317</f>
        <v>Shane Duffy</v>
      </c>
      <c r="Y317" s="50">
        <f>API!AC317</f>
        <v>4</v>
      </c>
    </row>
    <row r="318" spans="1:25">
      <c r="A318" s="39" t="str">
        <f>IF([1]FINAL!A318=0,"",[1]FINAL!A318)</f>
        <v>Frederico Rodrigues de Paula Santos</v>
      </c>
      <c r="B318" s="39" t="str">
        <f>IF([1]FINAL!B318=0,"",[1]FINAL!B318)</f>
        <v>Fred</v>
      </c>
      <c r="C318" s="39" t="str">
        <f>IF([1]FINAL!C318=0,"",[1]FINAL!C318)</f>
        <v/>
      </c>
      <c r="D318" s="39" t="str">
        <f>IF([1]FINAL!D318=0,"",[1]FINAL!D318)</f>
        <v/>
      </c>
      <c r="E318" s="50" t="str">
        <f>[1]FINAL!L318</f>
        <v>Manchester Utd</v>
      </c>
      <c r="F318" s="51">
        <f>IFERROR(VLOOKUP(E318,Table!$B$1:$Z$21,MATCH("MP",Table!$B$1:$Z$1,0),0),"")</f>
        <v>33</v>
      </c>
      <c r="G318" s="40">
        <f>IFERROR(VLOOKUP(A318,PlayingTime!$B$1:$Z$1000,MATCH("Min",PlayingTime!$B$2:$Z$2,0),0),0)</f>
        <v>0</v>
      </c>
      <c r="H318" s="40">
        <f>IFERROR(VLOOKUP(B318,PlayingTime!$B$1:$Z$1000,MATCH("Min",PlayingTime!$B$2:$Z$2,0),0),0)</f>
        <v>1145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1145</v>
      </c>
      <c r="L318" s="39">
        <f>IFERROR(VLOOKUP(A318,PlayerStats!$B$1:$Z$1000,MATCH("xG",PlayerStats!$B$2:$Z$2,0),0),0)</f>
        <v>0</v>
      </c>
      <c r="M318" s="39">
        <f>IFERROR(VLOOKUP(B318,PlayerStats!$B$1:$Z$1000,MATCH("xG",PlayerStats!$B$2:$Z$2,0),0),0)</f>
        <v>1.9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1.9</v>
      </c>
      <c r="Q318" s="39">
        <f>IFERROR(VLOOKUP(A318,PlayerStats!$B$1:$Z$1000,MATCH("xAG",PlayerStats!$B$2:$Z$2,0),0),0)</f>
        <v>0</v>
      </c>
      <c r="R318" s="39">
        <f>IFERROR(VLOOKUP(B318,PlayerStats!$B$1:$Z$1000,MATCH("xAG",PlayerStats!$B$2:$Z$2,0),0),0)</f>
        <v>2.1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2.1</v>
      </c>
      <c r="V318" s="49">
        <f t="shared" si="19"/>
        <v>53</v>
      </c>
      <c r="X318" s="50" t="str">
        <f>API!M318&amp;" "&amp;API!V318</f>
        <v>Tom Cairney</v>
      </c>
      <c r="Y318" s="50">
        <f>API!AC318</f>
        <v>32</v>
      </c>
    </row>
    <row r="319" spans="1:25">
      <c r="A319" s="39" t="str">
        <f>IF([1]FINAL!A319=0,"",[1]FINAL!A319)</f>
        <v>Pierre-Emerick Aubameyang</v>
      </c>
      <c r="B319" s="39" t="str">
        <f>IF([1]FINAL!B319=0,"",[1]FINAL!B319)</f>
        <v>Aubameyang</v>
      </c>
      <c r="C319" s="39" t="str">
        <f>IF([1]FINAL!C319=0,"",[1]FINAL!C319)</f>
        <v/>
      </c>
      <c r="D319" s="39" t="str">
        <f>IF([1]FINAL!D319=0,"",[1]FINAL!D319)</f>
        <v/>
      </c>
      <c r="E319" s="50" t="str">
        <f>[1]FINAL!L319</f>
        <v>Chelsea</v>
      </c>
      <c r="F319" s="51">
        <f>IFERROR(VLOOKUP(E319,Table!$B$1:$Z$21,MATCH("MP",Table!$B$1:$Z$1,0),0),"")</f>
        <v>33</v>
      </c>
      <c r="G319" s="40">
        <f>IFERROR(VLOOKUP(A319,PlayingTime!$B$1:$Z$1000,MATCH("Min",PlayingTime!$B$2:$Z$2,0),0),0)</f>
        <v>554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554</v>
      </c>
      <c r="L319" s="39">
        <f>IFERROR(VLOOKUP(A319,PlayerStats!$B$1:$Z$1000,MATCH("xG",PlayerStats!$B$2:$Z$2,0),0),0)</f>
        <v>1.5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1.5</v>
      </c>
      <c r="Q319" s="39">
        <f>IFERROR(VLOOKUP(A319,PlayerStats!$B$1:$Z$1000,MATCH("xAG",PlayerStats!$B$2:$Z$2,0),0),0)</f>
        <v>0.4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0.4</v>
      </c>
      <c r="V319" s="49">
        <f t="shared" si="19"/>
        <v>25</v>
      </c>
      <c r="X319" s="50" t="str">
        <f>API!M319&amp;" "&amp;API!V319</f>
        <v>Tim Ream</v>
      </c>
      <c r="Y319" s="50">
        <f>API!AC319</f>
        <v>98</v>
      </c>
    </row>
    <row r="320" spans="1:25">
      <c r="A320" s="39" t="str">
        <f>IF([1]FINAL!A320=0,"",[1]FINAL!A320)</f>
        <v>Roméo Lavia</v>
      </c>
      <c r="B320" s="39" t="str">
        <f>IF([1]FINAL!B320=0,"",[1]FINAL!B320)</f>
        <v>Lavia</v>
      </c>
      <c r="C320" s="39" t="str">
        <f>IF([1]FINAL!C320=0,"",[1]FINAL!C320)</f>
        <v>Romeo Lavia</v>
      </c>
      <c r="D320" s="39" t="str">
        <f>IF([1]FINAL!D320=0,"",[1]FINAL!D320)</f>
        <v/>
      </c>
      <c r="E320" s="50" t="str">
        <f>[1]FINAL!L320</f>
        <v>Southampton</v>
      </c>
      <c r="F320" s="51">
        <f>IFERROR(VLOOKUP(E320,Table!$B$1:$Z$21,MATCH("MP",Table!$B$1:$Z$1,0),0),"")</f>
        <v>34</v>
      </c>
      <c r="G320" s="40">
        <f>IFERROR(VLOOKUP(A320,PlayingTime!$B$1:$Z$1000,MATCH("Min",PlayingTime!$B$2:$Z$2,0),0),0)</f>
        <v>1896</v>
      </c>
      <c r="H320" s="40">
        <f>IFERROR(VLOOKUP(B320,PlayingTime!$B$1:$Z$1000,MATCH("Min",PlayingTime!$B$2:$Z$2,0),0),0)</f>
        <v>0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1896</v>
      </c>
      <c r="L320" s="39">
        <f>IFERROR(VLOOKUP(A320,PlayerStats!$B$1:$Z$1000,MATCH("xG",PlayerStats!$B$2:$Z$2,0),0),0)</f>
        <v>0.4</v>
      </c>
      <c r="M320" s="39">
        <f>IFERROR(VLOOKUP(B320,PlayerStats!$B$1:$Z$1000,MATCH("xG",PlayerStats!$B$2:$Z$2,0),0),0)</f>
        <v>0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0.4</v>
      </c>
      <c r="Q320" s="39">
        <f>IFERROR(VLOOKUP(A320,PlayerStats!$B$1:$Z$1000,MATCH("xAG",PlayerStats!$B$2:$Z$2,0),0),0)</f>
        <v>0.6</v>
      </c>
      <c r="R320" s="39">
        <f>IFERROR(VLOOKUP(B320,PlayerStats!$B$1:$Z$1000,MATCH("xAG",PlayerStats!$B$2:$Z$2,0),0),0)</f>
        <v>0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0.6</v>
      </c>
      <c r="V320" s="49">
        <f t="shared" si="19"/>
        <v>47</v>
      </c>
      <c r="X320" s="50" t="str">
        <f>API!M320&amp;" "&amp;API!V320</f>
        <v>Anthony Knockaert</v>
      </c>
      <c r="Y320" s="50">
        <f>API!AC320</f>
        <v>0</v>
      </c>
    </row>
    <row r="321" spans="1:25">
      <c r="A321" s="39" t="str">
        <f>IF([1]FINAL!A321=0,"",[1]FINAL!A321)</f>
        <v>Anthony Elanga</v>
      </c>
      <c r="B321" s="39" t="str">
        <f>IF([1]FINAL!B321=0,"",[1]FINAL!B321)</f>
        <v>Elanga</v>
      </c>
      <c r="C321" s="39" t="str">
        <f>IF([1]FINAL!C321=0,"",[1]FINAL!C321)</f>
        <v/>
      </c>
      <c r="D321" s="39" t="str">
        <f>IF([1]FINAL!D321=0,"",[1]FINAL!D321)</f>
        <v/>
      </c>
      <c r="E321" s="50" t="str">
        <f>[1]FINAL!L321</f>
        <v>Manchester Utd</v>
      </c>
      <c r="F321" s="51">
        <f>IFERROR(VLOOKUP(E321,Table!$B$1:$Z$21,MATCH("MP",Table!$B$1:$Z$1,0),0),"")</f>
        <v>33</v>
      </c>
      <c r="G321" s="40">
        <f>IFERROR(VLOOKUP(A321,PlayingTime!$B$1:$Z$1000,MATCH("Min",PlayingTime!$B$2:$Z$2,0),0),0)</f>
        <v>426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0</v>
      </c>
      <c r="J321" s="40">
        <f>IFERROR(VLOOKUP(D321,PlayingTime!$B$1:$Z$1000,MATCH("Min",PlayingTime!$B$2:$Z$2,0),0),0)</f>
        <v>0</v>
      </c>
      <c r="K321" s="45">
        <f t="shared" si="16"/>
        <v>426</v>
      </c>
      <c r="L321" s="39">
        <f>IFERROR(VLOOKUP(A321,PlayerStats!$B$1:$Z$1000,MATCH("xG",PlayerStats!$B$2:$Z$2,0),0),0)</f>
        <v>0.7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</v>
      </c>
      <c r="O321" s="39">
        <f>IFERROR(VLOOKUP(D321,PlayerStats!$B$1:$Z$1000,MATCH("xG",PlayerStats!$B$2:$Z$2,0),0),0)</f>
        <v>0</v>
      </c>
      <c r="P321" s="47">
        <f t="shared" si="17"/>
        <v>0.7</v>
      </c>
      <c r="Q321" s="39">
        <f>IFERROR(VLOOKUP(A321,PlayerStats!$B$1:$Z$1000,MATCH("xAG",PlayerStats!$B$2:$Z$2,0),0),0)</f>
        <v>0.9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</v>
      </c>
      <c r="T321" s="39">
        <f>IFERROR(VLOOKUP(D321,PlayerStats!$B$1:$Z$1000,MATCH("xAG",PlayerStats!$B$2:$Z$2,0),0),0)</f>
        <v>0</v>
      </c>
      <c r="U321" s="47">
        <f t="shared" si="18"/>
        <v>0.9</v>
      </c>
      <c r="V321" s="49">
        <f t="shared" si="19"/>
        <v>23</v>
      </c>
      <c r="X321" s="50" t="str">
        <f>API!M321&amp;" "&amp;API!V321</f>
        <v>Nathaniel Chalobah</v>
      </c>
      <c r="Y321" s="50">
        <f>API!AC321</f>
        <v>1</v>
      </c>
    </row>
    <row r="322" spans="1:25">
      <c r="A322" s="39" t="str">
        <f>IF([1]FINAL!A322=0,"",[1]FINAL!A322)</f>
        <v>Jordan Zemura</v>
      </c>
      <c r="B322" s="39" t="str">
        <f>IF([1]FINAL!B322=0,"",[1]FINAL!B322)</f>
        <v>Zemura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Bournemouth</v>
      </c>
      <c r="F322" s="51">
        <f>IFERROR(VLOOKUP(E322,Table!$B$1:$Z$21,MATCH("MP",Table!$B$1:$Z$1,0),0),"")</f>
        <v>34</v>
      </c>
      <c r="G322" s="40">
        <f>IFERROR(VLOOKUP(A322,PlayingTime!$B$1:$Z$1000,MATCH("Min",PlayingTime!$B$2:$Z$2,0),0),0)</f>
        <v>1454</v>
      </c>
      <c r="H322" s="40">
        <f>IFERROR(VLOOKUP(B322,PlayingTime!$B$1:$Z$1000,MATCH("Min",PlayingTime!$B$2:$Z$2,0),0),0)</f>
        <v>0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1454</v>
      </c>
      <c r="L322" s="39">
        <f>IFERROR(VLOOKUP(A322,PlayerStats!$B$1:$Z$1000,MATCH("xG",PlayerStats!$B$2:$Z$2,0),0),0)</f>
        <v>0.4</v>
      </c>
      <c r="M322" s="39">
        <f>IFERROR(VLOOKUP(B322,PlayerStats!$B$1:$Z$1000,MATCH("xG",PlayerStats!$B$2:$Z$2,0),0),0)</f>
        <v>0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0.4</v>
      </c>
      <c r="Q322" s="39">
        <f>IFERROR(VLOOKUP(A322,PlayerStats!$B$1:$Z$1000,MATCH("xAG",PlayerStats!$B$2:$Z$2,0),0),0)</f>
        <v>1.9</v>
      </c>
      <c r="R322" s="39">
        <f>IFERROR(VLOOKUP(B322,PlayerStats!$B$1:$Z$1000,MATCH("xAG",PlayerStats!$B$2:$Z$2,0),0),0)</f>
        <v>0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1.9</v>
      </c>
      <c r="V322" s="49">
        <f t="shared" si="19"/>
        <v>47</v>
      </c>
      <c r="X322" s="50" t="str">
        <f>API!M322&amp;" "&amp;API!V322</f>
        <v>Neeskens Kebano</v>
      </c>
      <c r="Y322" s="50">
        <f>API!AC322</f>
        <v>38</v>
      </c>
    </row>
    <row r="323" spans="1:25">
      <c r="A323" s="39" t="str">
        <f>IF([1]FINAL!A323=0,"",[1]FINAL!A323)</f>
        <v>Luke Thomas</v>
      </c>
      <c r="B323" s="39" t="str">
        <f>IF([1]FINAL!B323=0,"",[1]FINAL!B323)</f>
        <v>Thomas</v>
      </c>
      <c r="C323" s="39" t="str">
        <f>IF([1]FINAL!C323=0,"",[1]FINAL!C323)</f>
        <v/>
      </c>
      <c r="D323" s="39" t="str">
        <f>IF([1]FINAL!D323=0,"",[1]FINAL!D323)</f>
        <v/>
      </c>
      <c r="E323" s="50" t="str">
        <f>[1]FINAL!L323</f>
        <v>Leicester City</v>
      </c>
      <c r="F323" s="51">
        <f>IFERROR(VLOOKUP(E323,Table!$B$1:$Z$21,MATCH("MP",Table!$B$1:$Z$1,0),0),"")</f>
        <v>34</v>
      </c>
      <c r="G323" s="40">
        <f>IFERROR(VLOOKUP(A323,PlayingTime!$B$1:$Z$1000,MATCH("Min",PlayingTime!$B$2:$Z$2,0),0),0)</f>
        <v>854</v>
      </c>
      <c r="H323" s="40">
        <f>IFERROR(VLOOKUP(B323,PlayingTime!$B$1:$Z$1000,MATCH("Min",PlayingTime!$B$2:$Z$2,0),0),0)</f>
        <v>0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854</v>
      </c>
      <c r="L323" s="39">
        <f>IFERROR(VLOOKUP(A323,PlayerStats!$B$1:$Z$1000,MATCH("xG",PlayerStats!$B$2:$Z$2,0),0),0)</f>
        <v>0.1</v>
      </c>
      <c r="M323" s="39">
        <f>IFERROR(VLOOKUP(B323,PlayerStats!$B$1:$Z$1000,MATCH("xG",PlayerStats!$B$2:$Z$2,0),0),0)</f>
        <v>0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0.1</v>
      </c>
      <c r="Q323" s="39">
        <f>IFERROR(VLOOKUP(A323,PlayerStats!$B$1:$Z$1000,MATCH("xAG",PlayerStats!$B$2:$Z$2,0),0),0)</f>
        <v>0.7</v>
      </c>
      <c r="R323" s="39">
        <f>IFERROR(VLOOKUP(B323,PlayerStats!$B$1:$Z$1000,MATCH("xAG",PlayerStats!$B$2:$Z$2,0),0),0)</f>
        <v>0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0.7</v>
      </c>
      <c r="V323" s="49">
        <f t="shared" ref="V323:V386" si="23">IFERROR(VLOOKUP(A323,$X$1:$Y$1000,MATCH("total_points",$X$1:$Y$1,0),0),"")</f>
        <v>19</v>
      </c>
      <c r="X323" s="50" t="str">
        <f>API!M323&amp;" "&amp;API!V323</f>
        <v>Bobby De Cordova-Reid</v>
      </c>
      <c r="Y323" s="50">
        <f>API!AC323</f>
        <v>87</v>
      </c>
    </row>
    <row r="324" spans="1:25">
      <c r="A324" s="39" t="str">
        <f>IF([1]FINAL!A324=0,"",[1]FINAL!A324)</f>
        <v>Daniel James</v>
      </c>
      <c r="B324" s="39" t="str">
        <f>IF([1]FINAL!B324=0,"",[1]FINAL!B324)</f>
        <v>D James</v>
      </c>
      <c r="C324" s="39" t="str">
        <f>IF([1]FINAL!C324=0,"",[1]FINAL!C324)</f>
        <v/>
      </c>
      <c r="D324" s="39" t="str">
        <f>IF([1]FINAL!D324=0,"",[1]FINAL!D324)</f>
        <v/>
      </c>
      <c r="E324" s="50" t="str">
        <f>[1]FINAL!L324</f>
        <v>Fulham</v>
      </c>
      <c r="F324" s="51">
        <f>IFERROR(VLOOKUP(E324,Table!$B$1:$Z$21,MATCH("MP",Table!$B$1:$Z$1,0),0),"")</f>
        <v>34</v>
      </c>
      <c r="G324" s="40">
        <f>IFERROR(VLOOKUP(A324,PlayingTime!$B$1:$Z$1000,MATCH("Min",PlayingTime!$B$2:$Z$2,0),0),0)</f>
        <v>198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198</v>
      </c>
      <c r="L324" s="39">
        <f>IFERROR(VLOOKUP(A324,PlayerStats!$B$1:$Z$1000,MATCH("xG",PlayerStats!$B$2:$Z$2,0),0),0)</f>
        <v>0.3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0.3</v>
      </c>
      <c r="Q324" s="39">
        <f>IFERROR(VLOOKUP(A324,PlayerStats!$B$1:$Z$1000,MATCH("xAG",PlayerStats!$B$2:$Z$2,0),0),0)</f>
        <v>0.3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0.3</v>
      </c>
      <c r="V324" s="49">
        <f t="shared" si="23"/>
        <v>44</v>
      </c>
      <c r="X324" s="50" t="str">
        <f>API!M324&amp;" "&amp;API!V324</f>
        <v>Joe Bryan</v>
      </c>
      <c r="Y324" s="50">
        <f>API!AC324</f>
        <v>0</v>
      </c>
    </row>
    <row r="325" spans="1:25">
      <c r="A325" s="39" t="str">
        <f>IF([1]FINAL!A325=0,"",[1]FINAL!A325)</f>
        <v>Mason Holgate</v>
      </c>
      <c r="B325" s="39" t="str">
        <f>IF([1]FINAL!B325=0,"",[1]FINAL!B325)</f>
        <v>Holgate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Everton</v>
      </c>
      <c r="F325" s="51">
        <f>IFERROR(VLOOKUP(E325,Table!$B$1:$Z$21,MATCH("MP",Table!$B$1:$Z$1,0),0),"")</f>
        <v>34</v>
      </c>
      <c r="G325" s="40">
        <f>IFERROR(VLOOKUP(A325,PlayingTime!$B$1:$Z$1000,MATCH("Min",PlayingTime!$B$2:$Z$2,0),0),0)</f>
        <v>444</v>
      </c>
      <c r="H325" s="40">
        <f>IFERROR(VLOOKUP(B325,PlayingTime!$B$1:$Z$1000,MATCH("Min",PlayingTime!$B$2:$Z$2,0),0),0)</f>
        <v>0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444</v>
      </c>
      <c r="L325" s="39">
        <f>IFERROR(VLOOKUP(A325,PlayerStats!$B$1:$Z$1000,MATCH("xG",PlayerStats!$B$2:$Z$2,0),0),0)</f>
        <v>0.3</v>
      </c>
      <c r="M325" s="39">
        <f>IFERROR(VLOOKUP(B325,PlayerStats!$B$1:$Z$1000,MATCH("xG",PlayerStats!$B$2:$Z$2,0),0),0)</f>
        <v>0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0.3</v>
      </c>
      <c r="Q325" s="39">
        <f>IFERROR(VLOOKUP(A325,PlayerStats!$B$1:$Z$1000,MATCH("xAG",PlayerStats!$B$2:$Z$2,0),0),0)</f>
        <v>0.3</v>
      </c>
      <c r="R325" s="39">
        <f>IFERROR(VLOOKUP(B325,PlayerStats!$B$1:$Z$1000,MATCH("xAG",PlayerStats!$B$2:$Z$2,0),0),0)</f>
        <v>0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0.3</v>
      </c>
      <c r="V325" s="49">
        <f t="shared" si="23"/>
        <v>15</v>
      </c>
      <c r="X325" s="50" t="str">
        <f>API!M325&amp;" "&amp;API!V325</f>
        <v>Paulo Gazzaniga Farias</v>
      </c>
      <c r="Y325" s="50">
        <f>API!AC325</f>
        <v>0</v>
      </c>
    </row>
    <row r="326" spans="1:25">
      <c r="A326" s="39" t="str">
        <f>IF([1]FINAL!A326=0,"",[1]FINAL!A326)</f>
        <v>Richarlison de Andrade</v>
      </c>
      <c r="B326" s="39" t="str">
        <f>IF([1]FINAL!B326=0,"",[1]FINAL!B326)</f>
        <v>Richarlison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Tottenham</v>
      </c>
      <c r="F326" s="51">
        <f>IFERROR(VLOOKUP(E326,Table!$B$1:$Z$21,MATCH("MP",Table!$B$1:$Z$1,0),0),"")</f>
        <v>34</v>
      </c>
      <c r="G326" s="40">
        <f>IFERROR(VLOOKUP(A326,PlayingTime!$B$1:$Z$1000,MATCH("Min",PlayingTime!$B$2:$Z$2,0),0),0)</f>
        <v>0</v>
      </c>
      <c r="H326" s="40">
        <f>IFERROR(VLOOKUP(B326,PlayingTime!$B$1:$Z$1000,MATCH("Min",PlayingTime!$B$2:$Z$2,0),0),0)</f>
        <v>840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840</v>
      </c>
      <c r="L326" s="39">
        <f>IFERROR(VLOOKUP(A326,PlayerStats!$B$1:$Z$1000,MATCH("xG",PlayerStats!$B$2:$Z$2,0),0),0)</f>
        <v>0</v>
      </c>
      <c r="M326" s="39">
        <f>IFERROR(VLOOKUP(B326,PlayerStats!$B$1:$Z$1000,MATCH("xG",PlayerStats!$B$2:$Z$2,0),0),0)</f>
        <v>2.6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2.6</v>
      </c>
      <c r="Q326" s="39">
        <f>IFERROR(VLOOKUP(A326,PlayerStats!$B$1:$Z$1000,MATCH("xAG",PlayerStats!$B$2:$Z$2,0),0),0)</f>
        <v>0</v>
      </c>
      <c r="R326" s="39">
        <f>IFERROR(VLOOKUP(B326,PlayerStats!$B$1:$Z$1000,MATCH("xAG",PlayerStats!$B$2:$Z$2,0),0),0)</f>
        <v>2.1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2.1</v>
      </c>
      <c r="V326" s="49">
        <f t="shared" si="23"/>
        <v>48</v>
      </c>
      <c r="X326" s="50" t="str">
        <f>API!M326&amp;" "&amp;API!V326</f>
        <v>Terence Kongolo</v>
      </c>
      <c r="Y326" s="50">
        <f>API!AC326</f>
        <v>0</v>
      </c>
    </row>
    <row r="327" spans="1:25">
      <c r="A327" s="39" t="str">
        <f>IF([1]FINAL!A327=0,"",[1]FINAL!A327)</f>
        <v>Alphonse Areola</v>
      </c>
      <c r="B327" s="39" t="str">
        <f>IF([1]FINAL!B327=0,"",[1]FINAL!B327)</f>
        <v>Areola</v>
      </c>
      <c r="C327" s="39" t="str">
        <f>IF([1]FINAL!C327=0,"",[1]FINAL!C327)</f>
        <v/>
      </c>
      <c r="D327" s="39" t="str">
        <f>IF([1]FINAL!D327=0,"",[1]FINAL!D327)</f>
        <v/>
      </c>
      <c r="E327" s="50" t="str">
        <f>[1]FINAL!L327</f>
        <v>West Ham</v>
      </c>
      <c r="F327" s="51">
        <f>IFERROR(VLOOKUP(E327,Table!$B$1:$Z$21,MATCH("MP",Table!$B$1:$Z$1,0),0),"")</f>
        <v>34</v>
      </c>
      <c r="G327" s="40">
        <f>IFERROR(VLOOKUP(A327,PlayingTime!$B$1:$Z$1000,MATCH("Min",PlayingTime!$B$2:$Z$2,0),0),0)</f>
        <v>309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0</v>
      </c>
      <c r="J327" s="40">
        <f>IFERROR(VLOOKUP(D327,PlayingTime!$B$1:$Z$1000,MATCH("Min",PlayingTime!$B$2:$Z$2,0),0),0)</f>
        <v>0</v>
      </c>
      <c r="K327" s="45">
        <f t="shared" si="20"/>
        <v>309</v>
      </c>
      <c r="L327" s="39">
        <f>IFERROR(VLOOKUP(A327,PlayerStats!$B$1:$Z$1000,MATCH("xG",PlayerStats!$B$2:$Z$2,0),0),0)</f>
        <v>0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0</v>
      </c>
      <c r="O327" s="39">
        <f>IFERROR(VLOOKUP(D327,PlayerStats!$B$1:$Z$1000,MATCH("xG",PlayerStats!$B$2:$Z$2,0),0),0)</f>
        <v>0</v>
      </c>
      <c r="P327" s="47">
        <f t="shared" si="21"/>
        <v>0</v>
      </c>
      <c r="Q327" s="39">
        <f>IFERROR(VLOOKUP(A327,PlayerStats!$B$1:$Z$1000,MATCH("xAG",PlayerStats!$B$2:$Z$2,0),0),0)</f>
        <v>0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</v>
      </c>
      <c r="T327" s="39">
        <f>IFERROR(VLOOKUP(D327,PlayerStats!$B$1:$Z$1000,MATCH("xAG",PlayerStats!$B$2:$Z$2,0),0),0)</f>
        <v>0</v>
      </c>
      <c r="U327" s="47">
        <f t="shared" si="22"/>
        <v>0</v>
      </c>
      <c r="V327" s="49">
        <f t="shared" si="23"/>
        <v>7</v>
      </c>
      <c r="X327" s="50" t="str">
        <f>API!M327&amp;" "&amp;API!V327</f>
        <v>Tosin Adarabioyo</v>
      </c>
      <c r="Y327" s="50">
        <f>API!AC327</f>
        <v>41</v>
      </c>
    </row>
    <row r="328" spans="1:25">
      <c r="A328" s="39" t="str">
        <f>IF([1]FINAL!A328=0,"",[1]FINAL!A328)</f>
        <v>Keane Lewis-Potter</v>
      </c>
      <c r="B328" s="39" t="str">
        <f>IF([1]FINAL!B328=0,"",[1]FINAL!B328)</f>
        <v>Lewis-Potter</v>
      </c>
      <c r="C328" s="39" t="str">
        <f>IF([1]FINAL!C328=0,"",[1]FINAL!C328)</f>
        <v/>
      </c>
      <c r="D328" s="39" t="str">
        <f>IF([1]FINAL!D328=0,"",[1]FINAL!D328)</f>
        <v/>
      </c>
      <c r="E328" s="50" t="str">
        <f>[1]FINAL!L328</f>
        <v>Brentford</v>
      </c>
      <c r="F328" s="51">
        <f>IFERROR(VLOOKUP(E328,Table!$B$1:$Z$21,MATCH("MP",Table!$B$1:$Z$1,0),0),"")</f>
        <v>34</v>
      </c>
      <c r="G328" s="40">
        <f>IFERROR(VLOOKUP(A328,PlayingTime!$B$1:$Z$1000,MATCH("Min",PlayingTime!$B$2:$Z$2,0),0),0)</f>
        <v>321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0</v>
      </c>
      <c r="J328" s="40">
        <f>IFERROR(VLOOKUP(D328,PlayingTime!$B$1:$Z$1000,MATCH("Min",PlayingTime!$B$2:$Z$2,0),0),0)</f>
        <v>0</v>
      </c>
      <c r="K328" s="45">
        <f t="shared" si="20"/>
        <v>321</v>
      </c>
      <c r="L328" s="39">
        <f>IFERROR(VLOOKUP(A328,PlayerStats!$B$1:$Z$1000,MATCH("xG",PlayerStats!$B$2:$Z$2,0),0),0)</f>
        <v>0.5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0</v>
      </c>
      <c r="O328" s="39">
        <f>IFERROR(VLOOKUP(D328,PlayerStats!$B$1:$Z$1000,MATCH("xG",PlayerStats!$B$2:$Z$2,0),0),0)</f>
        <v>0</v>
      </c>
      <c r="P328" s="47">
        <f t="shared" si="21"/>
        <v>0.5</v>
      </c>
      <c r="Q328" s="39">
        <f>IFERROR(VLOOKUP(A328,PlayerStats!$B$1:$Z$1000,MATCH("xAG",PlayerStats!$B$2:$Z$2,0),0),0)</f>
        <v>1.2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</v>
      </c>
      <c r="T328" s="39">
        <f>IFERROR(VLOOKUP(D328,PlayerStats!$B$1:$Z$1000,MATCH("xAG",PlayerStats!$B$2:$Z$2,0),0),0)</f>
        <v>0</v>
      </c>
      <c r="U328" s="47">
        <f t="shared" si="22"/>
        <v>1.2</v>
      </c>
      <c r="V328" s="49">
        <f t="shared" si="23"/>
        <v>14</v>
      </c>
      <c r="X328" s="50" t="str">
        <f>API!M328&amp;" "&amp;API!V328</f>
        <v>Aleksandar Mitrović</v>
      </c>
      <c r="Y328" s="50">
        <f>API!AC328</f>
        <v>90</v>
      </c>
    </row>
    <row r="329" spans="1:25">
      <c r="A329" s="39" t="str">
        <f>IF([1]FINAL!A329=0,"",[1]FINAL!A329)</f>
        <v>Raúl Jiménez</v>
      </c>
      <c r="B329" s="39" t="str">
        <f>IF([1]FINAL!B329=0,"",[1]FINAL!B329)</f>
        <v>Jiménez</v>
      </c>
      <c r="C329" s="39" t="str">
        <f>IF([1]FINAL!C329=0,"",[1]FINAL!C329)</f>
        <v>Jimenez</v>
      </c>
      <c r="D329" s="39" t="str">
        <f>IF([1]FINAL!D329=0,"",[1]FINAL!D329)</f>
        <v>Raul Jimenez</v>
      </c>
      <c r="E329" s="50" t="str">
        <f>[1]FINAL!L329</f>
        <v>Wolves</v>
      </c>
      <c r="F329" s="51">
        <f>IFERROR(VLOOKUP(E329,Table!$B$1:$Z$21,MATCH("MP",Table!$B$1:$Z$1,0),0),"")</f>
        <v>34</v>
      </c>
      <c r="G329" s="40">
        <f>IFERROR(VLOOKUP(A329,PlayingTime!$B$1:$Z$1000,MATCH("Min",PlayingTime!$B$2:$Z$2,0),0),0)</f>
        <v>743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743</v>
      </c>
      <c r="L329" s="39">
        <f>IFERROR(VLOOKUP(A329,PlayerStats!$B$1:$Z$1000,MATCH("xG",PlayerStats!$B$2:$Z$2,0),0),0)</f>
        <v>2.6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2.6</v>
      </c>
      <c r="Q329" s="39">
        <f>IFERROR(VLOOKUP(A329,PlayerStats!$B$1:$Z$1000,MATCH("xAG",PlayerStats!$B$2:$Z$2,0),0),0)</f>
        <v>1.7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1.7</v>
      </c>
      <c r="V329" s="49">
        <f t="shared" si="23"/>
        <v>26</v>
      </c>
      <c r="X329" s="50" t="str">
        <f>API!M329&amp;" "&amp;API!V329</f>
        <v>Harrison Reed</v>
      </c>
      <c r="Y329" s="50">
        <f>API!AC329</f>
        <v>93</v>
      </c>
    </row>
    <row r="330" spans="1:25">
      <c r="A330" s="39" t="str">
        <f>IF([1]FINAL!A330=0,"",[1]FINAL!A330)</f>
        <v>Harvey Elliott</v>
      </c>
      <c r="B330" s="39" t="str">
        <f>IF([1]FINAL!B330=0,"",[1]FINAL!B330)</f>
        <v>Elliott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Liverpool</v>
      </c>
      <c r="F330" s="51">
        <f>IFERROR(VLOOKUP(E330,Table!$B$1:$Z$21,MATCH("MP",Table!$B$1:$Z$1,0),0),"")</f>
        <v>34</v>
      </c>
      <c r="G330" s="40">
        <f>IFERROR(VLOOKUP(A330,PlayingTime!$B$1:$Z$1000,MATCH("Min",PlayingTime!$B$2:$Z$2,0),0),0)</f>
        <v>1566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1566</v>
      </c>
      <c r="L330" s="39">
        <f>IFERROR(VLOOKUP(A330,PlayerStats!$B$1:$Z$1000,MATCH("xG",PlayerStats!$B$2:$Z$2,0),0),0)</f>
        <v>1.9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1.9</v>
      </c>
      <c r="Q330" s="39">
        <f>IFERROR(VLOOKUP(A330,PlayerStats!$B$1:$Z$1000,MATCH("xAG",PlayerStats!$B$2:$Z$2,0),0),0)</f>
        <v>3.3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3.3</v>
      </c>
      <c r="V330" s="49">
        <f t="shared" si="23"/>
        <v>60</v>
      </c>
      <c r="X330" s="50" t="str">
        <f>API!M330&amp;" "&amp;API!V330</f>
        <v>Harry Wilson</v>
      </c>
      <c r="Y330" s="50">
        <f>API!AC330</f>
        <v>50</v>
      </c>
    </row>
    <row r="331" spans="1:25">
      <c r="A331" s="39" t="str">
        <f>IF([1]FINAL!A331=0,"",[1]FINAL!A331)</f>
        <v>Luke Ayling</v>
      </c>
      <c r="B331" s="39" t="str">
        <f>IF([1]FINAL!B331=0,"",[1]FINAL!B331)</f>
        <v>Ayling</v>
      </c>
      <c r="C331" s="39" t="str">
        <f>IF([1]FINAL!C331=0,"",[1]FINAL!C331)</f>
        <v/>
      </c>
      <c r="D331" s="39" t="str">
        <f>IF([1]FINAL!D331=0,"",[1]FINAL!D331)</f>
        <v/>
      </c>
      <c r="E331" s="50" t="str">
        <f>[1]FINAL!L331</f>
        <v>Leeds</v>
      </c>
      <c r="F331" s="51" t="str">
        <f>IFERROR(VLOOKUP(E331,Table!$B$1:$Z$21,MATCH("MP",Table!$B$1:$Z$1,0),0),"")</f>
        <v/>
      </c>
      <c r="G331" s="40">
        <f>IFERROR(VLOOKUP(A331,PlayingTime!$B$1:$Z$1000,MATCH("Min",PlayingTime!$B$2:$Z$2,0),0),0)</f>
        <v>1694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0</v>
      </c>
      <c r="J331" s="40">
        <f>IFERROR(VLOOKUP(D331,PlayingTime!$B$1:$Z$1000,MATCH("Min",PlayingTime!$B$2:$Z$2,0),0),0)</f>
        <v>0</v>
      </c>
      <c r="K331" s="45">
        <f t="shared" si="20"/>
        <v>1694</v>
      </c>
      <c r="L331" s="39">
        <f>IFERROR(VLOOKUP(A331,PlayerStats!$B$1:$Z$1000,MATCH("xG",PlayerStats!$B$2:$Z$2,0),0),0)</f>
        <v>2.1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0</v>
      </c>
      <c r="O331" s="39">
        <f>IFERROR(VLOOKUP(D331,PlayerStats!$B$1:$Z$1000,MATCH("xG",PlayerStats!$B$2:$Z$2,0),0),0)</f>
        <v>0</v>
      </c>
      <c r="P331" s="47">
        <f t="shared" si="21"/>
        <v>2.1</v>
      </c>
      <c r="Q331" s="39">
        <f>IFERROR(VLOOKUP(A331,PlayerStats!$B$1:$Z$1000,MATCH("xAG",PlayerStats!$B$2:$Z$2,0),0),0)</f>
        <v>1.9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0</v>
      </c>
      <c r="T331" s="39">
        <f>IFERROR(VLOOKUP(D331,PlayerStats!$B$1:$Z$1000,MATCH("xAG",PlayerStats!$B$2:$Z$2,0),0),0)</f>
        <v>0</v>
      </c>
      <c r="U331" s="47">
        <f t="shared" si="22"/>
        <v>1.9</v>
      </c>
      <c r="V331" s="49">
        <f t="shared" si="23"/>
        <v>48</v>
      </c>
      <c r="X331" s="50" t="str">
        <f>API!M331&amp;" "&amp;API!V331</f>
        <v>Marek Rodák</v>
      </c>
      <c r="Y331" s="50">
        <f>API!AC331</f>
        <v>7</v>
      </c>
    </row>
    <row r="332" spans="1:25">
      <c r="A332" s="39" t="str">
        <f>IF([1]FINAL!A332=0,"",[1]FINAL!A332)</f>
        <v>Kevin Mbabu</v>
      </c>
      <c r="B332" s="39" t="str">
        <f>IF([1]FINAL!B332=0,"",[1]FINAL!B332)</f>
        <v>Mbabu</v>
      </c>
      <c r="C332" s="39" t="str">
        <f>IF([1]FINAL!C332=0,"",[1]FINAL!C332)</f>
        <v/>
      </c>
      <c r="D332" s="39" t="str">
        <f>IF([1]FINAL!D332=0,"",[1]FINAL!D332)</f>
        <v/>
      </c>
      <c r="E332" s="50" t="str">
        <f>[1]FINAL!L332</f>
        <v>Fulham</v>
      </c>
      <c r="F332" s="51">
        <f>IFERROR(VLOOKUP(E332,Table!$B$1:$Z$21,MATCH("MP",Table!$B$1:$Z$1,0),0),"")</f>
        <v>34</v>
      </c>
      <c r="G332" s="40">
        <f>IFERROR(VLOOKUP(A332,PlayingTime!$B$1:$Z$1000,MATCH("Min",PlayingTime!$B$2:$Z$2,0),0),0)</f>
        <v>144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144</v>
      </c>
      <c r="L332" s="39">
        <f>IFERROR(VLOOKUP(A332,PlayerStats!$B$1:$Z$1000,MATCH("xG",PlayerStats!$B$2:$Z$2,0),0),0)</f>
        <v>0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0</v>
      </c>
      <c r="Q332" s="39">
        <f>IFERROR(VLOOKUP(A332,PlayerStats!$B$1:$Z$1000,MATCH("xAG",PlayerStats!$B$2:$Z$2,0),0),0)</f>
        <v>0.4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0.4</v>
      </c>
      <c r="V332" s="49">
        <f t="shared" si="23"/>
        <v>7</v>
      </c>
      <c r="X332" s="50" t="str">
        <f>API!M332&amp;" "&amp;API!V332</f>
        <v>Ivan Neves Abreu Cavaleiro</v>
      </c>
      <c r="Y332" s="50">
        <f>API!AC332</f>
        <v>0</v>
      </c>
    </row>
    <row r="333" spans="1:25">
      <c r="A333" s="39" t="str">
        <f>IF([1]FINAL!A333=0,"",[1]FINAL!A333)</f>
        <v>Hakim Ziyech</v>
      </c>
      <c r="B333" s="39" t="str">
        <f>IF([1]FINAL!B333=0,"",[1]FINAL!B333)</f>
        <v>Ziyech</v>
      </c>
      <c r="C333" s="39" t="str">
        <f>IF([1]FINAL!C333=0,"",[1]FINAL!C333)</f>
        <v/>
      </c>
      <c r="D333" s="39" t="str">
        <f>IF([1]FINAL!D333=0,"",[1]FINAL!D333)</f>
        <v/>
      </c>
      <c r="E333" s="50" t="str">
        <f>[1]FINAL!L333</f>
        <v>Chelsea</v>
      </c>
      <c r="F333" s="51">
        <f>IFERROR(VLOOKUP(E333,Table!$B$1:$Z$21,MATCH("MP",Table!$B$1:$Z$1,0),0),"")</f>
        <v>33</v>
      </c>
      <c r="G333" s="40">
        <f>IFERROR(VLOOKUP(A333,PlayingTime!$B$1:$Z$1000,MATCH("Min",PlayingTime!$B$2:$Z$2,0),0),0)</f>
        <v>619</v>
      </c>
      <c r="H333" s="40">
        <f>IFERROR(VLOOKUP(B333,PlayingTime!$B$1:$Z$1000,MATCH("Min",PlayingTime!$B$2:$Z$2,0),0),0)</f>
        <v>0</v>
      </c>
      <c r="I333" s="40">
        <f>IFERROR(VLOOKUP(C333,PlayingTime!$B$1:$Z$1000,MATCH("Min",PlayingTime!$B$2:$Z$2,0),0),0)</f>
        <v>0</v>
      </c>
      <c r="J333" s="40">
        <f>IFERROR(VLOOKUP(D333,PlayingTime!$B$1:$Z$1000,MATCH("Min",PlayingTime!$B$2:$Z$2,0),0),0)</f>
        <v>0</v>
      </c>
      <c r="K333" s="45">
        <f t="shared" si="20"/>
        <v>619</v>
      </c>
      <c r="L333" s="39">
        <f>IFERROR(VLOOKUP(A333,PlayerStats!$B$1:$Z$1000,MATCH("xG",PlayerStats!$B$2:$Z$2,0),0),0)</f>
        <v>0.6</v>
      </c>
      <c r="M333" s="39">
        <f>IFERROR(VLOOKUP(B333,PlayerStats!$B$1:$Z$1000,MATCH("xG",PlayerStats!$B$2:$Z$2,0),0),0)</f>
        <v>0</v>
      </c>
      <c r="N333" s="39">
        <f>IFERROR(VLOOKUP(C333,PlayerStats!$B$1:$Z$1000,MATCH("xG",PlayerStats!$B$2:$Z$2,0),0),0)</f>
        <v>0</v>
      </c>
      <c r="O333" s="39">
        <f>IFERROR(VLOOKUP(D333,PlayerStats!$B$1:$Z$1000,MATCH("xG",PlayerStats!$B$2:$Z$2,0),0),0)</f>
        <v>0</v>
      </c>
      <c r="P333" s="47">
        <f t="shared" si="21"/>
        <v>0.6</v>
      </c>
      <c r="Q333" s="39">
        <f>IFERROR(VLOOKUP(A333,PlayerStats!$B$1:$Z$1000,MATCH("xAG",PlayerStats!$B$2:$Z$2,0),0),0)</f>
        <v>1.5</v>
      </c>
      <c r="R333" s="39">
        <f>IFERROR(VLOOKUP(B333,PlayerStats!$B$1:$Z$1000,MATCH("xAG",PlayerStats!$B$2:$Z$2,0),0),0)</f>
        <v>0</v>
      </c>
      <c r="S333" s="39">
        <f>IFERROR(VLOOKUP(C333,PlayerStats!$B$1:$Z$1000,MATCH("xAG",PlayerStats!$B$2:$Z$2,0),0),0)</f>
        <v>0</v>
      </c>
      <c r="T333" s="39">
        <f>IFERROR(VLOOKUP(D333,PlayerStats!$B$1:$Z$1000,MATCH("xAG",PlayerStats!$B$2:$Z$2,0),0),0)</f>
        <v>0</v>
      </c>
      <c r="U333" s="47">
        <f t="shared" si="22"/>
        <v>1.5</v>
      </c>
      <c r="V333" s="49">
        <f t="shared" si="23"/>
        <v>24</v>
      </c>
      <c r="X333" s="50" t="str">
        <f>API!M333&amp;" "&amp;API!V333</f>
        <v>Kenny Tete</v>
      </c>
      <c r="Y333" s="50">
        <f>API!AC333</f>
        <v>71</v>
      </c>
    </row>
    <row r="334" spans="1:25">
      <c r="A334" s="39" t="str">
        <f>IF([1]FINAL!A334=0,"",[1]FINAL!A334)</f>
        <v>James Milner</v>
      </c>
      <c r="B334" s="39" t="str">
        <f>IF([1]FINAL!B334=0,"",[1]FINAL!B334)</f>
        <v>Milner</v>
      </c>
      <c r="C334" s="39" t="str">
        <f>IF([1]FINAL!C334=0,"",[1]FINAL!C334)</f>
        <v/>
      </c>
      <c r="D334" s="39" t="str">
        <f>IF([1]FINAL!D334=0,"",[1]FINAL!D334)</f>
        <v/>
      </c>
      <c r="E334" s="50" t="str">
        <f>[1]FINAL!L334</f>
        <v>Liverpool</v>
      </c>
      <c r="F334" s="51">
        <f>IFERROR(VLOOKUP(E334,Table!$B$1:$Z$21,MATCH("MP",Table!$B$1:$Z$1,0),0),"")</f>
        <v>34</v>
      </c>
      <c r="G334" s="40">
        <f>IFERROR(VLOOKUP(A334,PlayingTime!$B$1:$Z$1000,MATCH("Min",PlayingTime!$B$2:$Z$2,0),0),0)</f>
        <v>778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0</v>
      </c>
      <c r="J334" s="40">
        <f>IFERROR(VLOOKUP(D334,PlayingTime!$B$1:$Z$1000,MATCH("Min",PlayingTime!$B$2:$Z$2,0),0),0)</f>
        <v>0</v>
      </c>
      <c r="K334" s="45">
        <f t="shared" si="20"/>
        <v>778</v>
      </c>
      <c r="L334" s="39">
        <f>IFERROR(VLOOKUP(A334,PlayerStats!$B$1:$Z$1000,MATCH("xG",PlayerStats!$B$2:$Z$2,0),0),0)</f>
        <v>0.4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0</v>
      </c>
      <c r="O334" s="39">
        <f>IFERROR(VLOOKUP(D334,PlayerStats!$B$1:$Z$1000,MATCH("xG",PlayerStats!$B$2:$Z$2,0),0),0)</f>
        <v>0</v>
      </c>
      <c r="P334" s="47">
        <f t="shared" si="21"/>
        <v>0.4</v>
      </c>
      <c r="Q334" s="39">
        <f>IFERROR(VLOOKUP(A334,PlayerStats!$B$1:$Z$1000,MATCH("xAG",PlayerStats!$B$2:$Z$2,0),0),0)</f>
        <v>0.8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0</v>
      </c>
      <c r="T334" s="39">
        <f>IFERROR(VLOOKUP(D334,PlayerStats!$B$1:$Z$1000,MATCH("xAG",PlayerStats!$B$2:$Z$2,0),0),0)</f>
        <v>0</v>
      </c>
      <c r="U334" s="47">
        <f t="shared" si="22"/>
        <v>0.8</v>
      </c>
      <c r="V334" s="49">
        <f t="shared" si="23"/>
        <v>37</v>
      </c>
      <c r="X334" s="50" t="str">
        <f>API!M334&amp;" "&amp;API!V334</f>
        <v>Josh Onomah</v>
      </c>
      <c r="Y334" s="50">
        <f>API!AC334</f>
        <v>2</v>
      </c>
    </row>
    <row r="335" spans="1:25">
      <c r="A335" s="39" t="str">
        <f>IF([1]FINAL!A335=0,"",[1]FINAL!A335)</f>
        <v>Joe Ayodele-Aribo</v>
      </c>
      <c r="B335" s="39" t="str">
        <f>IF([1]FINAL!B335=0,"",[1]FINAL!B335)</f>
        <v>Aribo</v>
      </c>
      <c r="C335" s="39" t="str">
        <f>IF([1]FINAL!C335=0,"",[1]FINAL!C335)</f>
        <v>Joe Aribo</v>
      </c>
      <c r="D335" s="39" t="str">
        <f>IF([1]FINAL!D335=0,"",[1]FINAL!D335)</f>
        <v/>
      </c>
      <c r="E335" s="50" t="str">
        <f>[1]FINAL!L335</f>
        <v>Southampton</v>
      </c>
      <c r="F335" s="51">
        <f>IFERROR(VLOOKUP(E335,Table!$B$1:$Z$21,MATCH("MP",Table!$B$1:$Z$1,0),0),"")</f>
        <v>34</v>
      </c>
      <c r="G335" s="40">
        <f>IFERROR(VLOOKUP(A335,PlayingTime!$B$1:$Z$1000,MATCH("Min",PlayingTime!$B$2:$Z$2,0),0),0)</f>
        <v>0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1155</v>
      </c>
      <c r="J335" s="40">
        <f>IFERROR(VLOOKUP(D335,PlayingTime!$B$1:$Z$1000,MATCH("Min",PlayingTime!$B$2:$Z$2,0),0),0)</f>
        <v>0</v>
      </c>
      <c r="K335" s="45">
        <f t="shared" si="20"/>
        <v>1155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1.5</v>
      </c>
      <c r="O335" s="39">
        <f>IFERROR(VLOOKUP(D335,PlayerStats!$B$1:$Z$1000,MATCH("xG",PlayerStats!$B$2:$Z$2,0),0),0)</f>
        <v>0</v>
      </c>
      <c r="P335" s="47">
        <f t="shared" si="21"/>
        <v>1.5</v>
      </c>
      <c r="Q335" s="39">
        <f>IFERROR(VLOOKUP(A335,PlayerStats!$B$1:$Z$1000,MATCH("xAG",PlayerStats!$B$2:$Z$2,0),0),0)</f>
        <v>0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0.8</v>
      </c>
      <c r="T335" s="39">
        <f>IFERROR(VLOOKUP(D335,PlayerStats!$B$1:$Z$1000,MATCH("xAG",PlayerStats!$B$2:$Z$2,0),0),0)</f>
        <v>0</v>
      </c>
      <c r="U335" s="47">
        <f t="shared" si="22"/>
        <v>0.8</v>
      </c>
      <c r="V335" s="49">
        <f t="shared" si="23"/>
        <v>44</v>
      </c>
      <c r="X335" s="50" t="str">
        <f>API!M335&amp;" "&amp;API!V335</f>
        <v>Antonee Robinson</v>
      </c>
      <c r="Y335" s="50">
        <f>API!AC335</f>
        <v>82</v>
      </c>
    </row>
    <row r="336" spans="1:25">
      <c r="A336" s="39" t="str">
        <f>IF([1]FINAL!A336=0,"",[1]FINAL!A336)</f>
        <v>Gonçalo Manuel Ganchinho Guedes</v>
      </c>
      <c r="B336" s="39" t="str">
        <f>IF([1]FINAL!B336=0,"",[1]FINAL!B336)</f>
        <v>Guedes</v>
      </c>
      <c r="C336" s="39" t="str">
        <f>IF([1]FINAL!C336=0,"",[1]FINAL!C336)</f>
        <v>Gonçalo Guedes</v>
      </c>
      <c r="D336" s="39" t="str">
        <f>IF([1]FINAL!D336=0,"",[1]FINAL!D336)</f>
        <v/>
      </c>
      <c r="E336" s="50" t="str">
        <f>[1]FINAL!L336</f>
        <v>Wolves</v>
      </c>
      <c r="F336" s="51">
        <f>IFERROR(VLOOKUP(E336,Table!$B$1:$Z$21,MATCH("MP",Table!$B$1:$Z$1,0),0),"")</f>
        <v>34</v>
      </c>
      <c r="G336" s="40">
        <f>IFERROR(VLOOKUP(A336,PlayingTime!$B$1:$Z$1000,MATCH("Min",PlayingTime!$B$2:$Z$2,0),0),0)</f>
        <v>0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707</v>
      </c>
      <c r="J336" s="40">
        <f>IFERROR(VLOOKUP(D336,PlayingTime!$B$1:$Z$1000,MATCH("Min",PlayingTime!$B$2:$Z$2,0),0),0)</f>
        <v>0</v>
      </c>
      <c r="K336" s="45">
        <f t="shared" si="20"/>
        <v>707</v>
      </c>
      <c r="L336" s="39">
        <f>IFERROR(VLOOKUP(A336,PlayerStats!$B$1:$Z$1000,MATCH("xG",PlayerStats!$B$2:$Z$2,0),0),0)</f>
        <v>0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1.2</v>
      </c>
      <c r="O336" s="39">
        <f>IFERROR(VLOOKUP(D336,PlayerStats!$B$1:$Z$1000,MATCH("xG",PlayerStats!$B$2:$Z$2,0),0),0)</f>
        <v>0</v>
      </c>
      <c r="P336" s="47">
        <f t="shared" si="21"/>
        <v>1.2</v>
      </c>
      <c r="Q336" s="39">
        <f>IFERROR(VLOOKUP(A336,PlayerStats!$B$1:$Z$1000,MATCH("xAG",PlayerStats!$B$2:$Z$2,0),0),0)</f>
        <v>0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0.5</v>
      </c>
      <c r="T336" s="39">
        <f>IFERROR(VLOOKUP(D336,PlayerStats!$B$1:$Z$1000,MATCH("xAG",PlayerStats!$B$2:$Z$2,0),0),0)</f>
        <v>0</v>
      </c>
      <c r="U336" s="47">
        <f t="shared" si="22"/>
        <v>0.5</v>
      </c>
      <c r="V336" s="49">
        <f t="shared" si="23"/>
        <v>29</v>
      </c>
      <c r="X336" s="50" t="str">
        <f>API!M336&amp;" "&amp;API!V336</f>
        <v>Rodrigo Muniz Carvalho</v>
      </c>
      <c r="Y336" s="50">
        <f>API!AC336</f>
        <v>0</v>
      </c>
    </row>
    <row r="337" spans="1:25">
      <c r="A337" s="39" t="str">
        <f>IF([1]FINAL!A337=0,"",[1]FINAL!A337)</f>
        <v>Wilfried Gnonto</v>
      </c>
      <c r="B337" s="39" t="str">
        <f>IF([1]FINAL!B337=0,"",[1]FINAL!B337)</f>
        <v>Gnonto</v>
      </c>
      <c r="C337" s="39" t="str">
        <f>IF([1]FINAL!C337=0,"",[1]FINAL!C337)</f>
        <v>Degnand Gnonto</v>
      </c>
      <c r="D337" s="39" t="str">
        <f>IF([1]FINAL!D337=0,"",[1]FINAL!D337)</f>
        <v/>
      </c>
      <c r="E337" s="50" t="str">
        <f>[1]FINAL!L337</f>
        <v>Leeds</v>
      </c>
      <c r="F337" s="51" t="str">
        <f>IFERROR(VLOOKUP(E337,Table!$B$1:$Z$21,MATCH("MP",Table!$B$1:$Z$1,0),0),"")</f>
        <v/>
      </c>
      <c r="G337" s="40">
        <f>IFERROR(VLOOKUP(A337,PlayingTime!$B$1:$Z$1000,MATCH("Min",PlayingTime!$B$2:$Z$2,0),0),0)</f>
        <v>0</v>
      </c>
      <c r="H337" s="40">
        <f>IFERROR(VLOOKUP(B337,PlayingTime!$B$1:$Z$1000,MATCH("Min",PlayingTime!$B$2:$Z$2,0),0),0)</f>
        <v>0</v>
      </c>
      <c r="I337" s="40">
        <f>IFERROR(VLOOKUP(C337,PlayingTime!$B$1:$Z$1000,MATCH("Min",PlayingTime!$B$2:$Z$2,0),0),0)</f>
        <v>1210</v>
      </c>
      <c r="J337" s="40">
        <f>IFERROR(VLOOKUP(D337,PlayingTime!$B$1:$Z$1000,MATCH("Min",PlayingTime!$B$2:$Z$2,0),0),0)</f>
        <v>0</v>
      </c>
      <c r="K337" s="45">
        <f t="shared" si="20"/>
        <v>1210</v>
      </c>
      <c r="L337" s="39">
        <f>IFERROR(VLOOKUP(A337,PlayerStats!$B$1:$Z$1000,MATCH("xG",PlayerStats!$B$2:$Z$2,0),0),0)</f>
        <v>0</v>
      </c>
      <c r="M337" s="39">
        <f>IFERROR(VLOOKUP(B337,PlayerStats!$B$1:$Z$1000,MATCH("xG",PlayerStats!$B$2:$Z$2,0),0),0)</f>
        <v>0</v>
      </c>
      <c r="N337" s="39">
        <f>IFERROR(VLOOKUP(C337,PlayerStats!$B$1:$Z$1000,MATCH("xG",PlayerStats!$B$2:$Z$2,0),0),0)</f>
        <v>1.8</v>
      </c>
      <c r="O337" s="39">
        <f>IFERROR(VLOOKUP(D337,PlayerStats!$B$1:$Z$1000,MATCH("xG",PlayerStats!$B$2:$Z$2,0),0),0)</f>
        <v>0</v>
      </c>
      <c r="P337" s="47">
        <f t="shared" si="21"/>
        <v>1.8</v>
      </c>
      <c r="Q337" s="39">
        <f>IFERROR(VLOOKUP(A337,PlayerStats!$B$1:$Z$1000,MATCH("xAG",PlayerStats!$B$2:$Z$2,0),0),0)</f>
        <v>0</v>
      </c>
      <c r="R337" s="39">
        <f>IFERROR(VLOOKUP(B337,PlayerStats!$B$1:$Z$1000,MATCH("xAG",PlayerStats!$B$2:$Z$2,0),0),0)</f>
        <v>0</v>
      </c>
      <c r="S337" s="39">
        <f>IFERROR(VLOOKUP(C337,PlayerStats!$B$1:$Z$1000,MATCH("xAG",PlayerStats!$B$2:$Z$2,0),0),0)</f>
        <v>2.1</v>
      </c>
      <c r="T337" s="39">
        <f>IFERROR(VLOOKUP(D337,PlayerStats!$B$1:$Z$1000,MATCH("xAG",PlayerStats!$B$2:$Z$2,0),0),0)</f>
        <v>0</v>
      </c>
      <c r="U337" s="47">
        <f t="shared" si="22"/>
        <v>2.1</v>
      </c>
      <c r="V337" s="49">
        <f t="shared" si="23"/>
        <v>53</v>
      </c>
      <c r="X337" s="50" t="str">
        <f>API!M337&amp;" "&amp;API!V337</f>
        <v>Jay Stansfield</v>
      </c>
      <c r="Y337" s="50">
        <f>API!AC337</f>
        <v>7</v>
      </c>
    </row>
    <row r="338" spans="1:25">
      <c r="A338" s="39" t="str">
        <f>IF([1]FINAL!A338=0,"",[1]FINAL!A338)</f>
        <v>Jorge Luiz Frello Filho</v>
      </c>
      <c r="B338" s="39" t="str">
        <f>IF([1]FINAL!B338=0,"",[1]FINAL!B338)</f>
        <v>Jorginho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Arsenal</v>
      </c>
      <c r="F338" s="51">
        <f>IFERROR(VLOOKUP(E338,Table!$B$1:$Z$21,MATCH("MP",Table!$B$1:$Z$1,0),0),"")</f>
        <v>34</v>
      </c>
      <c r="G338" s="40">
        <f>IFERROR(VLOOKUP(A338,PlayingTime!$B$1:$Z$1000,MATCH("Min",PlayingTime!$B$2:$Z$2,0),0),0)</f>
        <v>0</v>
      </c>
      <c r="H338" s="40">
        <f>IFERROR(VLOOKUP(B338,PlayingTime!$B$1:$Z$1000,MATCH("Min",PlayingTime!$B$2:$Z$2,0),0),0)</f>
        <v>526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526</v>
      </c>
      <c r="L338" s="39">
        <f>IFERROR(VLOOKUP(A338,PlayerStats!$B$1:$Z$1000,MATCH("xG",PlayerStats!$B$2:$Z$2,0),0),0)</f>
        <v>0</v>
      </c>
      <c r="M338" s="39">
        <f>IFERROR(VLOOKUP(B338,PlayerStats!$B$1:$Z$1000,MATCH("xG",PlayerStats!$B$2:$Z$2,0),0),0)</f>
        <v>0.1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0.1</v>
      </c>
      <c r="Q338" s="39">
        <f>IFERROR(VLOOKUP(A338,PlayerStats!$B$1:$Z$1000,MATCH("xAG",PlayerStats!$B$2:$Z$2,0),0),0)</f>
        <v>0</v>
      </c>
      <c r="R338" s="39">
        <f>IFERROR(VLOOKUP(B338,PlayerStats!$B$1:$Z$1000,MATCH("xAG",PlayerStats!$B$2:$Z$2,0),0),0)</f>
        <v>0.1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0.1</v>
      </c>
      <c r="V338" s="49">
        <f t="shared" si="23"/>
        <v>67</v>
      </c>
      <c r="X338" s="50" t="str">
        <f>API!M338&amp;" "&amp;API!V338</f>
        <v>João Palhinha Gonçalves</v>
      </c>
      <c r="Y338" s="50">
        <f>API!AC338</f>
        <v>76</v>
      </c>
    </row>
    <row r="339" spans="1:25">
      <c r="A339" s="39" t="str">
        <f>IF([1]FINAL!A339=0,"",[1]FINAL!A339)</f>
        <v>Mark Travers</v>
      </c>
      <c r="B339" s="39" t="str">
        <f>IF([1]FINAL!B339=0,"",[1]FINAL!B339)</f>
        <v>Travers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Bournemouth</v>
      </c>
      <c r="F339" s="51">
        <f>IFERROR(VLOOKUP(E339,Table!$B$1:$Z$21,MATCH("MP",Table!$B$1:$Z$1,0),0),"")</f>
        <v>34</v>
      </c>
      <c r="G339" s="40">
        <f>IFERROR(VLOOKUP(A339,PlayingTime!$B$1:$Z$1000,MATCH("Min",PlayingTime!$B$2:$Z$2,0),0),0)</f>
        <v>945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945</v>
      </c>
      <c r="L339" s="39">
        <f>IFERROR(VLOOKUP(A339,PlayerStats!$B$1:$Z$1000,MATCH("xG",PlayerStats!$B$2:$Z$2,0),0),0)</f>
        <v>0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0</v>
      </c>
      <c r="Q339" s="39">
        <f>IFERROR(VLOOKUP(A339,PlayerStats!$B$1:$Z$1000,MATCH("xAG",PlayerStats!$B$2:$Z$2,0),0),0)</f>
        <v>0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0</v>
      </c>
      <c r="V339" s="49">
        <f t="shared" si="23"/>
        <v>25</v>
      </c>
      <c r="X339" s="50" t="str">
        <f>API!M339&amp;" "&amp;API!V339</f>
        <v>Daniel James</v>
      </c>
      <c r="Y339" s="50">
        <f>API!AC339</f>
        <v>44</v>
      </c>
    </row>
    <row r="340" spans="1:25">
      <c r="A340" s="39" t="str">
        <f>IF([1]FINAL!A340=0,"",[1]FINAL!A340)</f>
        <v>Maxwel Cornet</v>
      </c>
      <c r="B340" s="39" t="str">
        <f>IF([1]FINAL!B340=0,"",[1]FINAL!B340)</f>
        <v>Cornet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West Ham</v>
      </c>
      <c r="F340" s="51">
        <f>IFERROR(VLOOKUP(E340,Table!$B$1:$Z$21,MATCH("MP",Table!$B$1:$Z$1,0),0),"")</f>
        <v>34</v>
      </c>
      <c r="G340" s="40">
        <f>IFERROR(VLOOKUP(A340,PlayingTime!$B$1:$Z$1000,MATCH("Min",PlayingTime!$B$2:$Z$2,0),0),0)</f>
        <v>167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167</v>
      </c>
      <c r="L340" s="39">
        <f>IFERROR(VLOOKUP(A340,PlayerStats!$B$1:$Z$1000,MATCH("xG",PlayerStats!$B$2:$Z$2,0),0),0)</f>
        <v>1.1000000000000001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1.1000000000000001</v>
      </c>
      <c r="Q340" s="39">
        <f>IFERROR(VLOOKUP(A340,PlayerStats!$B$1:$Z$1000,MATCH("xAG",PlayerStats!$B$2:$Z$2,0),0),0)</f>
        <v>0.1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0.1</v>
      </c>
      <c r="V340" s="49">
        <f t="shared" si="23"/>
        <v>12</v>
      </c>
      <c r="X340" s="50" t="str">
        <f>API!M340&amp;" "&amp;API!V340</f>
        <v>Andreas Hoelgebaum Pereira</v>
      </c>
      <c r="Y340" s="50">
        <f>API!AC340</f>
        <v>123</v>
      </c>
    </row>
    <row r="341" spans="1:25">
      <c r="A341" s="39" t="str">
        <f>IF([1]FINAL!A341=0,"",[1]FINAL!A341)</f>
        <v>Pascal Struijk</v>
      </c>
      <c r="B341" s="39" t="str">
        <f>IF([1]FINAL!B341=0,"",[1]FINAL!B341)</f>
        <v>Struijk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Leeds</v>
      </c>
      <c r="F341" s="51" t="str">
        <f>IFERROR(VLOOKUP(E341,Table!$B$1:$Z$21,MATCH("MP",Table!$B$1:$Z$1,0),0),"")</f>
        <v/>
      </c>
      <c r="G341" s="40">
        <f>IFERROR(VLOOKUP(A341,PlayingTime!$B$1:$Z$1000,MATCH("Min",PlayingTime!$B$2:$Z$2,0),0),0)</f>
        <v>2047</v>
      </c>
      <c r="H341" s="40">
        <f>IFERROR(VLOOKUP(B341,PlayingTime!$B$1:$Z$1000,MATCH("Min",PlayingTime!$B$2:$Z$2,0),0),0)</f>
        <v>0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2047</v>
      </c>
      <c r="L341" s="39">
        <f>IFERROR(VLOOKUP(A341,PlayerStats!$B$1:$Z$1000,MATCH("xG",PlayerStats!$B$2:$Z$2,0),0),0)</f>
        <v>1.3</v>
      </c>
      <c r="M341" s="39">
        <f>IFERROR(VLOOKUP(B341,PlayerStats!$B$1:$Z$1000,MATCH("xG",PlayerStats!$B$2:$Z$2,0),0),0)</f>
        <v>0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1.3</v>
      </c>
      <c r="Q341" s="39">
        <f>IFERROR(VLOOKUP(A341,PlayerStats!$B$1:$Z$1000,MATCH("xAG",PlayerStats!$B$2:$Z$2,0),0),0)</f>
        <v>2.2999999999999998</v>
      </c>
      <c r="R341" s="39">
        <f>IFERROR(VLOOKUP(B341,PlayerStats!$B$1:$Z$1000,MATCH("xAG",PlayerStats!$B$2:$Z$2,0),0),0)</f>
        <v>0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2.2999999999999998</v>
      </c>
      <c r="V341" s="49">
        <f t="shared" si="23"/>
        <v>64</v>
      </c>
      <c r="X341" s="50" t="str">
        <f>API!M341&amp;" "&amp;API!V341</f>
        <v>Issa Diop</v>
      </c>
      <c r="Y341" s="50">
        <f>API!AC341</f>
        <v>67</v>
      </c>
    </row>
    <row r="342" spans="1:25">
      <c r="A342" s="39" t="str">
        <f>IF([1]FINAL!A342=0,"",[1]FINAL!A342)</f>
        <v>Bryan Gil Salvatierra</v>
      </c>
      <c r="B342" s="39" t="str">
        <f>IF([1]FINAL!B342=0,"",[1]FINAL!B342)</f>
        <v>Bryan</v>
      </c>
      <c r="C342" s="39" t="str">
        <f>IF([1]FINAL!C342=0,"",[1]FINAL!C342)</f>
        <v/>
      </c>
      <c r="D342" s="39" t="str">
        <f>IF([1]FINAL!D342=0,"",[1]FINAL!D342)</f>
        <v/>
      </c>
      <c r="E342" s="50" t="str">
        <f>[1]FINAL!L342</f>
        <v>Tottenham</v>
      </c>
      <c r="F342" s="51">
        <f>IFERROR(VLOOKUP(E342,Table!$B$1:$Z$21,MATCH("MP",Table!$B$1:$Z$1,0),0),"")</f>
        <v>34</v>
      </c>
      <c r="G342" s="40">
        <f>IFERROR(VLOOKUP(A342,PlayingTime!$B$1:$Z$1000,MATCH("Min",PlayingTime!$B$2:$Z$2,0),0),0)</f>
        <v>0</v>
      </c>
      <c r="H342" s="40">
        <f>IFERROR(VLOOKUP(B342,PlayingTime!$B$1:$Z$1000,MATCH("Min",PlayingTime!$B$2:$Z$2,0),0),0)</f>
        <v>148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148</v>
      </c>
      <c r="L342" s="39">
        <f>IFERROR(VLOOKUP(A342,PlayerStats!$B$1:$Z$1000,MATCH("xG",PlayerStats!$B$2:$Z$2,0),0),0)</f>
        <v>0</v>
      </c>
      <c r="M342" s="39">
        <f>IFERROR(VLOOKUP(B342,PlayerStats!$B$1:$Z$1000,MATCH("xG",PlayerStats!$B$2:$Z$2,0),0),0)</f>
        <v>0.1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0.1</v>
      </c>
      <c r="Q342" s="39">
        <f>IFERROR(VLOOKUP(A342,PlayerStats!$B$1:$Z$1000,MATCH("xAG",PlayerStats!$B$2:$Z$2,0),0),0)</f>
        <v>0</v>
      </c>
      <c r="R342" s="39">
        <f>IFERROR(VLOOKUP(B342,PlayerStats!$B$1:$Z$1000,MATCH("xAG",PlayerStats!$B$2:$Z$2,0),0),0)</f>
        <v>0.2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0.2</v>
      </c>
      <c r="V342" s="49">
        <f t="shared" si="23"/>
        <v>9</v>
      </c>
      <c r="X342" s="50" t="str">
        <f>API!M342&amp;" "&amp;API!V342</f>
        <v>Tyrese Francois</v>
      </c>
      <c r="Y342" s="50">
        <f>API!AC342</f>
        <v>1</v>
      </c>
    </row>
    <row r="343" spans="1:25">
      <c r="A343" s="39" t="str">
        <f>IF([1]FINAL!A343=0,"",[1]FINAL!A343)</f>
        <v>Jonny Evans</v>
      </c>
      <c r="B343" s="39" t="str">
        <f>IF([1]FINAL!B343=0,"",[1]FINAL!B343)</f>
        <v>Evans</v>
      </c>
      <c r="C343" s="39" t="str">
        <f>IF([1]FINAL!C343=0,"",[1]FINAL!C343)</f>
        <v/>
      </c>
      <c r="D343" s="39" t="str">
        <f>IF([1]FINAL!D343=0,"",[1]FINAL!D343)</f>
        <v/>
      </c>
      <c r="E343" s="50" t="str">
        <f>[1]FINAL!L343</f>
        <v>Leicester City</v>
      </c>
      <c r="F343" s="51">
        <f>IFERROR(VLOOKUP(E343,Table!$B$1:$Z$21,MATCH("MP",Table!$B$1:$Z$1,0),0),"")</f>
        <v>34</v>
      </c>
      <c r="G343" s="40">
        <f>IFERROR(VLOOKUP(A343,PlayingTime!$B$1:$Z$1000,MATCH("Min",PlayingTime!$B$2:$Z$2,0),0),0)</f>
        <v>811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0</v>
      </c>
      <c r="J343" s="40">
        <f>IFERROR(VLOOKUP(D343,PlayingTime!$B$1:$Z$1000,MATCH("Min",PlayingTime!$B$2:$Z$2,0),0),0)</f>
        <v>0</v>
      </c>
      <c r="K343" s="45">
        <f t="shared" si="20"/>
        <v>811</v>
      </c>
      <c r="L343" s="39">
        <f>IFERROR(VLOOKUP(A343,PlayerStats!$B$1:$Z$1000,MATCH("xG",PlayerStats!$B$2:$Z$2,0),0),0)</f>
        <v>0.2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0</v>
      </c>
      <c r="O343" s="39">
        <f>IFERROR(VLOOKUP(D343,PlayerStats!$B$1:$Z$1000,MATCH("xG",PlayerStats!$B$2:$Z$2,0),0),0)</f>
        <v>0</v>
      </c>
      <c r="P343" s="47">
        <f t="shared" si="21"/>
        <v>0.2</v>
      </c>
      <c r="Q343" s="39">
        <f>IFERROR(VLOOKUP(A343,PlayerStats!$B$1:$Z$1000,MATCH("xAG",PlayerStats!$B$2:$Z$2,0),0),0)</f>
        <v>0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</v>
      </c>
      <c r="T343" s="39">
        <f>IFERROR(VLOOKUP(D343,PlayerStats!$B$1:$Z$1000,MATCH("xAG",PlayerStats!$B$2:$Z$2,0),0),0)</f>
        <v>0</v>
      </c>
      <c r="U343" s="47">
        <f t="shared" si="22"/>
        <v>0</v>
      </c>
      <c r="V343" s="49">
        <f t="shared" si="23"/>
        <v>12</v>
      </c>
      <c r="X343" s="50" t="str">
        <f>API!M343&amp;" "&amp;API!V343</f>
        <v>Kevin Mbabu</v>
      </c>
      <c r="Y343" s="50">
        <f>API!AC343</f>
        <v>7</v>
      </c>
    </row>
    <row r="344" spans="1:25">
      <c r="A344" s="39" t="str">
        <f>IF([1]FINAL!A344=0,"",[1]FINAL!A344)</f>
        <v>Japhet Tanganga</v>
      </c>
      <c r="B344" s="39" t="str">
        <f>IF([1]FINAL!B344=0,"",[1]FINAL!B344)</f>
        <v>Tanganga</v>
      </c>
      <c r="C344" s="39" t="str">
        <f>IF([1]FINAL!C344=0,"",[1]FINAL!C344)</f>
        <v/>
      </c>
      <c r="D344" s="39" t="str">
        <f>IF([1]FINAL!D344=0,"",[1]FINAL!D344)</f>
        <v/>
      </c>
      <c r="E344" s="50" t="str">
        <f>[1]FINAL!L344</f>
        <v>Tottenham</v>
      </c>
      <c r="F344" s="51">
        <f>IFERROR(VLOOKUP(E344,Table!$B$1:$Z$21,MATCH("MP",Table!$B$1:$Z$1,0),0),"")</f>
        <v>34</v>
      </c>
      <c r="G344" s="40">
        <f>IFERROR(VLOOKUP(A344,PlayingTime!$B$1:$Z$1000,MATCH("Min",PlayingTime!$B$2:$Z$2,0),0),0)</f>
        <v>146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0</v>
      </c>
      <c r="J344" s="40">
        <f>IFERROR(VLOOKUP(D344,PlayingTime!$B$1:$Z$1000,MATCH("Min",PlayingTime!$B$2:$Z$2,0),0),0)</f>
        <v>0</v>
      </c>
      <c r="K344" s="45">
        <f t="shared" si="20"/>
        <v>146</v>
      </c>
      <c r="L344" s="39">
        <f>IFERROR(VLOOKUP(A344,PlayerStats!$B$1:$Z$1000,MATCH("xG",PlayerStats!$B$2:$Z$2,0),0),0)</f>
        <v>0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0</v>
      </c>
      <c r="O344" s="39">
        <f>IFERROR(VLOOKUP(D344,PlayerStats!$B$1:$Z$1000,MATCH("xG",PlayerStats!$B$2:$Z$2,0),0),0)</f>
        <v>0</v>
      </c>
      <c r="P344" s="47">
        <f t="shared" si="21"/>
        <v>0</v>
      </c>
      <c r="Q344" s="39">
        <f>IFERROR(VLOOKUP(A344,PlayerStats!$B$1:$Z$1000,MATCH("xAG",PlayerStats!$B$2:$Z$2,0),0),0)</f>
        <v>0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0</v>
      </c>
      <c r="T344" s="39">
        <f>IFERROR(VLOOKUP(D344,PlayerStats!$B$1:$Z$1000,MATCH("xAG",PlayerStats!$B$2:$Z$2,0),0),0)</f>
        <v>0</v>
      </c>
      <c r="U344" s="47">
        <f t="shared" si="22"/>
        <v>0</v>
      </c>
      <c r="V344" s="49">
        <f t="shared" si="23"/>
        <v>4</v>
      </c>
      <c r="X344" s="50" t="str">
        <f>API!M344&amp;" "&amp;API!V344</f>
        <v>Luke Harris</v>
      </c>
      <c r="Y344" s="50">
        <f>API!AC344</f>
        <v>3</v>
      </c>
    </row>
    <row r="345" spans="1:25">
      <c r="A345" s="39" t="str">
        <f>IF([1]FINAL!A345=0,"",[1]FINAL!A345)</f>
        <v>Philippe Coutinho Correia</v>
      </c>
      <c r="B345" s="39" t="str">
        <f>IF([1]FINAL!B345=0,"",[1]FINAL!B345)</f>
        <v>Coutinho</v>
      </c>
      <c r="C345" s="39" t="str">
        <f>IF([1]FINAL!C345=0,"",[1]FINAL!C345)</f>
        <v>Philippe Coutinho</v>
      </c>
      <c r="D345" s="39" t="str">
        <f>IF([1]FINAL!D345=0,"",[1]FINAL!D345)</f>
        <v/>
      </c>
      <c r="E345" s="50" t="str">
        <f>[1]FINAL!L345</f>
        <v>Aston Villa</v>
      </c>
      <c r="F345" s="51">
        <f>IFERROR(VLOOKUP(E345,Table!$B$1:$Z$21,MATCH("MP",Table!$B$1:$Z$1,0),0),"")</f>
        <v>34</v>
      </c>
      <c r="G345" s="40">
        <f>IFERROR(VLOOKUP(A345,PlayingTime!$B$1:$Z$1000,MATCH("Min",PlayingTime!$B$2:$Z$2,0),0),0)</f>
        <v>0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788</v>
      </c>
      <c r="J345" s="40">
        <f>IFERROR(VLOOKUP(D345,PlayingTime!$B$1:$Z$1000,MATCH("Min",PlayingTime!$B$2:$Z$2,0),0),0)</f>
        <v>0</v>
      </c>
      <c r="K345" s="45">
        <f t="shared" si="20"/>
        <v>788</v>
      </c>
      <c r="L345" s="39">
        <f>IFERROR(VLOOKUP(A345,PlayerStats!$B$1:$Z$1000,MATCH("xG",PlayerStats!$B$2:$Z$2,0),0),0)</f>
        <v>0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1.4</v>
      </c>
      <c r="O345" s="39">
        <f>IFERROR(VLOOKUP(D345,PlayerStats!$B$1:$Z$1000,MATCH("xG",PlayerStats!$B$2:$Z$2,0),0),0)</f>
        <v>0</v>
      </c>
      <c r="P345" s="47">
        <f t="shared" si="21"/>
        <v>1.4</v>
      </c>
      <c r="Q345" s="39">
        <f>IFERROR(VLOOKUP(A345,PlayerStats!$B$1:$Z$1000,MATCH("xAG",PlayerStats!$B$2:$Z$2,0),0),0)</f>
        <v>0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0.5</v>
      </c>
      <c r="T345" s="39">
        <f>IFERROR(VLOOKUP(D345,PlayerStats!$B$1:$Z$1000,MATCH("xAG",PlayerStats!$B$2:$Z$2,0),0),0)</f>
        <v>0</v>
      </c>
      <c r="U345" s="47">
        <f t="shared" si="22"/>
        <v>0.5</v>
      </c>
      <c r="V345" s="49">
        <f t="shared" si="23"/>
        <v>32</v>
      </c>
      <c r="X345" s="50" t="str">
        <f>API!M345&amp;" "&amp;API!V345</f>
        <v>Manor Solomon</v>
      </c>
      <c r="Y345" s="50">
        <f>API!AC345</f>
        <v>40</v>
      </c>
    </row>
    <row r="346" spans="1:25">
      <c r="A346" s="39" t="str">
        <f>IF([1]FINAL!A346=0,"",[1]FINAL!A346)</f>
        <v>Diego Llorente</v>
      </c>
      <c r="B346" s="39" t="str">
        <f>IF([1]FINAL!B346=0,"",[1]FINAL!B346)</f>
        <v>Llorente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Leeds</v>
      </c>
      <c r="F346" s="51" t="str">
        <f>IFERROR(VLOOKUP(E346,Table!$B$1:$Z$21,MATCH("MP",Table!$B$1:$Z$1,0),0),"")</f>
        <v/>
      </c>
      <c r="G346" s="40">
        <f>IFERROR(VLOOKUP(A346,PlayingTime!$B$1:$Z$1000,MATCH("Min",PlayingTime!$B$2:$Z$2,0),0),0)</f>
        <v>649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649</v>
      </c>
      <c r="L346" s="39">
        <f>IFERROR(VLOOKUP(A346,PlayerStats!$B$1:$Z$1000,MATCH("xG",PlayerStats!$B$2:$Z$2,0),0),0)</f>
        <v>0.7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0.7</v>
      </c>
      <c r="Q346" s="39">
        <f>IFERROR(VLOOKUP(A346,PlayerStats!$B$1:$Z$1000,MATCH("xAG",PlayerStats!$B$2:$Z$2,0),0),0)</f>
        <v>0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</v>
      </c>
      <c r="V346" s="49">
        <f t="shared" si="23"/>
        <v>16</v>
      </c>
      <c r="X346" s="50" t="str">
        <f>API!M346&amp;" "&amp;API!V346</f>
        <v>Terry Ablade</v>
      </c>
      <c r="Y346" s="50">
        <f>API!AC346</f>
        <v>0</v>
      </c>
    </row>
    <row r="347" spans="1:25">
      <c r="A347" s="39" t="str">
        <f>IF([1]FINAL!A347=0,"",[1]FINAL!A347)</f>
        <v>Moussa Djenepo</v>
      </c>
      <c r="B347" s="39" t="str">
        <f>IF([1]FINAL!B347=0,"",[1]FINAL!B347)</f>
        <v>Djenepo</v>
      </c>
      <c r="C347" s="39" t="str">
        <f>IF([1]FINAL!C347=0,"",[1]FINAL!C347)</f>
        <v/>
      </c>
      <c r="D347" s="39" t="str">
        <f>IF([1]FINAL!D347=0,"",[1]FINAL!D347)</f>
        <v/>
      </c>
      <c r="E347" s="50" t="str">
        <f>[1]FINAL!L347</f>
        <v>Southampton</v>
      </c>
      <c r="F347" s="51">
        <f>IFERROR(VLOOKUP(E347,Table!$B$1:$Z$21,MATCH("MP",Table!$B$1:$Z$1,0),0),"")</f>
        <v>34</v>
      </c>
      <c r="G347" s="40">
        <f>IFERROR(VLOOKUP(A347,PlayingTime!$B$1:$Z$1000,MATCH("Min",PlayingTime!$B$2:$Z$2,0),0),0)</f>
        <v>692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0</v>
      </c>
      <c r="J347" s="40">
        <f>IFERROR(VLOOKUP(D347,PlayingTime!$B$1:$Z$1000,MATCH("Min",PlayingTime!$B$2:$Z$2,0),0),0)</f>
        <v>0</v>
      </c>
      <c r="K347" s="45">
        <f t="shared" si="20"/>
        <v>692</v>
      </c>
      <c r="L347" s="39">
        <f>IFERROR(VLOOKUP(A347,PlayerStats!$B$1:$Z$1000,MATCH("xG",PlayerStats!$B$2:$Z$2,0),0),0)</f>
        <v>0.2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0</v>
      </c>
      <c r="O347" s="39">
        <f>IFERROR(VLOOKUP(D347,PlayerStats!$B$1:$Z$1000,MATCH("xG",PlayerStats!$B$2:$Z$2,0),0),0)</f>
        <v>0</v>
      </c>
      <c r="P347" s="47">
        <f t="shared" si="21"/>
        <v>0.2</v>
      </c>
      <c r="Q347" s="39">
        <f>IFERROR(VLOOKUP(A347,PlayerStats!$B$1:$Z$1000,MATCH("xAG",PlayerStats!$B$2:$Z$2,0),0),0)</f>
        <v>0.5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</v>
      </c>
      <c r="T347" s="39">
        <f>IFERROR(VLOOKUP(D347,PlayerStats!$B$1:$Z$1000,MATCH("xAG",PlayerStats!$B$2:$Z$2,0),0),0)</f>
        <v>0</v>
      </c>
      <c r="U347" s="47">
        <f t="shared" si="22"/>
        <v>0.5</v>
      </c>
      <c r="V347" s="49">
        <f t="shared" si="23"/>
        <v>27</v>
      </c>
      <c r="X347" s="50" t="str">
        <f>API!M347&amp;" "&amp;API!V347</f>
        <v>Layvin Kurzawa</v>
      </c>
      <c r="Y347" s="50">
        <f>API!AC347</f>
        <v>2</v>
      </c>
    </row>
    <row r="348" spans="1:25">
      <c r="A348" s="39" t="str">
        <f>IF([1]FINAL!A348=0,"",[1]FINAL!A348)</f>
        <v>Sékou Mara</v>
      </c>
      <c r="B348" s="39" t="str">
        <f>IF([1]FINAL!B348=0,"",[1]FINAL!B348)</f>
        <v>Mara</v>
      </c>
      <c r="C348" s="39" t="str">
        <f>IF([1]FINAL!C348=0,"",[1]FINAL!C348)</f>
        <v>Sekou Mara</v>
      </c>
      <c r="D348" s="39" t="str">
        <f>IF([1]FINAL!D348=0,"",[1]FINAL!D348)</f>
        <v/>
      </c>
      <c r="E348" s="50" t="str">
        <f>[1]FINAL!L348</f>
        <v>Southampton</v>
      </c>
      <c r="F348" s="51">
        <f>IFERROR(VLOOKUP(E348,Table!$B$1:$Z$21,MATCH("MP",Table!$B$1:$Z$1,0),0),"")</f>
        <v>34</v>
      </c>
      <c r="G348" s="40">
        <f>IFERROR(VLOOKUP(A348,PlayingTime!$B$1:$Z$1000,MATCH("Min",PlayingTime!$B$2:$Z$2,0),0),0)</f>
        <v>0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526</v>
      </c>
      <c r="J348" s="40">
        <f>IFERROR(VLOOKUP(D348,PlayingTime!$B$1:$Z$1000,MATCH("Min",PlayingTime!$B$2:$Z$2,0),0),0)</f>
        <v>0</v>
      </c>
      <c r="K348" s="45">
        <f t="shared" si="20"/>
        <v>526</v>
      </c>
      <c r="L348" s="39">
        <f>IFERROR(VLOOKUP(A348,PlayerStats!$B$1:$Z$1000,MATCH("xG",PlayerStats!$B$2:$Z$2,0),0),0)</f>
        <v>0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1</v>
      </c>
      <c r="O348" s="39">
        <f>IFERROR(VLOOKUP(D348,PlayerStats!$B$1:$Z$1000,MATCH("xG",PlayerStats!$B$2:$Z$2,0),0),0)</f>
        <v>0</v>
      </c>
      <c r="P348" s="47">
        <f t="shared" si="21"/>
        <v>1</v>
      </c>
      <c r="Q348" s="39">
        <f>IFERROR(VLOOKUP(A348,PlayerStats!$B$1:$Z$1000,MATCH("xAG",PlayerStats!$B$2:$Z$2,0),0),0)</f>
        <v>0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0.8</v>
      </c>
      <c r="T348" s="39">
        <f>IFERROR(VLOOKUP(D348,PlayerStats!$B$1:$Z$1000,MATCH("xAG",PlayerStats!$B$2:$Z$2,0),0),0)</f>
        <v>0</v>
      </c>
      <c r="U348" s="47">
        <f t="shared" si="22"/>
        <v>0.8</v>
      </c>
      <c r="V348" s="49">
        <f t="shared" si="23"/>
        <v>31</v>
      </c>
      <c r="X348" s="50" t="str">
        <f>API!M348&amp;" "&amp;API!V348</f>
        <v>Willian Borges da Silva</v>
      </c>
      <c r="Y348" s="50">
        <f>API!AC348</f>
        <v>87</v>
      </c>
    </row>
    <row r="349" spans="1:25">
      <c r="A349" s="39" t="str">
        <f>IF([1]FINAL!A349=0,"",[1]FINAL!A349)</f>
        <v>Illan Meslier</v>
      </c>
      <c r="B349" s="39" t="str">
        <f>IF([1]FINAL!B349=0,"",[1]FINAL!B349)</f>
        <v>Meslier</v>
      </c>
      <c r="C349" s="39" t="str">
        <f>IF([1]FINAL!C349=0,"",[1]FINAL!C349)</f>
        <v/>
      </c>
      <c r="D349" s="39" t="str">
        <f>IF([1]FINAL!D349=0,"",[1]FINAL!D349)</f>
        <v/>
      </c>
      <c r="E349" s="50" t="str">
        <f>[1]FINAL!L349</f>
        <v>Leeds</v>
      </c>
      <c r="F349" s="51" t="str">
        <f>IFERROR(VLOOKUP(E349,Table!$B$1:$Z$21,MATCH("MP",Table!$B$1:$Z$1,0),0),"")</f>
        <v/>
      </c>
      <c r="G349" s="40">
        <f>IFERROR(VLOOKUP(A349,PlayingTime!$B$1:$Z$1000,MATCH("Min",PlayingTime!$B$2:$Z$2,0),0),0)</f>
        <v>3060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3060</v>
      </c>
      <c r="L349" s="39">
        <f>IFERROR(VLOOKUP(A349,PlayerStats!$B$1:$Z$1000,MATCH("xG",PlayerStats!$B$2:$Z$2,0),0),0)</f>
        <v>0.1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0.1</v>
      </c>
      <c r="Q349" s="39">
        <f>IFERROR(VLOOKUP(A349,PlayerStats!$B$1:$Z$1000,MATCH("xAG",PlayerStats!$B$2:$Z$2,0),0),0)</f>
        <v>0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</v>
      </c>
      <c r="V349" s="49">
        <f t="shared" si="23"/>
        <v>90</v>
      </c>
      <c r="X349" s="50" t="str">
        <f>API!M349&amp;" "&amp;API!V349</f>
        <v>Carlos Vinícius Alves Morais</v>
      </c>
      <c r="Y349" s="50">
        <f>API!AC349</f>
        <v>53</v>
      </c>
    </row>
    <row r="350" spans="1:25">
      <c r="A350" s="39" t="str">
        <f>IF([1]FINAL!A350=0,"",[1]FINAL!A350)</f>
        <v>Stefan Bajcetic</v>
      </c>
      <c r="B350" s="39" t="str">
        <f>IF([1]FINAL!B350=0,"",[1]FINAL!B350)</f>
        <v>Bajcetic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Liverpool</v>
      </c>
      <c r="F350" s="51">
        <f>IFERROR(VLOOKUP(E350,Table!$B$1:$Z$21,MATCH("MP",Table!$B$1:$Z$1,0),0),"")</f>
        <v>34</v>
      </c>
      <c r="G350" s="40">
        <f>IFERROR(VLOOKUP(A350,PlayingTime!$B$1:$Z$1000,MATCH("Min",PlayingTime!$B$2:$Z$2,0),0),0)</f>
        <v>526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526</v>
      </c>
      <c r="L350" s="39">
        <f>IFERROR(VLOOKUP(A350,PlayerStats!$B$1:$Z$1000,MATCH("xG",PlayerStats!$B$2:$Z$2,0),0),0)</f>
        <v>0.8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0.8</v>
      </c>
      <c r="Q350" s="39">
        <f>IFERROR(VLOOKUP(A350,PlayerStats!$B$1:$Z$1000,MATCH("xAG",PlayerStats!$B$2:$Z$2,0),0),0)</f>
        <v>0.4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0.4</v>
      </c>
      <c r="V350" s="49">
        <f t="shared" si="23"/>
        <v>22</v>
      </c>
      <c r="X350" s="50" t="str">
        <f>API!M350&amp;" "&amp;API!V350</f>
        <v>Stefan Parkes</v>
      </c>
      <c r="Y350" s="50">
        <f>API!AC350</f>
        <v>0</v>
      </c>
    </row>
    <row r="351" spans="1:25">
      <c r="A351" s="39" t="str">
        <f>IF([1]FINAL!A351=0,"",[1]FINAL!A351)</f>
        <v>Flynn Downes</v>
      </c>
      <c r="B351" s="39" t="str">
        <f>IF([1]FINAL!B351=0,"",[1]FINAL!B351)</f>
        <v>Downes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West Ham</v>
      </c>
      <c r="F351" s="51">
        <f>IFERROR(VLOOKUP(E351,Table!$B$1:$Z$21,MATCH("MP",Table!$B$1:$Z$1,0),0),"")</f>
        <v>34</v>
      </c>
      <c r="G351" s="40">
        <f>IFERROR(VLOOKUP(A351,PlayingTime!$B$1:$Z$1000,MATCH("Min",PlayingTime!$B$2:$Z$2,0),0),0)</f>
        <v>586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586</v>
      </c>
      <c r="L351" s="39">
        <f>IFERROR(VLOOKUP(A351,PlayerStats!$B$1:$Z$1000,MATCH("xG",PlayerStats!$B$2:$Z$2,0),0),0)</f>
        <v>0.4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0.4</v>
      </c>
      <c r="Q351" s="39">
        <f>IFERROR(VLOOKUP(A351,PlayerStats!$B$1:$Z$1000,MATCH("xAG",PlayerStats!$B$2:$Z$2,0),0),0)</f>
        <v>0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0</v>
      </c>
      <c r="V351" s="49">
        <f t="shared" si="23"/>
        <v>22</v>
      </c>
      <c r="X351" s="50" t="str">
        <f>API!M351&amp;" "&amp;API!V351</f>
        <v>Martial Godo</v>
      </c>
      <c r="Y351" s="50">
        <f>API!AC351</f>
        <v>0</v>
      </c>
    </row>
    <row r="352" spans="1:25">
      <c r="A352" s="39" t="str">
        <f>IF([1]FINAL!A352=0,"",[1]FINAL!A352)</f>
        <v>Frank Onyeka</v>
      </c>
      <c r="B352" s="39" t="str">
        <f>IF([1]FINAL!B352=0,"",[1]FINAL!B352)</f>
        <v>Onyeka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Brentford</v>
      </c>
      <c r="F352" s="51">
        <f>IFERROR(VLOOKUP(E352,Table!$B$1:$Z$21,MATCH("MP",Table!$B$1:$Z$1,0),0),"")</f>
        <v>34</v>
      </c>
      <c r="G352" s="40">
        <f>IFERROR(VLOOKUP(A352,PlayingTime!$B$1:$Z$1000,MATCH("Min",PlayingTime!$B$2:$Z$2,0),0),0)</f>
        <v>631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631</v>
      </c>
      <c r="L352" s="39">
        <f>IFERROR(VLOOKUP(A352,PlayerStats!$B$1:$Z$1000,MATCH("xG",PlayerStats!$B$2:$Z$2,0),0),0)</f>
        <v>0.9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0.9</v>
      </c>
      <c r="Q352" s="39">
        <f>IFERROR(VLOOKUP(A352,PlayerStats!$B$1:$Z$1000,MATCH("xAG",PlayerStats!$B$2:$Z$2,0),0),0)</f>
        <v>0.6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0.6</v>
      </c>
      <c r="V352" s="49">
        <f t="shared" si="23"/>
        <v>31</v>
      </c>
      <c r="X352" s="50" t="str">
        <f>API!M352&amp;" "&amp;API!V352</f>
        <v>Kristian Sekularac</v>
      </c>
      <c r="Y352" s="50">
        <f>API!AC352</f>
        <v>0</v>
      </c>
    </row>
    <row r="353" spans="1:25">
      <c r="A353" s="39" t="str">
        <f>IF([1]FINAL!A353=0,"",[1]FINAL!A353)</f>
        <v>Brenden Aaronson</v>
      </c>
      <c r="B353" s="39" t="str">
        <f>IF([1]FINAL!B353=0,"",[1]FINAL!B353)</f>
        <v>Aaronson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Leeds</v>
      </c>
      <c r="F353" s="51" t="str">
        <f>IFERROR(VLOOKUP(E353,Table!$B$1:$Z$21,MATCH("MP",Table!$B$1:$Z$1,0),0),"")</f>
        <v/>
      </c>
      <c r="G353" s="40">
        <f>IFERROR(VLOOKUP(A353,PlayingTime!$B$1:$Z$1000,MATCH("Min",PlayingTime!$B$2:$Z$2,0),0),0)</f>
        <v>2296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2296</v>
      </c>
      <c r="L353" s="39">
        <f>IFERROR(VLOOKUP(A353,PlayerStats!$B$1:$Z$1000,MATCH("xG",PlayerStats!$B$2:$Z$2,0),0),0)</f>
        <v>3.7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3.7</v>
      </c>
      <c r="Q353" s="39">
        <f>IFERROR(VLOOKUP(A353,PlayerStats!$B$1:$Z$1000,MATCH("xAG",PlayerStats!$B$2:$Z$2,0),0),0)</f>
        <v>4.2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4.2</v>
      </c>
      <c r="V353" s="49">
        <f t="shared" si="23"/>
        <v>79</v>
      </c>
      <c r="X353" s="50" t="str">
        <f>API!M353&amp;" "&amp;API!V353</f>
        <v>Sasa Lukic</v>
      </c>
      <c r="Y353" s="50">
        <f>API!AC353</f>
        <v>11</v>
      </c>
    </row>
    <row r="354" spans="1:25">
      <c r="A354" s="39" t="str">
        <f>IF([1]FINAL!A354=0,"",[1]FINAL!A354)</f>
        <v>Nathan Patterson</v>
      </c>
      <c r="B354" s="39" t="str">
        <f>IF([1]FINAL!B354=0,"",[1]FINAL!B354)</f>
        <v>Patterson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Everton</v>
      </c>
      <c r="F354" s="51">
        <f>IFERROR(VLOOKUP(E354,Table!$B$1:$Z$21,MATCH("MP",Table!$B$1:$Z$1,0),0),"")</f>
        <v>34</v>
      </c>
      <c r="G354" s="40">
        <f>IFERROR(VLOOKUP(A354,PlayingTime!$B$1:$Z$1000,MATCH("Min",PlayingTime!$B$2:$Z$2,0),0),0)</f>
        <v>1071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1071</v>
      </c>
      <c r="L354" s="39">
        <f>IFERROR(VLOOKUP(A354,PlayerStats!$B$1:$Z$1000,MATCH("xG",PlayerStats!$B$2:$Z$2,0),0),0)</f>
        <v>0.5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0.5</v>
      </c>
      <c r="Q354" s="39">
        <f>IFERROR(VLOOKUP(A354,PlayerStats!$B$1:$Z$1000,MATCH("xAG",PlayerStats!$B$2:$Z$2,0),0),0)</f>
        <v>0.4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0.4</v>
      </c>
      <c r="V354" s="49">
        <f t="shared" si="23"/>
        <v>27</v>
      </c>
      <c r="X354" s="50" t="str">
        <f>API!M354&amp;" "&amp;API!V354</f>
        <v>George Wickens</v>
      </c>
      <c r="Y354" s="50">
        <f>API!AC354</f>
        <v>0</v>
      </c>
    </row>
    <row r="355" spans="1:25">
      <c r="A355" s="39" t="str">
        <f>IF([1]FINAL!A355=0,"",[1]FINAL!A355)</f>
        <v>Dennis Praet</v>
      </c>
      <c r="B355" s="39" t="str">
        <f>IF([1]FINAL!B355=0,"",[1]FINAL!B355)</f>
        <v>Praet</v>
      </c>
      <c r="C355" s="39" t="str">
        <f>IF([1]FINAL!C355=0,"",[1]FINAL!C355)</f>
        <v/>
      </c>
      <c r="D355" s="39" t="str">
        <f>IF([1]FINAL!D355=0,"",[1]FINAL!D355)</f>
        <v/>
      </c>
      <c r="E355" s="50" t="str">
        <f>[1]FINAL!L355</f>
        <v>Leicester City</v>
      </c>
      <c r="F355" s="51">
        <f>IFERROR(VLOOKUP(E355,Table!$B$1:$Z$21,MATCH("MP",Table!$B$1:$Z$1,0),0),"")</f>
        <v>34</v>
      </c>
      <c r="G355" s="40">
        <f>IFERROR(VLOOKUP(A355,PlayingTime!$B$1:$Z$1000,MATCH("Min",PlayingTime!$B$2:$Z$2,0),0),0)</f>
        <v>604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604</v>
      </c>
      <c r="L355" s="39">
        <f>IFERROR(VLOOKUP(A355,PlayerStats!$B$1:$Z$1000,MATCH("xG",PlayerStats!$B$2:$Z$2,0),0),0)</f>
        <v>1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1</v>
      </c>
      <c r="Q355" s="39">
        <f>IFERROR(VLOOKUP(A355,PlayerStats!$B$1:$Z$1000,MATCH("xAG",PlayerStats!$B$2:$Z$2,0),0),0)</f>
        <v>0.5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0.5</v>
      </c>
      <c r="V355" s="49">
        <f t="shared" si="23"/>
        <v>33</v>
      </c>
      <c r="X355" s="50" t="str">
        <f>API!M355&amp;" "&amp;API!V355</f>
        <v>Charlie Robinson</v>
      </c>
      <c r="Y355" s="50">
        <f>API!AC355</f>
        <v>0</v>
      </c>
    </row>
    <row r="356" spans="1:25">
      <c r="A356" s="39" t="str">
        <f>IF([1]FINAL!A356=0,"",[1]FINAL!A356)</f>
        <v>Donny van de Beek</v>
      </c>
      <c r="B356" s="39" t="str">
        <f>IF([1]FINAL!B356=0,"",[1]FINAL!B356)</f>
        <v>Van de Beek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Manchester Utd</v>
      </c>
      <c r="F356" s="51">
        <f>IFERROR(VLOOKUP(E356,Table!$B$1:$Z$21,MATCH("MP",Table!$B$1:$Z$1,0),0),"")</f>
        <v>33</v>
      </c>
      <c r="G356" s="40">
        <f>IFERROR(VLOOKUP(A356,PlayingTime!$B$1:$Z$1000,MATCH("Min",PlayingTime!$B$2:$Z$2,0),0),0)</f>
        <v>167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167</v>
      </c>
      <c r="L356" s="39">
        <f>IFERROR(VLOOKUP(A356,PlayerStats!$B$1:$Z$1000,MATCH("xG",PlayerStats!$B$2:$Z$2,0),0),0)</f>
        <v>0.1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0.1</v>
      </c>
      <c r="Q356" s="39">
        <f>IFERROR(VLOOKUP(A356,PlayerStats!$B$1:$Z$1000,MATCH("xAG",PlayerStats!$B$2:$Z$2,0),0),0)</f>
        <v>0.1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0.1</v>
      </c>
      <c r="V356" s="49">
        <f t="shared" si="23"/>
        <v>8</v>
      </c>
      <c r="X356" s="50" t="str">
        <f>API!M356&amp;" "&amp;API!V356</f>
        <v>Kasper Schmeichel</v>
      </c>
      <c r="Y356" s="50">
        <f>API!AC356</f>
        <v>0</v>
      </c>
    </row>
    <row r="357" spans="1:25">
      <c r="A357" s="39" t="str">
        <f>IF([1]FINAL!A357=0,"",[1]FINAL!A357)</f>
        <v>Mohammed Salisu</v>
      </c>
      <c r="B357" s="39" t="str">
        <f>IF([1]FINAL!B357=0,"",[1]FINAL!B357)</f>
        <v>Salisu</v>
      </c>
      <c r="C357" s="39" t="str">
        <f>IF([1]FINAL!C357=0,"",[1]FINAL!C357)</f>
        <v/>
      </c>
      <c r="D357" s="39" t="str">
        <f>IF([1]FINAL!D357=0,"",[1]FINAL!D357)</f>
        <v/>
      </c>
      <c r="E357" s="50" t="str">
        <f>[1]FINAL!L357</f>
        <v>Southampton</v>
      </c>
      <c r="F357" s="51">
        <f>IFERROR(VLOOKUP(E357,Table!$B$1:$Z$21,MATCH("MP",Table!$B$1:$Z$1,0),0),"")</f>
        <v>34</v>
      </c>
      <c r="G357" s="40">
        <f>IFERROR(VLOOKUP(A357,PlayingTime!$B$1:$Z$1000,MATCH("Min",PlayingTime!$B$2:$Z$2,0),0),0)</f>
        <v>1973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1973</v>
      </c>
      <c r="L357" s="39">
        <f>IFERROR(VLOOKUP(A357,PlayerStats!$B$1:$Z$1000,MATCH("xG",PlayerStats!$B$2:$Z$2,0),0),0)</f>
        <v>1.5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1.5</v>
      </c>
      <c r="Q357" s="39">
        <f>IFERROR(VLOOKUP(A357,PlayerStats!$B$1:$Z$1000,MATCH("xAG",PlayerStats!$B$2:$Z$2,0),0),0)</f>
        <v>0.6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0.6</v>
      </c>
      <c r="V357" s="49">
        <f t="shared" si="23"/>
        <v>33</v>
      </c>
      <c r="X357" s="50" t="str">
        <f>API!M357&amp;" "&amp;API!V357</f>
        <v>Jonny Evans</v>
      </c>
      <c r="Y357" s="50">
        <f>API!AC357</f>
        <v>12</v>
      </c>
    </row>
    <row r="358" spans="1:25">
      <c r="A358" s="39" t="str">
        <f>IF([1]FINAL!A358=0,"",[1]FINAL!A358)</f>
        <v>Manuel Lanzini</v>
      </c>
      <c r="B358" s="39" t="str">
        <f>IF([1]FINAL!B358=0,"",[1]FINAL!B358)</f>
        <v>Lanzini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West Ham</v>
      </c>
      <c r="F358" s="51">
        <f>IFERROR(VLOOKUP(E358,Table!$B$1:$Z$21,MATCH("MP",Table!$B$1:$Z$1,0),0),"")</f>
        <v>34</v>
      </c>
      <c r="G358" s="40">
        <f>IFERROR(VLOOKUP(A358,PlayingTime!$B$1:$Z$1000,MATCH("Min",PlayingTime!$B$2:$Z$2,0),0),0)</f>
        <v>150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150</v>
      </c>
      <c r="L358" s="39">
        <f>IFERROR(VLOOKUP(A358,PlayerStats!$B$1:$Z$1000,MATCH("xG",PlayerStats!$B$2:$Z$2,0),0),0)</f>
        <v>0.1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0.1</v>
      </c>
      <c r="Q358" s="39">
        <f>IFERROR(VLOOKUP(A358,PlayerStats!$B$1:$Z$1000,MATCH("xAG",PlayerStats!$B$2:$Z$2,0),0),0)</f>
        <v>0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</v>
      </c>
      <c r="V358" s="49">
        <f t="shared" si="23"/>
        <v>7</v>
      </c>
      <c r="X358" s="50" t="str">
        <f>API!M358&amp;" "&amp;API!V358</f>
        <v>Ryan Bertrand</v>
      </c>
      <c r="Y358" s="50">
        <f>API!AC358</f>
        <v>0</v>
      </c>
    </row>
    <row r="359" spans="1:25">
      <c r="A359" s="39" t="str">
        <f>IF([1]FINAL!A359=0,"",[1]FINAL!A359)</f>
        <v>Wayne Hennessey</v>
      </c>
      <c r="B359" s="39" t="str">
        <f>IF([1]FINAL!B359=0,"",[1]FINAL!B359)</f>
        <v>Hennessey</v>
      </c>
      <c r="C359" s="39" t="str">
        <f>IF([1]FINAL!C359=0,"",[1]FINAL!C359)</f>
        <v/>
      </c>
      <c r="D359" s="39" t="str">
        <f>IF([1]FINAL!D359=0,"",[1]FINAL!D359)</f>
        <v/>
      </c>
      <c r="E359" s="50" t="str">
        <f>[1]FINAL!L359</f>
        <v>Nott'ham Forest</v>
      </c>
      <c r="F359" s="51">
        <f>IFERROR(VLOOKUP(E359,Table!$B$1:$Z$21,MATCH("MP",Table!$B$1:$Z$1,0),0),"")</f>
        <v>34</v>
      </c>
      <c r="G359" s="40">
        <f>IFERROR(VLOOKUP(A359,PlayingTime!$B$1:$Z$1000,MATCH("Min",PlayingTime!$B$2:$Z$2,0),0),0)</f>
        <v>180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180</v>
      </c>
      <c r="L359" s="39">
        <f>IFERROR(VLOOKUP(A359,PlayerStats!$B$1:$Z$1000,MATCH("xG",PlayerStats!$B$2:$Z$2,0),0),0)</f>
        <v>0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</v>
      </c>
      <c r="Q359" s="39">
        <f>IFERROR(VLOOKUP(A359,PlayerStats!$B$1:$Z$1000,MATCH("xAG",PlayerStats!$B$2:$Z$2,0),0),0)</f>
        <v>0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</v>
      </c>
      <c r="V359" s="49">
        <f t="shared" si="23"/>
        <v>4</v>
      </c>
      <c r="X359" s="50" t="str">
        <f>API!M359&amp;" "&amp;API!V359</f>
        <v>Marc Albrighton</v>
      </c>
      <c r="Y359" s="50">
        <f>API!AC359</f>
        <v>13</v>
      </c>
    </row>
    <row r="360" spans="1:25">
      <c r="A360" s="39" t="str">
        <f>IF([1]FINAL!A360=0,"",[1]FINAL!A360)</f>
        <v>Nampalys Mendy</v>
      </c>
      <c r="B360" s="39" t="str">
        <f>IF([1]FINAL!B360=0,"",[1]FINAL!B360)</f>
        <v>Mendy</v>
      </c>
      <c r="C360" s="39" t="str">
        <f>IF([1]FINAL!C360=0,"",[1]FINAL!C360)</f>
        <v>N Mendy</v>
      </c>
      <c r="D360" s="39" t="str">
        <f>IF([1]FINAL!D360=0,"",[1]FINAL!D360)</f>
        <v>Mendy</v>
      </c>
      <c r="E360" s="50" t="str">
        <f>[1]FINAL!L360</f>
        <v>Leicester City</v>
      </c>
      <c r="F360" s="51">
        <f>IFERROR(VLOOKUP(E360,Table!$B$1:$Z$21,MATCH("MP",Table!$B$1:$Z$1,0),0),"")</f>
        <v>34</v>
      </c>
      <c r="G360" s="40">
        <f>IFERROR(VLOOKUP(A360,PlayingTime!$B$1:$Z$1000,MATCH("Min",PlayingTime!$B$2:$Z$2,0),0),0)</f>
        <v>735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735</v>
      </c>
      <c r="L360" s="39">
        <f>IFERROR(VLOOKUP(A360,PlayerStats!$B$1:$Z$1000,MATCH("xG",PlayerStats!$B$2:$Z$2,0),0),0)</f>
        <v>0.1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0.1</v>
      </c>
      <c r="Q360" s="39">
        <f>IFERROR(VLOOKUP(A360,PlayerStats!$B$1:$Z$1000,MATCH("xAG",PlayerStats!$B$2:$Z$2,0),0),0)</f>
        <v>0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</v>
      </c>
      <c r="V360" s="49">
        <f t="shared" si="23"/>
        <v>28</v>
      </c>
      <c r="X360" s="50" t="str">
        <f>API!M360&amp;" "&amp;API!V360</f>
        <v>Nampalys Mendy</v>
      </c>
      <c r="Y360" s="50">
        <f>API!AC360</f>
        <v>28</v>
      </c>
    </row>
    <row r="361" spans="1:25">
      <c r="A361" s="39" t="str">
        <f>IF([1]FINAL!A361=0,"",[1]FINAL!A361)</f>
        <v>Albert Sambi Lokonga</v>
      </c>
      <c r="B361" s="39" t="str">
        <f>IF([1]FINAL!B361=0,"",[1]FINAL!B361)</f>
        <v>Sambi</v>
      </c>
      <c r="C361" s="39" t="str">
        <f>IF([1]FINAL!C361=0,"",[1]FINAL!C361)</f>
        <v>Lokonga</v>
      </c>
      <c r="D361" s="39" t="str">
        <f>IF([1]FINAL!D361=0,"",[1]FINAL!D361)</f>
        <v/>
      </c>
      <c r="E361" s="50" t="str">
        <f>[1]FINAL!L361</f>
        <v>Crystal Palace</v>
      </c>
      <c r="F361" s="51">
        <f>IFERROR(VLOOKUP(E361,Table!$B$1:$Z$21,MATCH("MP",Table!$B$1:$Z$1,0),0),"")</f>
        <v>34</v>
      </c>
      <c r="G361" s="40">
        <f>IFERROR(VLOOKUP(A361,PlayingTime!$B$1:$Z$1000,MATCH("Min",PlayingTime!$B$2:$Z$2,0),0),0)</f>
        <v>198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198</v>
      </c>
      <c r="L361" s="39">
        <f>IFERROR(VLOOKUP(A361,PlayerStats!$B$1:$Z$1000,MATCH("xG",PlayerStats!$B$2:$Z$2,0),0),0)</f>
        <v>0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</v>
      </c>
      <c r="Q361" s="39">
        <f>IFERROR(VLOOKUP(A361,PlayerStats!$B$1:$Z$1000,MATCH("xAG",PlayerStats!$B$2:$Z$2,0),0),0)</f>
        <v>0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</v>
      </c>
      <c r="V361" s="49">
        <f t="shared" si="23"/>
        <v>23</v>
      </c>
      <c r="X361" s="50" t="str">
        <f>API!M361&amp;" "&amp;API!V361</f>
        <v>Jannik Vestergaard</v>
      </c>
      <c r="Y361" s="50">
        <f>API!AC361</f>
        <v>0</v>
      </c>
    </row>
    <row r="362" spans="1:25">
      <c r="A362" s="39" t="str">
        <f>IF([1]FINAL!A362=0,"",[1]FINAL!A362)</f>
        <v>Shandon Baptiste</v>
      </c>
      <c r="B362" s="39" t="str">
        <f>IF([1]FINAL!B362=0,"",[1]FINAL!B362)</f>
        <v>Baptiste</v>
      </c>
      <c r="C362" s="39" t="str">
        <f>IF([1]FINAL!C362=0,"",[1]FINAL!C362)</f>
        <v/>
      </c>
      <c r="D362" s="39" t="str">
        <f>IF([1]FINAL!D362=0,"",[1]FINAL!D362)</f>
        <v/>
      </c>
      <c r="E362" s="50" t="str">
        <f>[1]FINAL!L362</f>
        <v>Brentford</v>
      </c>
      <c r="F362" s="51">
        <f>IFERROR(VLOOKUP(E362,Table!$B$1:$Z$21,MATCH("MP",Table!$B$1:$Z$1,0),0),"")</f>
        <v>34</v>
      </c>
      <c r="G362" s="40">
        <f>IFERROR(VLOOKUP(A362,PlayingTime!$B$1:$Z$1000,MATCH("Min",PlayingTime!$B$2:$Z$2,0),0),0)</f>
        <v>566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566</v>
      </c>
      <c r="L362" s="39">
        <f>IFERROR(VLOOKUP(A362,PlayerStats!$B$1:$Z$1000,MATCH("xG",PlayerStats!$B$2:$Z$2,0),0),0)</f>
        <v>0.4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0.4</v>
      </c>
      <c r="Q362" s="39">
        <f>IFERROR(VLOOKUP(A362,PlayerStats!$B$1:$Z$1000,MATCH("xAG",PlayerStats!$B$2:$Z$2,0),0),0)</f>
        <v>1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1</v>
      </c>
      <c r="V362" s="49">
        <f t="shared" si="23"/>
        <v>25</v>
      </c>
      <c r="X362" s="50" t="str">
        <f>API!M362&amp;" "&amp;API!V362</f>
        <v>Danny Ward</v>
      </c>
      <c r="Y362" s="50">
        <f>API!AC362</f>
        <v>91</v>
      </c>
    </row>
    <row r="363" spans="1:25">
      <c r="A363" s="39" t="str">
        <f>IF([1]FINAL!A363=0,"",[1]FINAL!A363)</f>
        <v>Elliot Anderson</v>
      </c>
      <c r="B363" s="39" t="str">
        <f>IF([1]FINAL!B363=0,"",[1]FINAL!B363)</f>
        <v>Anderson</v>
      </c>
      <c r="C363" s="39" t="str">
        <f>IF([1]FINAL!C363=0,"",[1]FINAL!C363)</f>
        <v/>
      </c>
      <c r="D363" s="39" t="str">
        <f>IF([1]FINAL!D363=0,"",[1]FINAL!D363)</f>
        <v/>
      </c>
      <c r="E363" s="50" t="str">
        <f>[1]FINAL!L363</f>
        <v>Newcastle Utd</v>
      </c>
      <c r="F363" s="51">
        <f>IFERROR(VLOOKUP(E363,Table!$B$1:$Z$21,MATCH("MP",Table!$B$1:$Z$1,0),0),"")</f>
        <v>33</v>
      </c>
      <c r="G363" s="40">
        <f>IFERROR(VLOOKUP(A363,PlayingTime!$B$1:$Z$1000,MATCH("Min",PlayingTime!$B$2:$Z$2,0),0),0)</f>
        <v>214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214</v>
      </c>
      <c r="L363" s="39">
        <f>IFERROR(VLOOKUP(A363,PlayerStats!$B$1:$Z$1000,MATCH("xG",PlayerStats!$B$2:$Z$2,0),0),0)</f>
        <v>0.9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0.9</v>
      </c>
      <c r="Q363" s="39">
        <f>IFERROR(VLOOKUP(A363,PlayerStats!$B$1:$Z$1000,MATCH("xAG",PlayerStats!$B$2:$Z$2,0),0),0)</f>
        <v>0.7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0.7</v>
      </c>
      <c r="V363" s="49">
        <f t="shared" si="23"/>
        <v>17</v>
      </c>
      <c r="X363" s="50" t="str">
        <f>API!M363&amp;" "&amp;API!V363</f>
        <v>Jamie Vardy</v>
      </c>
      <c r="Y363" s="50">
        <f>API!AC363</f>
        <v>77</v>
      </c>
    </row>
    <row r="364" spans="1:25">
      <c r="A364" s="39" t="str">
        <f>IF([1]FINAL!A364=0,"",[1]FINAL!A364)</f>
        <v>Scott McKenna</v>
      </c>
      <c r="B364" s="39" t="str">
        <f>IF([1]FINAL!B364=0,"",[1]FINAL!B364)</f>
        <v>McKenna</v>
      </c>
      <c r="C364" s="39" t="str">
        <f>IF([1]FINAL!C364=0,"",[1]FINAL!C364)</f>
        <v/>
      </c>
      <c r="D364" s="39" t="str">
        <f>IF([1]FINAL!D364=0,"",[1]FINAL!D364)</f>
        <v/>
      </c>
      <c r="E364" s="50" t="str">
        <f>[1]FINAL!L364</f>
        <v>Nott'ham Forest</v>
      </c>
      <c r="F364" s="51">
        <f>IFERROR(VLOOKUP(E364,Table!$B$1:$Z$21,MATCH("MP",Table!$B$1:$Z$1,0),0),"")</f>
        <v>34</v>
      </c>
      <c r="G364" s="40">
        <f>IFERROR(VLOOKUP(A364,PlayingTime!$B$1:$Z$1000,MATCH("Min",PlayingTime!$B$2:$Z$2,0),0),0)</f>
        <v>1571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0</v>
      </c>
      <c r="K364" s="45">
        <f t="shared" si="20"/>
        <v>1571</v>
      </c>
      <c r="L364" s="39">
        <f>IFERROR(VLOOKUP(A364,PlayerStats!$B$1:$Z$1000,MATCH("xG",PlayerStats!$B$2:$Z$2,0),0),0)</f>
        <v>0.1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0</v>
      </c>
      <c r="P364" s="47">
        <f t="shared" si="21"/>
        <v>0.1</v>
      </c>
      <c r="Q364" s="39">
        <f>IFERROR(VLOOKUP(A364,PlayerStats!$B$1:$Z$1000,MATCH("xAG",PlayerStats!$B$2:$Z$2,0),0),0)</f>
        <v>1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0</v>
      </c>
      <c r="U364" s="47">
        <f t="shared" si="22"/>
        <v>1</v>
      </c>
      <c r="V364" s="49">
        <f t="shared" si="23"/>
        <v>40</v>
      </c>
      <c r="X364" s="50" t="str">
        <f>API!M364&amp;" "&amp;API!V364</f>
        <v>Ricardo Barbosa Pereira</v>
      </c>
      <c r="Y364" s="50">
        <f>API!AC364</f>
        <v>19</v>
      </c>
    </row>
    <row r="365" spans="1:25">
      <c r="A365" s="39" t="str">
        <f>IF([1]FINAL!A365=0,"",[1]FINAL!A365)</f>
        <v>Anthony Gordon</v>
      </c>
      <c r="B365" s="39" t="str">
        <f>IF([1]FINAL!B365=0,"",[1]FINAL!B365)</f>
        <v>Gordon</v>
      </c>
      <c r="C365" s="39" t="str">
        <f>IF([1]FINAL!C365=0,"",[1]FINAL!C365)</f>
        <v/>
      </c>
      <c r="D365" s="39" t="str">
        <f>IF([1]FINAL!D365=0,"",[1]FINAL!D365)</f>
        <v/>
      </c>
      <c r="E365" s="50" t="str">
        <f>[1]FINAL!L365</f>
        <v>Newcastle Utd</v>
      </c>
      <c r="F365" s="51">
        <f>IFERROR(VLOOKUP(E365,Table!$B$1:$Z$21,MATCH("MP",Table!$B$1:$Z$1,0),0),"")</f>
        <v>33</v>
      </c>
      <c r="G365" s="40">
        <f>IFERROR(VLOOKUP(A365,PlayingTime!$B$1:$Z$1000,MATCH("Min",PlayingTime!$B$2:$Z$2,0),0),0)</f>
        <v>384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384</v>
      </c>
      <c r="L365" s="39">
        <f>IFERROR(VLOOKUP(A365,PlayerStats!$B$1:$Z$1000,MATCH("xG",PlayerStats!$B$2:$Z$2,0),0),0)</f>
        <v>1.2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1.2</v>
      </c>
      <c r="Q365" s="39">
        <f>IFERROR(VLOOKUP(A365,PlayerStats!$B$1:$Z$1000,MATCH("xAG",PlayerStats!$B$2:$Z$2,0),0),0)</f>
        <v>0.8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0.8</v>
      </c>
      <c r="V365" s="49">
        <f t="shared" si="23"/>
        <v>54</v>
      </c>
      <c r="X365" s="50" t="str">
        <f>API!M365&amp;" "&amp;API!V365</f>
        <v>Daniel Amartey</v>
      </c>
      <c r="Y365" s="50">
        <f>API!AC365</f>
        <v>51</v>
      </c>
    </row>
    <row r="366" spans="1:25">
      <c r="A366" s="39" t="str">
        <f>IF([1]FINAL!A366=0,"",[1]FINAL!A366)</f>
        <v>Ruben Loftus-Cheek</v>
      </c>
      <c r="B366" s="39" t="str">
        <f>IF([1]FINAL!B366=0,"",[1]FINAL!B366)</f>
        <v>Loftus-Cheek</v>
      </c>
      <c r="C366" s="39" t="str">
        <f>IF([1]FINAL!C366=0,"",[1]FINAL!C366)</f>
        <v/>
      </c>
      <c r="D366" s="39" t="str">
        <f>IF([1]FINAL!D366=0,"",[1]FINAL!D366)</f>
        <v/>
      </c>
      <c r="E366" s="50" t="str">
        <f>[1]FINAL!L366</f>
        <v>Chelsea</v>
      </c>
      <c r="F366" s="51">
        <f>IFERROR(VLOOKUP(E366,Table!$B$1:$Z$21,MATCH("MP",Table!$B$1:$Z$1,0),0),"")</f>
        <v>33</v>
      </c>
      <c r="G366" s="40">
        <f>IFERROR(VLOOKUP(A366,PlayingTime!$B$1:$Z$1000,MATCH("Min",PlayingTime!$B$2:$Z$2,0),0),0)</f>
        <v>1314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0</v>
      </c>
      <c r="K366" s="45">
        <f t="shared" si="20"/>
        <v>1314</v>
      </c>
      <c r="L366" s="39">
        <f>IFERROR(VLOOKUP(A366,PlayerStats!$B$1:$Z$1000,MATCH("xG",PlayerStats!$B$2:$Z$2,0),0),0)</f>
        <v>0.8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0</v>
      </c>
      <c r="P366" s="47">
        <f t="shared" si="21"/>
        <v>0.8</v>
      </c>
      <c r="Q366" s="39">
        <f>IFERROR(VLOOKUP(A366,PlayerStats!$B$1:$Z$1000,MATCH("xAG",PlayerStats!$B$2:$Z$2,0),0),0)</f>
        <v>1.3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0</v>
      </c>
      <c r="U366" s="47">
        <f t="shared" si="22"/>
        <v>1.3</v>
      </c>
      <c r="V366" s="49">
        <f t="shared" si="23"/>
        <v>37</v>
      </c>
      <c r="X366" s="50" t="str">
        <f>API!M366&amp;" "&amp;API!V366</f>
        <v>Timothy Castagne</v>
      </c>
      <c r="Y366" s="50">
        <f>API!AC366</f>
        <v>105</v>
      </c>
    </row>
    <row r="367" spans="1:25">
      <c r="A367" s="39" t="str">
        <f>IF([1]FINAL!A367=0,"",[1]FINAL!A367)</f>
        <v>Jesse Lingard</v>
      </c>
      <c r="B367" s="39" t="str">
        <f>IF([1]FINAL!B367=0,"",[1]FINAL!B367)</f>
        <v>Lingard</v>
      </c>
      <c r="C367" s="39" t="str">
        <f>IF([1]FINAL!C367=0,"",[1]FINAL!C367)</f>
        <v/>
      </c>
      <c r="D367" s="39" t="str">
        <f>IF([1]FINAL!D367=0,"",[1]FINAL!D367)</f>
        <v/>
      </c>
      <c r="E367" s="50" t="str">
        <f>[1]FINAL!L367</f>
        <v>Nott'ham Forest</v>
      </c>
      <c r="F367" s="51">
        <f>IFERROR(VLOOKUP(E367,Table!$B$1:$Z$21,MATCH("MP",Table!$B$1:$Z$1,0),0),"")</f>
        <v>34</v>
      </c>
      <c r="G367" s="40">
        <f>IFERROR(VLOOKUP(A367,PlayingTime!$B$1:$Z$1000,MATCH("Min",PlayingTime!$B$2:$Z$2,0),0),0)</f>
        <v>923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923</v>
      </c>
      <c r="L367" s="39">
        <f>IFERROR(VLOOKUP(A367,PlayerStats!$B$1:$Z$1000,MATCH("xG",PlayerStats!$B$2:$Z$2,0),0),0)</f>
        <v>1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1</v>
      </c>
      <c r="Q367" s="39">
        <f>IFERROR(VLOOKUP(A367,PlayerStats!$B$1:$Z$1000,MATCH("xAG",PlayerStats!$B$2:$Z$2,0),0),0)</f>
        <v>0.7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0.7</v>
      </c>
      <c r="V367" s="49">
        <f t="shared" si="23"/>
        <v>33</v>
      </c>
      <c r="X367" s="50" t="str">
        <f>API!M367&amp;" "&amp;API!V367</f>
        <v>Youri Tielemans</v>
      </c>
      <c r="Y367" s="50">
        <f>API!AC367</f>
        <v>74</v>
      </c>
    </row>
    <row r="368" spans="1:25">
      <c r="A368" s="39" t="str">
        <f>IF([1]FINAL!A368=0,"",[1]FINAL!A368)</f>
        <v>Boubakary Soumaré</v>
      </c>
      <c r="B368" s="39" t="str">
        <f>IF([1]FINAL!B368=0,"",[1]FINAL!B368)</f>
        <v>Soumaré</v>
      </c>
      <c r="C368" s="39" t="str">
        <f>IF([1]FINAL!C368=0,"",[1]FINAL!C368)</f>
        <v>Soumare</v>
      </c>
      <c r="D368" s="39" t="str">
        <f>IF([1]FINAL!D368=0,"",[1]FINAL!D368)</f>
        <v/>
      </c>
      <c r="E368" s="50" t="str">
        <f>[1]FINAL!L368</f>
        <v>Leicester City</v>
      </c>
      <c r="F368" s="51">
        <f>IFERROR(VLOOKUP(E368,Table!$B$1:$Z$21,MATCH("MP",Table!$B$1:$Z$1,0),0),"")</f>
        <v>34</v>
      </c>
      <c r="G368" s="40">
        <f>IFERROR(VLOOKUP(A368,PlayingTime!$B$1:$Z$1000,MATCH("Min",PlayingTime!$B$2:$Z$2,0),0),0)</f>
        <v>1284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1284</v>
      </c>
      <c r="L368" s="39">
        <f>IFERROR(VLOOKUP(A368,PlayerStats!$B$1:$Z$1000,MATCH("xG",PlayerStats!$B$2:$Z$2,0),0),0)</f>
        <v>0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0</v>
      </c>
      <c r="Q368" s="39">
        <f>IFERROR(VLOOKUP(A368,PlayerStats!$B$1:$Z$1000,MATCH("xAG",PlayerStats!$B$2:$Z$2,0),0),0)</f>
        <v>0.3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0.3</v>
      </c>
      <c r="V368" s="49">
        <f t="shared" si="23"/>
        <v>33</v>
      </c>
      <c r="X368" s="50" t="str">
        <f>API!M368&amp;" "&amp;API!V368</f>
        <v>Ayoze Pérez</v>
      </c>
      <c r="Y368" s="50">
        <f>API!AC368</f>
        <v>19</v>
      </c>
    </row>
    <row r="369" spans="1:25">
      <c r="A369" s="39" t="str">
        <f>IF([1]FINAL!A369=0,"",[1]FINAL!A369)</f>
        <v>Ryan Fraser</v>
      </c>
      <c r="B369" s="39" t="str">
        <f>IF([1]FINAL!B369=0,"",[1]FINAL!B369)</f>
        <v>Fraser</v>
      </c>
      <c r="C369" s="39" t="str">
        <f>IF([1]FINAL!C369=0,"",[1]FINAL!C369)</f>
        <v/>
      </c>
      <c r="D369" s="39" t="str">
        <f>IF([1]FINAL!D369=0,"",[1]FINAL!D369)</f>
        <v/>
      </c>
      <c r="E369" s="50" t="str">
        <f>[1]FINAL!L369</f>
        <v>Newcastle Utd</v>
      </c>
      <c r="F369" s="51">
        <f>IFERROR(VLOOKUP(E369,Table!$B$1:$Z$21,MATCH("MP",Table!$B$1:$Z$1,0),0),"")</f>
        <v>33</v>
      </c>
      <c r="G369" s="40">
        <f>IFERROR(VLOOKUP(A369,PlayingTime!$B$1:$Z$1000,MATCH("Min",PlayingTime!$B$2:$Z$2,0),0),0)</f>
        <v>313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0</v>
      </c>
      <c r="J369" s="40">
        <f>IFERROR(VLOOKUP(D369,PlayingTime!$B$1:$Z$1000,MATCH("Min",PlayingTime!$B$2:$Z$2,0),0),0)</f>
        <v>0</v>
      </c>
      <c r="K369" s="45">
        <f t="shared" si="20"/>
        <v>313</v>
      </c>
      <c r="L369" s="39">
        <f>IFERROR(VLOOKUP(A369,PlayerStats!$B$1:$Z$1000,MATCH("xG",PlayerStats!$B$2:$Z$2,0),0),0)</f>
        <v>0.3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</v>
      </c>
      <c r="O369" s="39">
        <f>IFERROR(VLOOKUP(D369,PlayerStats!$B$1:$Z$1000,MATCH("xG",PlayerStats!$B$2:$Z$2,0),0),0)</f>
        <v>0</v>
      </c>
      <c r="P369" s="47">
        <f t="shared" si="21"/>
        <v>0.3</v>
      </c>
      <c r="Q369" s="39">
        <f>IFERROR(VLOOKUP(A369,PlayerStats!$B$1:$Z$1000,MATCH("xAG",PlayerStats!$B$2:$Z$2,0),0),0)</f>
        <v>0.4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0</v>
      </c>
      <c r="T369" s="39">
        <f>IFERROR(VLOOKUP(D369,PlayerStats!$B$1:$Z$1000,MATCH("xAG",PlayerStats!$B$2:$Z$2,0),0),0)</f>
        <v>0</v>
      </c>
      <c r="U369" s="47">
        <f t="shared" si="22"/>
        <v>0.4</v>
      </c>
      <c r="V369" s="49">
        <f t="shared" si="23"/>
        <v>11</v>
      </c>
      <c r="X369" s="50" t="str">
        <f>API!M369&amp;" "&amp;API!V369</f>
        <v>James Maddison</v>
      </c>
      <c r="Y369" s="50">
        <f>API!AC369</f>
        <v>121</v>
      </c>
    </row>
    <row r="370" spans="1:25">
      <c r="A370" s="39" t="str">
        <f>IF([1]FINAL!A370=0,"",[1]FINAL!A370)</f>
        <v>Rasmus Kristensen</v>
      </c>
      <c r="B370" s="39" t="str">
        <f>IF([1]FINAL!B370=0,"",[1]FINAL!B370)</f>
        <v>Kristensen</v>
      </c>
      <c r="C370" s="39" t="str">
        <f>IF([1]FINAL!C370=0,"",[1]FINAL!C370)</f>
        <v>Rasmus Nissen</v>
      </c>
      <c r="D370" s="39" t="str">
        <f>IF([1]FINAL!D370=0,"",[1]FINAL!D370)</f>
        <v/>
      </c>
      <c r="E370" s="50" t="str">
        <f>[1]FINAL!L370</f>
        <v>Leeds</v>
      </c>
      <c r="F370" s="51" t="str">
        <f>IFERROR(VLOOKUP(E370,Table!$B$1:$Z$21,MATCH("MP",Table!$B$1:$Z$1,0),0),"")</f>
        <v/>
      </c>
      <c r="G370" s="40">
        <f>IFERROR(VLOOKUP(A370,PlayingTime!$B$1:$Z$1000,MATCH("Min",PlayingTime!$B$2:$Z$2,0),0),0)</f>
        <v>0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1600</v>
      </c>
      <c r="J370" s="40">
        <f>IFERROR(VLOOKUP(D370,PlayingTime!$B$1:$Z$1000,MATCH("Min",PlayingTime!$B$2:$Z$2,0),0),0)</f>
        <v>0</v>
      </c>
      <c r="K370" s="45">
        <f t="shared" si="20"/>
        <v>1600</v>
      </c>
      <c r="L370" s="39">
        <f>IFERROR(VLOOKUP(A370,PlayerStats!$B$1:$Z$1000,MATCH("xG",PlayerStats!$B$2:$Z$2,0),0),0)</f>
        <v>0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0.7</v>
      </c>
      <c r="O370" s="39">
        <f>IFERROR(VLOOKUP(D370,PlayerStats!$B$1:$Z$1000,MATCH("xG",PlayerStats!$B$2:$Z$2,0),0),0)</f>
        <v>0</v>
      </c>
      <c r="P370" s="47">
        <f t="shared" si="21"/>
        <v>0.7</v>
      </c>
      <c r="Q370" s="39">
        <f>IFERROR(VLOOKUP(A370,PlayerStats!$B$1:$Z$1000,MATCH("xAG",PlayerStats!$B$2:$Z$2,0),0),0)</f>
        <v>0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1</v>
      </c>
      <c r="T370" s="39">
        <f>IFERROR(VLOOKUP(D370,PlayerStats!$B$1:$Z$1000,MATCH("xAG",PlayerStats!$B$2:$Z$2,0),0),0)</f>
        <v>0</v>
      </c>
      <c r="U370" s="47">
        <f t="shared" si="22"/>
        <v>1</v>
      </c>
      <c r="V370" s="49">
        <f t="shared" si="23"/>
        <v>42</v>
      </c>
      <c r="X370" s="50" t="str">
        <f>API!M370&amp;" "&amp;API!V370</f>
        <v>Kelechi Iheanacho</v>
      </c>
      <c r="Y370" s="50">
        <f>API!AC370</f>
        <v>76</v>
      </c>
    </row>
    <row r="371" spans="1:25">
      <c r="A371" s="39" t="str">
        <f>IF([1]FINAL!A371=0,"",[1]FINAL!A371)</f>
        <v>João Filipe Iria Santos Moutinho</v>
      </c>
      <c r="B371" s="39" t="str">
        <f>IF([1]FINAL!B371=0,"",[1]FINAL!B371)</f>
        <v>Moutinho</v>
      </c>
      <c r="C371" s="39" t="str">
        <f>IF([1]FINAL!C371=0,"",[1]FINAL!C371)</f>
        <v>Joao Moutinho</v>
      </c>
      <c r="D371" s="39" t="str">
        <f>IF([1]FINAL!D371=0,"",[1]FINAL!D371)</f>
        <v>João Moutinho</v>
      </c>
      <c r="E371" s="50" t="str">
        <f>[1]FINAL!L371</f>
        <v>Wolves</v>
      </c>
      <c r="F371" s="51">
        <f>IFERROR(VLOOKUP(E371,Table!$B$1:$Z$21,MATCH("MP",Table!$B$1:$Z$1,0),0),"")</f>
        <v>34</v>
      </c>
      <c r="G371" s="40">
        <f>IFERROR(VLOOKUP(A371,PlayingTime!$B$1:$Z$1000,MATCH("Min",PlayingTime!$B$2:$Z$2,0),0),0)</f>
        <v>0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1779</v>
      </c>
      <c r="K371" s="45">
        <f t="shared" si="20"/>
        <v>1779</v>
      </c>
      <c r="L371" s="39">
        <f>IFERROR(VLOOKUP(A371,PlayerStats!$B$1:$Z$1000,MATCH("xG",PlayerStats!$B$2:$Z$2,0),0),0)</f>
        <v>0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1.3</v>
      </c>
      <c r="P371" s="47">
        <f t="shared" si="21"/>
        <v>1.3</v>
      </c>
      <c r="Q371" s="39">
        <f>IFERROR(VLOOKUP(A371,PlayerStats!$B$1:$Z$1000,MATCH("xAG",PlayerStats!$B$2:$Z$2,0),0),0)</f>
        <v>0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2.6</v>
      </c>
      <c r="U371" s="47">
        <f t="shared" si="22"/>
        <v>2.6</v>
      </c>
      <c r="V371" s="49">
        <f t="shared" si="23"/>
        <v>55</v>
      </c>
      <c r="X371" s="50" t="str">
        <f>API!M371&amp;" "&amp;API!V371</f>
        <v>Hamza Choudhury</v>
      </c>
      <c r="Y371" s="50">
        <f>API!AC371</f>
        <v>0</v>
      </c>
    </row>
    <row r="372" spans="1:25">
      <c r="A372" s="39" t="str">
        <f>IF([1]FINAL!A372=0,"",[1]FINAL!A372)</f>
        <v>Cheikhou Kouyaté</v>
      </c>
      <c r="B372" s="39" t="str">
        <f>IF([1]FINAL!B372=0,"",[1]FINAL!B372)</f>
        <v>Kouyaté</v>
      </c>
      <c r="C372" s="39" t="str">
        <f>IF([1]FINAL!C372=0,"",[1]FINAL!C372)</f>
        <v>Kouyate</v>
      </c>
      <c r="D372" s="39" t="str">
        <f>IF([1]FINAL!D372=0,"",[1]FINAL!D372)</f>
        <v/>
      </c>
      <c r="E372" s="50" t="str">
        <f>[1]FINAL!L372</f>
        <v>Nott'ham Forest</v>
      </c>
      <c r="F372" s="51">
        <f>IFERROR(VLOOKUP(E372,Table!$B$1:$Z$21,MATCH("MP",Table!$B$1:$Z$1,0),0),"")</f>
        <v>34</v>
      </c>
      <c r="G372" s="40">
        <f>IFERROR(VLOOKUP(A372,PlayingTime!$B$1:$Z$1000,MATCH("Min",PlayingTime!$B$2:$Z$2,0),0),0)</f>
        <v>818</v>
      </c>
      <c r="H372" s="40">
        <f>IFERROR(VLOOKUP(B372,PlayingTime!$B$1:$Z$1000,MATCH("Min",PlayingTime!$B$2:$Z$2,0),0),0)</f>
        <v>0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818</v>
      </c>
      <c r="L372" s="39">
        <f>IFERROR(VLOOKUP(A372,PlayerStats!$B$1:$Z$1000,MATCH("xG",PlayerStats!$B$2:$Z$2,0),0),0)</f>
        <v>0.4</v>
      </c>
      <c r="M372" s="39">
        <f>IFERROR(VLOOKUP(B372,PlayerStats!$B$1:$Z$1000,MATCH("xG",PlayerStats!$B$2:$Z$2,0),0),0)</f>
        <v>0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0.4</v>
      </c>
      <c r="Q372" s="39">
        <f>IFERROR(VLOOKUP(A372,PlayerStats!$B$1:$Z$1000,MATCH("xAG",PlayerStats!$B$2:$Z$2,0),0),0)</f>
        <v>0.7</v>
      </c>
      <c r="R372" s="39">
        <f>IFERROR(VLOOKUP(B372,PlayerStats!$B$1:$Z$1000,MATCH("xAG",PlayerStats!$B$2:$Z$2,0),0),0)</f>
        <v>0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0.7</v>
      </c>
      <c r="V372" s="49">
        <f t="shared" si="23"/>
        <v>31</v>
      </c>
      <c r="X372" s="50" t="str">
        <f>API!M372&amp;" "&amp;API!V372</f>
        <v>Harvey Barnes</v>
      </c>
      <c r="Y372" s="50">
        <f>API!AC372</f>
        <v>117</v>
      </c>
    </row>
    <row r="373" spans="1:25">
      <c r="A373" s="39" t="str">
        <f>IF([1]FINAL!A373=0,"",[1]FINAL!A373)</f>
        <v>Adam Forshaw</v>
      </c>
      <c r="B373" s="39" t="str">
        <f>IF([1]FINAL!B373=0,"",[1]FINAL!B373)</f>
        <v>Forshaw</v>
      </c>
      <c r="C373" s="39" t="str">
        <f>IF([1]FINAL!C373=0,"",[1]FINAL!C373)</f>
        <v/>
      </c>
      <c r="D373" s="39" t="str">
        <f>IF([1]FINAL!D373=0,"",[1]FINAL!D373)</f>
        <v/>
      </c>
      <c r="E373" s="50" t="str">
        <f>[1]FINAL!L373</f>
        <v>Leeds</v>
      </c>
      <c r="F373" s="51" t="str">
        <f>IFERROR(VLOOKUP(E373,Table!$B$1:$Z$21,MATCH("MP",Table!$B$1:$Z$1,0),0),"")</f>
        <v/>
      </c>
      <c r="G373" s="40">
        <f>IFERROR(VLOOKUP(A373,PlayingTime!$B$1:$Z$1000,MATCH("Min",PlayingTime!$B$2:$Z$2,0),0),0)</f>
        <v>204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0</v>
      </c>
      <c r="J373" s="40">
        <f>IFERROR(VLOOKUP(D373,PlayingTime!$B$1:$Z$1000,MATCH("Min",PlayingTime!$B$2:$Z$2,0),0),0)</f>
        <v>0</v>
      </c>
      <c r="K373" s="45">
        <f t="shared" si="20"/>
        <v>204</v>
      </c>
      <c r="L373" s="39">
        <f>IFERROR(VLOOKUP(A373,PlayerStats!$B$1:$Z$1000,MATCH("xG",PlayerStats!$B$2:$Z$2,0),0),0)</f>
        <v>0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0</v>
      </c>
      <c r="O373" s="39">
        <f>IFERROR(VLOOKUP(D373,PlayerStats!$B$1:$Z$1000,MATCH("xG",PlayerStats!$B$2:$Z$2,0),0),0)</f>
        <v>0</v>
      </c>
      <c r="P373" s="47">
        <f t="shared" si="21"/>
        <v>0</v>
      </c>
      <c r="Q373" s="39">
        <f>IFERROR(VLOOKUP(A373,PlayerStats!$B$1:$Z$1000,MATCH("xAG",PlayerStats!$B$2:$Z$2,0),0),0)</f>
        <v>0.5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0</v>
      </c>
      <c r="T373" s="39">
        <f>IFERROR(VLOOKUP(D373,PlayerStats!$B$1:$Z$1000,MATCH("xAG",PlayerStats!$B$2:$Z$2,0),0),0)</f>
        <v>0</v>
      </c>
      <c r="U373" s="47">
        <f t="shared" si="22"/>
        <v>0.5</v>
      </c>
      <c r="V373" s="49">
        <f t="shared" si="23"/>
        <v>9</v>
      </c>
      <c r="X373" s="50" t="str">
        <f>API!M373&amp;" "&amp;API!V373</f>
        <v>Wilfred Ndidi</v>
      </c>
      <c r="Y373" s="50">
        <f>API!AC373</f>
        <v>35</v>
      </c>
    </row>
    <row r="374" spans="1:25">
      <c r="A374" s="39" t="str">
        <f>IF([1]FINAL!A374=0,"",[1]FINAL!A374)</f>
        <v>Liam Cooper</v>
      </c>
      <c r="B374" s="39" t="str">
        <f>IF([1]FINAL!B374=0,"",[1]FINAL!B374)</f>
        <v>Cooper</v>
      </c>
      <c r="C374" s="39" t="str">
        <f>IF([1]FINAL!C374=0,"",[1]FINAL!C374)</f>
        <v/>
      </c>
      <c r="D374" s="39" t="str">
        <f>IF([1]FINAL!D374=0,"",[1]FINAL!D374)</f>
        <v/>
      </c>
      <c r="E374" s="50" t="str">
        <f>[1]FINAL!L374</f>
        <v>Leeds</v>
      </c>
      <c r="F374" s="51" t="str">
        <f>IFERROR(VLOOKUP(E374,Table!$B$1:$Z$21,MATCH("MP",Table!$B$1:$Z$1,0),0),"")</f>
        <v/>
      </c>
      <c r="G374" s="40">
        <f>IFERROR(VLOOKUP(A374,PlayingTime!$B$1:$Z$1000,MATCH("Min",PlayingTime!$B$2:$Z$2,0),0),0)</f>
        <v>1336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1336</v>
      </c>
      <c r="L374" s="39">
        <f>IFERROR(VLOOKUP(A374,PlayerStats!$B$1:$Z$1000,MATCH("xG",PlayerStats!$B$2:$Z$2,0),0),0)</f>
        <v>1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1</v>
      </c>
      <c r="Q374" s="39">
        <f>IFERROR(VLOOKUP(A374,PlayerStats!$B$1:$Z$1000,MATCH("xAG",PlayerStats!$B$2:$Z$2,0),0),0)</f>
        <v>0.7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0.7</v>
      </c>
      <c r="V374" s="49">
        <f t="shared" si="23"/>
        <v>32</v>
      </c>
      <c r="X374" s="50" t="str">
        <f>API!M374&amp;" "&amp;API!V374</f>
        <v>Kiernan Dewsbury-Hall</v>
      </c>
      <c r="Y374" s="50">
        <f>API!AC374</f>
        <v>78</v>
      </c>
    </row>
    <row r="375" spans="1:25">
      <c r="A375" s="39" t="str">
        <f>IF([1]FINAL!A375=0,"",[1]FINAL!A375)</f>
        <v>Lewis Cook</v>
      </c>
      <c r="B375" s="39" t="str">
        <f>IF([1]FINAL!B375=0,"",[1]FINAL!B375)</f>
        <v>Cook</v>
      </c>
      <c r="C375" s="39" t="str">
        <f>IF([1]FINAL!C375=0,"",[1]FINAL!C375)</f>
        <v>L Cook</v>
      </c>
      <c r="D375" s="39" t="str">
        <f>IF([1]FINAL!D375=0,"",[1]FINAL!D375)</f>
        <v/>
      </c>
      <c r="E375" s="50" t="str">
        <f>[1]FINAL!L375</f>
        <v>Bournemouth</v>
      </c>
      <c r="F375" s="51">
        <f>IFERROR(VLOOKUP(E375,Table!$B$1:$Z$21,MATCH("MP",Table!$B$1:$Z$1,0),0),"")</f>
        <v>34</v>
      </c>
      <c r="G375" s="40">
        <f>IFERROR(VLOOKUP(A375,PlayingTime!$B$1:$Z$1000,MATCH("Min",PlayingTime!$B$2:$Z$2,0),0),0)</f>
        <v>1588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1588</v>
      </c>
      <c r="L375" s="39">
        <f>IFERROR(VLOOKUP(A375,PlayerStats!$B$1:$Z$1000,MATCH("xG",PlayerStats!$B$2:$Z$2,0),0),0)</f>
        <v>0.2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0.2</v>
      </c>
      <c r="Q375" s="39">
        <f>IFERROR(VLOOKUP(A375,PlayerStats!$B$1:$Z$1000,MATCH("xAG",PlayerStats!$B$2:$Z$2,0),0),0)</f>
        <v>2.5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2.5</v>
      </c>
      <c r="V375" s="49">
        <f t="shared" si="23"/>
        <v>48</v>
      </c>
      <c r="X375" s="50" t="str">
        <f>API!M375&amp;" "&amp;API!V375</f>
        <v>Çaglar Söyüncü</v>
      </c>
      <c r="Y375" s="50">
        <f>API!AC375</f>
        <v>16</v>
      </c>
    </row>
    <row r="376" spans="1:25">
      <c r="A376" s="39" t="str">
        <f>IF([1]FINAL!A376=0,"",[1]FINAL!A376)</f>
        <v>Ryan Yates</v>
      </c>
      <c r="B376" s="39" t="str">
        <f>IF([1]FINAL!B376=0,"",[1]FINAL!B376)</f>
        <v>Yates</v>
      </c>
      <c r="C376" s="39" t="str">
        <f>IF([1]FINAL!C376=0,"",[1]FINAL!C376)</f>
        <v/>
      </c>
      <c r="D376" s="39" t="str">
        <f>IF([1]FINAL!D376=0,"",[1]FINAL!D376)</f>
        <v/>
      </c>
      <c r="E376" s="50" t="str">
        <f>[1]FINAL!L376</f>
        <v>Nott'ham Forest</v>
      </c>
      <c r="F376" s="51">
        <f>IFERROR(VLOOKUP(E376,Table!$B$1:$Z$21,MATCH("MP",Table!$B$1:$Z$1,0),0),"")</f>
        <v>34</v>
      </c>
      <c r="G376" s="40">
        <f>IFERROR(VLOOKUP(A376,PlayingTime!$B$1:$Z$1000,MATCH("Min",PlayingTime!$B$2:$Z$2,0),0),0)</f>
        <v>1504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0</v>
      </c>
      <c r="J376" s="40">
        <f>IFERROR(VLOOKUP(D376,PlayingTime!$B$1:$Z$1000,MATCH("Min",PlayingTime!$B$2:$Z$2,0),0),0)</f>
        <v>0</v>
      </c>
      <c r="K376" s="45">
        <f t="shared" si="20"/>
        <v>1504</v>
      </c>
      <c r="L376" s="39">
        <f>IFERROR(VLOOKUP(A376,PlayerStats!$B$1:$Z$1000,MATCH("xG",PlayerStats!$B$2:$Z$2,0),0),0)</f>
        <v>2.2000000000000002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0</v>
      </c>
      <c r="O376" s="39">
        <f>IFERROR(VLOOKUP(D376,PlayerStats!$B$1:$Z$1000,MATCH("xG",PlayerStats!$B$2:$Z$2,0),0),0)</f>
        <v>0</v>
      </c>
      <c r="P376" s="47">
        <f t="shared" si="21"/>
        <v>2.2000000000000002</v>
      </c>
      <c r="Q376" s="39">
        <f>IFERROR(VLOOKUP(A376,PlayerStats!$B$1:$Z$1000,MATCH("xAG",PlayerStats!$B$2:$Z$2,0),0),0)</f>
        <v>1.2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0</v>
      </c>
      <c r="T376" s="39">
        <f>IFERROR(VLOOKUP(D376,PlayerStats!$B$1:$Z$1000,MATCH("xAG",PlayerStats!$B$2:$Z$2,0),0),0)</f>
        <v>0</v>
      </c>
      <c r="U376" s="47">
        <f t="shared" si="22"/>
        <v>1.2</v>
      </c>
      <c r="V376" s="49">
        <f t="shared" si="23"/>
        <v>45</v>
      </c>
      <c r="X376" s="50" t="str">
        <f>API!M376&amp;" "&amp;API!V376</f>
        <v>James Justin</v>
      </c>
      <c r="Y376" s="50">
        <f>API!AC376</f>
        <v>45</v>
      </c>
    </row>
    <row r="377" spans="1:25">
      <c r="A377" s="39" t="str">
        <f>IF([1]FINAL!A377=0,"",[1]FINAL!A377)</f>
        <v>Ryan Fredericks</v>
      </c>
      <c r="B377" s="39" t="str">
        <f>IF([1]FINAL!B377=0,"",[1]FINAL!B377)</f>
        <v>Fredericks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Bournemouth</v>
      </c>
      <c r="F377" s="51">
        <f>IFERROR(VLOOKUP(E377,Table!$B$1:$Z$21,MATCH("MP",Table!$B$1:$Z$1,0),0),"")</f>
        <v>34</v>
      </c>
      <c r="G377" s="40">
        <f>IFERROR(VLOOKUP(A377,PlayingTime!$B$1:$Z$1000,MATCH("Min",PlayingTime!$B$2:$Z$2,0),0),0)</f>
        <v>533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533</v>
      </c>
      <c r="L377" s="39">
        <f>IFERROR(VLOOKUP(A377,PlayerStats!$B$1:$Z$1000,MATCH("xG",PlayerStats!$B$2:$Z$2,0),0),0)</f>
        <v>0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0</v>
      </c>
      <c r="Q377" s="39">
        <f>IFERROR(VLOOKUP(A377,PlayerStats!$B$1:$Z$1000,MATCH("xAG",PlayerStats!$B$2:$Z$2,0),0),0)</f>
        <v>0.1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0.1</v>
      </c>
      <c r="V377" s="49">
        <f t="shared" si="23"/>
        <v>12</v>
      </c>
      <c r="X377" s="50" t="str">
        <f>API!M377&amp;" "&amp;API!V377</f>
        <v>Boubakary Soumaré</v>
      </c>
      <c r="Y377" s="50">
        <f>API!AC377</f>
        <v>33</v>
      </c>
    </row>
    <row r="378" spans="1:25">
      <c r="A378" s="39" t="str">
        <f>IF([1]FINAL!A378=0,"",[1]FINAL!A378)</f>
        <v>Lewis O'Brien</v>
      </c>
      <c r="B378" s="39" t="str">
        <f>IF([1]FINAL!B378=0,"",[1]FINAL!B378)</f>
        <v>O'Brien</v>
      </c>
      <c r="C378" s="39" t="str">
        <f>IF([1]FINAL!C378=0,"",[1]FINAL!C378)</f>
        <v/>
      </c>
      <c r="D378" s="39" t="str">
        <f>IF([1]FINAL!D378=0,"",[1]FINAL!D378)</f>
        <v/>
      </c>
      <c r="E378" s="50" t="str">
        <f>[1]FINAL!L378</f>
        <v>Nott'ham Forest</v>
      </c>
      <c r="F378" s="51">
        <f>IFERROR(VLOOKUP(E378,Table!$B$1:$Z$21,MATCH("MP",Table!$B$1:$Z$1,0),0),"")</f>
        <v>34</v>
      </c>
      <c r="G378" s="40">
        <f>IFERROR(VLOOKUP(A378,PlayingTime!$B$1:$Z$1000,MATCH("Min",PlayingTime!$B$2:$Z$2,0),0),0)</f>
        <v>584</v>
      </c>
      <c r="H378" s="40">
        <f>IFERROR(VLOOKUP(B378,PlayingTime!$B$1:$Z$1000,MATCH("Min",PlayingTime!$B$2:$Z$2,0),0),0)</f>
        <v>0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584</v>
      </c>
      <c r="L378" s="39">
        <f>IFERROR(VLOOKUP(A378,PlayerStats!$B$1:$Z$1000,MATCH("xG",PlayerStats!$B$2:$Z$2,0),0),0)</f>
        <v>0.3</v>
      </c>
      <c r="M378" s="39">
        <f>IFERROR(VLOOKUP(B378,PlayerStats!$B$1:$Z$1000,MATCH("xG",PlayerStats!$B$2:$Z$2,0),0),0)</f>
        <v>0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0.3</v>
      </c>
      <c r="Q378" s="39">
        <f>IFERROR(VLOOKUP(A378,PlayerStats!$B$1:$Z$1000,MATCH("xAG",PlayerStats!$B$2:$Z$2,0),0),0)</f>
        <v>0.2</v>
      </c>
      <c r="R378" s="39">
        <f>IFERROR(VLOOKUP(B378,PlayerStats!$B$1:$Z$1000,MATCH("xAG",PlayerStats!$B$2:$Z$2,0),0),0)</f>
        <v>0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0.2</v>
      </c>
      <c r="V378" s="49">
        <f t="shared" si="23"/>
        <v>22</v>
      </c>
      <c r="X378" s="50" t="str">
        <f>API!M378&amp;" "&amp;API!V378</f>
        <v>Luke Thomas</v>
      </c>
      <c r="Y378" s="50">
        <f>API!AC378</f>
        <v>19</v>
      </c>
    </row>
    <row r="379" spans="1:25">
      <c r="A379" s="39" t="str">
        <f>IF([1]FINAL!A379=0,"",[1]FINAL!A379)</f>
        <v>Lyanco Silveira Neves Vojnovic</v>
      </c>
      <c r="B379" s="39" t="str">
        <f>IF([1]FINAL!B379=0,"",[1]FINAL!B379)</f>
        <v>Lyanco</v>
      </c>
      <c r="C379" s="39" t="str">
        <f>IF([1]FINAL!C379=0,"",[1]FINAL!C379)</f>
        <v/>
      </c>
      <c r="D379" s="39" t="str">
        <f>IF([1]FINAL!D379=0,"",[1]FINAL!D379)</f>
        <v/>
      </c>
      <c r="E379" s="50" t="str">
        <f>[1]FINAL!L379</f>
        <v>Southampton</v>
      </c>
      <c r="F379" s="51">
        <f>IFERROR(VLOOKUP(E379,Table!$B$1:$Z$21,MATCH("MP",Table!$B$1:$Z$1,0),0),"")</f>
        <v>34</v>
      </c>
      <c r="G379" s="40">
        <f>IFERROR(VLOOKUP(A379,PlayingTime!$B$1:$Z$1000,MATCH("Min",PlayingTime!$B$2:$Z$2,0),0),0)</f>
        <v>0</v>
      </c>
      <c r="H379" s="40">
        <f>IFERROR(VLOOKUP(B379,PlayingTime!$B$1:$Z$1000,MATCH("Min",PlayingTime!$B$2:$Z$2,0),0),0)</f>
        <v>857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857</v>
      </c>
      <c r="L379" s="39">
        <f>IFERROR(VLOOKUP(A379,PlayerStats!$B$1:$Z$1000,MATCH("xG",PlayerStats!$B$2:$Z$2,0),0),0)</f>
        <v>0</v>
      </c>
      <c r="M379" s="39">
        <f>IFERROR(VLOOKUP(B379,PlayerStats!$B$1:$Z$1000,MATCH("xG",PlayerStats!$B$2:$Z$2,0),0),0)</f>
        <v>0.3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0.3</v>
      </c>
      <c r="Q379" s="39">
        <f>IFERROR(VLOOKUP(A379,PlayerStats!$B$1:$Z$1000,MATCH("xAG",PlayerStats!$B$2:$Z$2,0),0),0)</f>
        <v>0</v>
      </c>
      <c r="R379" s="39">
        <f>IFERROR(VLOOKUP(B379,PlayerStats!$B$1:$Z$1000,MATCH("xAG",PlayerStats!$B$2:$Z$2,0),0),0)</f>
        <v>0.1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0.1</v>
      </c>
      <c r="V379" s="49">
        <f t="shared" si="23"/>
        <v>18</v>
      </c>
      <c r="X379" s="50" t="str">
        <f>API!M379&amp;" "&amp;API!V379</f>
        <v>Patson Daka</v>
      </c>
      <c r="Y379" s="50">
        <f>API!AC379</f>
        <v>64</v>
      </c>
    </row>
    <row r="380" spans="1:25">
      <c r="A380" s="39" t="str">
        <f>IF([1]FINAL!A380=0,"",[1]FINAL!A380)</f>
        <v>Tom Davies</v>
      </c>
      <c r="B380" s="39" t="str">
        <f>IF([1]FINAL!B380=0,"",[1]FINAL!B380)</f>
        <v>Davies</v>
      </c>
      <c r="C380" s="39" t="str">
        <f>IF([1]FINAL!C380=0,"",[1]FINAL!C380)</f>
        <v>T Davies</v>
      </c>
      <c r="D380" s="39" t="str">
        <f>IF([1]FINAL!D380=0,"",[1]FINAL!D380)</f>
        <v/>
      </c>
      <c r="E380" s="50" t="str">
        <f>[1]FINAL!L380</f>
        <v>Everton</v>
      </c>
      <c r="F380" s="51">
        <f>IFERROR(VLOOKUP(E380,Table!$B$1:$Z$21,MATCH("MP",Table!$B$1:$Z$1,0),0),"")</f>
        <v>34</v>
      </c>
      <c r="G380" s="40">
        <f>IFERROR(VLOOKUP(A380,PlayingTime!$B$1:$Z$1000,MATCH("Min",PlayingTime!$B$2:$Z$2,0),0),0)</f>
        <v>538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0</v>
      </c>
      <c r="J380" s="40">
        <f>IFERROR(VLOOKUP(D380,PlayingTime!$B$1:$Z$1000,MATCH("Min",PlayingTime!$B$2:$Z$2,0),0),0)</f>
        <v>0</v>
      </c>
      <c r="K380" s="45">
        <f t="shared" si="20"/>
        <v>538</v>
      </c>
      <c r="L380" s="39">
        <f>IFERROR(VLOOKUP(A380,PlayerStats!$B$1:$Z$1000,MATCH("xG",PlayerStats!$B$2:$Z$2,0),0),0)</f>
        <v>1.2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0</v>
      </c>
      <c r="O380" s="39">
        <f>IFERROR(VLOOKUP(D380,PlayerStats!$B$1:$Z$1000,MATCH("xG",PlayerStats!$B$2:$Z$2,0),0),0)</f>
        <v>0</v>
      </c>
      <c r="P380" s="47">
        <f t="shared" si="21"/>
        <v>1.2</v>
      </c>
      <c r="Q380" s="39">
        <f>IFERROR(VLOOKUP(A380,PlayerStats!$B$1:$Z$1000,MATCH("xAG",PlayerStats!$B$2:$Z$2,0),0),0)</f>
        <v>0.2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0</v>
      </c>
      <c r="T380" s="39">
        <f>IFERROR(VLOOKUP(D380,PlayerStats!$B$1:$Z$1000,MATCH("xAG",PlayerStats!$B$2:$Z$2,0),0),0)</f>
        <v>0</v>
      </c>
      <c r="U380" s="47">
        <f t="shared" si="22"/>
        <v>0.2</v>
      </c>
      <c r="V380" s="49">
        <f t="shared" si="23"/>
        <v>19</v>
      </c>
      <c r="X380" s="50" t="str">
        <f>API!M380&amp;" "&amp;API!V380</f>
        <v>Lewis Brunt</v>
      </c>
      <c r="Y380" s="50">
        <f>API!AC380</f>
        <v>1</v>
      </c>
    </row>
    <row r="381" spans="1:25">
      <c r="A381" s="39" t="str">
        <f>IF([1]FINAL!A381=0,"",[1]FINAL!A381)</f>
        <v>Marc Roca Junqué</v>
      </c>
      <c r="B381" s="39" t="str">
        <f>IF([1]FINAL!B381=0,"",[1]FINAL!B381)</f>
        <v>Roca</v>
      </c>
      <c r="C381" s="39" t="str">
        <f>IF([1]FINAL!C381=0,"",[1]FINAL!C381)</f>
        <v>Marc Roca</v>
      </c>
      <c r="D381" s="39" t="str">
        <f>IF([1]FINAL!D381=0,"",[1]FINAL!D381)</f>
        <v/>
      </c>
      <c r="E381" s="50" t="str">
        <f>[1]FINAL!L381</f>
        <v>Leeds</v>
      </c>
      <c r="F381" s="51" t="str">
        <f>IFERROR(VLOOKUP(E381,Table!$B$1:$Z$21,MATCH("MP",Table!$B$1:$Z$1,0),0),"")</f>
        <v/>
      </c>
      <c r="G381" s="40">
        <f>IFERROR(VLOOKUP(A381,PlayingTime!$B$1:$Z$1000,MATCH("Min",PlayingTime!$B$2:$Z$2,0),0),0)</f>
        <v>0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2251</v>
      </c>
      <c r="J381" s="40">
        <f>IFERROR(VLOOKUP(D381,PlayingTime!$B$1:$Z$1000,MATCH("Min",PlayingTime!$B$2:$Z$2,0),0),0)</f>
        <v>0</v>
      </c>
      <c r="K381" s="45">
        <f t="shared" si="20"/>
        <v>2251</v>
      </c>
      <c r="L381" s="39">
        <f>IFERROR(VLOOKUP(A381,PlayerStats!$B$1:$Z$1000,MATCH("xG",PlayerStats!$B$2:$Z$2,0),0),0)</f>
        <v>0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2.1</v>
      </c>
      <c r="O381" s="39">
        <f>IFERROR(VLOOKUP(D381,PlayerStats!$B$1:$Z$1000,MATCH("xG",PlayerStats!$B$2:$Z$2,0),0),0)</f>
        <v>0</v>
      </c>
      <c r="P381" s="47">
        <f t="shared" si="21"/>
        <v>2.1</v>
      </c>
      <c r="Q381" s="39">
        <f>IFERROR(VLOOKUP(A381,PlayerStats!$B$1:$Z$1000,MATCH("xAG",PlayerStats!$B$2:$Z$2,0),0),0)</f>
        <v>0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2.7</v>
      </c>
      <c r="T381" s="39">
        <f>IFERROR(VLOOKUP(D381,PlayerStats!$B$1:$Z$1000,MATCH("xAG",PlayerStats!$B$2:$Z$2,0),0),0)</f>
        <v>0</v>
      </c>
      <c r="U381" s="47">
        <f t="shared" si="22"/>
        <v>2.7</v>
      </c>
      <c r="V381" s="49">
        <f t="shared" si="23"/>
        <v>65</v>
      </c>
      <c r="X381" s="50" t="str">
        <f>API!M381&amp;" "&amp;API!V381</f>
        <v>Daniel Iversen</v>
      </c>
      <c r="Y381" s="50">
        <f>API!AC381</f>
        <v>17</v>
      </c>
    </row>
    <row r="382" spans="1:25">
      <c r="A382" s="39" t="str">
        <f>IF([1]FINAL!A382=0,"",[1]FINAL!A382)</f>
        <v>Jack Colback</v>
      </c>
      <c r="B382" s="39" t="str">
        <f>IF([1]FINAL!B382=0,"",[1]FINAL!B382)</f>
        <v>Colback</v>
      </c>
      <c r="C382" s="39" t="str">
        <f>IF([1]FINAL!C382=0,"",[1]FINAL!C382)</f>
        <v/>
      </c>
      <c r="D382" s="39" t="str">
        <f>IF([1]FINAL!D382=0,"",[1]FINAL!D382)</f>
        <v/>
      </c>
      <c r="E382" s="50" t="str">
        <f>[1]FINAL!L382</f>
        <v>Nott'ham Forest</v>
      </c>
      <c r="F382" s="51">
        <f>IFERROR(VLOOKUP(E382,Table!$B$1:$Z$21,MATCH("MP",Table!$B$1:$Z$1,0),0),"")</f>
        <v>34</v>
      </c>
      <c r="G382" s="40">
        <f>IFERROR(VLOOKUP(A382,PlayingTime!$B$1:$Z$1000,MATCH("Min",PlayingTime!$B$2:$Z$2,0),0),0)</f>
        <v>497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0</v>
      </c>
      <c r="J382" s="40">
        <f>IFERROR(VLOOKUP(D382,PlayingTime!$B$1:$Z$1000,MATCH("Min",PlayingTime!$B$2:$Z$2,0),0),0)</f>
        <v>0</v>
      </c>
      <c r="K382" s="45">
        <f t="shared" si="20"/>
        <v>497</v>
      </c>
      <c r="L382" s="39">
        <f>IFERROR(VLOOKUP(A382,PlayerStats!$B$1:$Z$1000,MATCH("xG",PlayerStats!$B$2:$Z$2,0),0),0)</f>
        <v>0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0</v>
      </c>
      <c r="O382" s="39">
        <f>IFERROR(VLOOKUP(D382,PlayerStats!$B$1:$Z$1000,MATCH("xG",PlayerStats!$B$2:$Z$2,0),0),0)</f>
        <v>0</v>
      </c>
      <c r="P382" s="47">
        <f t="shared" si="21"/>
        <v>0</v>
      </c>
      <c r="Q382" s="39">
        <f>IFERROR(VLOOKUP(A382,PlayerStats!$B$1:$Z$1000,MATCH("xAG",PlayerStats!$B$2:$Z$2,0),0),0)</f>
        <v>0.2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0</v>
      </c>
      <c r="T382" s="39">
        <f>IFERROR(VLOOKUP(D382,PlayerStats!$B$1:$Z$1000,MATCH("xAG",PlayerStats!$B$2:$Z$2,0),0),0)</f>
        <v>0</v>
      </c>
      <c r="U382" s="47">
        <f t="shared" si="22"/>
        <v>0.2</v>
      </c>
      <c r="V382" s="49">
        <f t="shared" si="23"/>
        <v>14</v>
      </c>
      <c r="X382" s="50" t="str">
        <f>API!M382&amp;" "&amp;API!V382</f>
        <v>Dennis Praet</v>
      </c>
      <c r="Y382" s="50">
        <f>API!AC382</f>
        <v>33</v>
      </c>
    </row>
    <row r="383" spans="1:25">
      <c r="A383" s="39" t="str">
        <f>IF([1]FINAL!A383=0,"",[1]FINAL!A383)</f>
        <v>Steve Cook</v>
      </c>
      <c r="B383" s="39" t="str">
        <f>IF([1]FINAL!B383=0,"",[1]FINAL!B383)</f>
        <v>Cook</v>
      </c>
      <c r="C383" s="39" t="str">
        <f>IF([1]FINAL!C383=0,"",[1]FINAL!C383)</f>
        <v>S Cook</v>
      </c>
      <c r="D383" s="39" t="str">
        <f>IF([1]FINAL!D383=0,"",[1]FINAL!D383)</f>
        <v/>
      </c>
      <c r="E383" s="50" t="str">
        <f>[1]FINAL!L383</f>
        <v>Nott'ham Forest</v>
      </c>
      <c r="F383" s="51">
        <f>IFERROR(VLOOKUP(E383,Table!$B$1:$Z$21,MATCH("MP",Table!$B$1:$Z$1,0),0),"")</f>
        <v>34</v>
      </c>
      <c r="G383" s="40">
        <f>IFERROR(VLOOKUP(A383,PlayingTime!$B$1:$Z$1000,MATCH("Min",PlayingTime!$B$2:$Z$2,0),0),0)</f>
        <v>957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957</v>
      </c>
      <c r="L383" s="39">
        <f>IFERROR(VLOOKUP(A383,PlayerStats!$B$1:$Z$1000,MATCH("xG",PlayerStats!$B$2:$Z$2,0),0),0)</f>
        <v>0.1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0.1</v>
      </c>
      <c r="Q383" s="39">
        <f>IFERROR(VLOOKUP(A383,PlayerStats!$B$1:$Z$1000,MATCH("xAG",PlayerStats!$B$2:$Z$2,0),0),0)</f>
        <v>0.6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0.6</v>
      </c>
      <c r="V383" s="49">
        <f t="shared" si="23"/>
        <v>20</v>
      </c>
      <c r="X383" s="50" t="str">
        <f>API!M383&amp;" "&amp;API!V383</f>
        <v>Alex Smithies</v>
      </c>
      <c r="Y383" s="50">
        <f>API!AC383</f>
        <v>0</v>
      </c>
    </row>
    <row r="384" spans="1:25">
      <c r="A384" s="39" t="str">
        <f>IF([1]FINAL!A384=0,"",[1]FINAL!A384)</f>
        <v>Pape Matar Sarr</v>
      </c>
      <c r="B384" s="39" t="str">
        <f>IF([1]FINAL!B384=0,"",[1]FINAL!B384)</f>
        <v>Sarr</v>
      </c>
      <c r="C384" s="39" t="str">
        <f>IF([1]FINAL!C384=0,"",[1]FINAL!C384)</f>
        <v>P Sarr</v>
      </c>
      <c r="D384" s="39" t="str">
        <f>IF([1]FINAL!D384=0,"",[1]FINAL!D384)</f>
        <v/>
      </c>
      <c r="E384" s="50" t="str">
        <f>[1]FINAL!L384</f>
        <v>Tottenham</v>
      </c>
      <c r="F384" s="51">
        <f>IFERROR(VLOOKUP(E384,Table!$B$1:$Z$21,MATCH("MP",Table!$B$1:$Z$1,0),0),"")</f>
        <v>34</v>
      </c>
      <c r="G384" s="40">
        <f>IFERROR(VLOOKUP(A384,PlayingTime!$B$1:$Z$1000,MATCH("Min",PlayingTime!$B$2:$Z$2,0),0),0)</f>
        <v>194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0</v>
      </c>
      <c r="J384" s="40">
        <f>IFERROR(VLOOKUP(D384,PlayingTime!$B$1:$Z$1000,MATCH("Min",PlayingTime!$B$2:$Z$2,0),0),0)</f>
        <v>0</v>
      </c>
      <c r="K384" s="45">
        <f t="shared" si="20"/>
        <v>194</v>
      </c>
      <c r="L384" s="39">
        <f>IFERROR(VLOOKUP(A384,PlayerStats!$B$1:$Z$1000,MATCH("xG",PlayerStats!$B$2:$Z$2,0),0),0)</f>
        <v>0.1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</v>
      </c>
      <c r="O384" s="39">
        <f>IFERROR(VLOOKUP(D384,PlayerStats!$B$1:$Z$1000,MATCH("xG",PlayerStats!$B$2:$Z$2,0),0),0)</f>
        <v>0</v>
      </c>
      <c r="P384" s="47">
        <f t="shared" si="21"/>
        <v>0.1</v>
      </c>
      <c r="Q384" s="39">
        <f>IFERROR(VLOOKUP(A384,PlayerStats!$B$1:$Z$1000,MATCH("xAG",PlayerStats!$B$2:$Z$2,0),0),0)</f>
        <v>0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0</v>
      </c>
      <c r="T384" s="39">
        <f>IFERROR(VLOOKUP(D384,PlayerStats!$B$1:$Z$1000,MATCH("xAG",PlayerStats!$B$2:$Z$2,0),0),0)</f>
        <v>0</v>
      </c>
      <c r="U384" s="47">
        <f t="shared" si="22"/>
        <v>0</v>
      </c>
      <c r="V384" s="49">
        <f t="shared" si="23"/>
        <v>10</v>
      </c>
      <c r="X384" s="50" t="str">
        <f>API!M384&amp;" "&amp;API!V384</f>
        <v>Wout Faes</v>
      </c>
      <c r="Y384" s="50">
        <f>API!AC384</f>
        <v>61</v>
      </c>
    </row>
    <row r="385" spans="1:25">
      <c r="A385" s="39" t="str">
        <f>IF([1]FINAL!A385=0,"",[1]FINAL!A385)</f>
        <v>Thiago Alcántara do Nascimento</v>
      </c>
      <c r="B385" s="39" t="str">
        <f>IF([1]FINAL!B385=0,"",[1]FINAL!B385)</f>
        <v>Thiago</v>
      </c>
      <c r="C385" s="39" t="str">
        <f>IF([1]FINAL!C385=0,"",[1]FINAL!C385)</f>
        <v>Thiago Alcántara</v>
      </c>
      <c r="D385" s="39" t="str">
        <f>IF([1]FINAL!D385=0,"",[1]FINAL!D385)</f>
        <v/>
      </c>
      <c r="E385" s="50" t="str">
        <f>[1]FINAL!L385</f>
        <v>Liverpool</v>
      </c>
      <c r="F385" s="51">
        <f>IFERROR(VLOOKUP(E385,Table!$B$1:$Z$21,MATCH("MP",Table!$B$1:$Z$1,0),0),"")</f>
        <v>34</v>
      </c>
      <c r="G385" s="40">
        <f>IFERROR(VLOOKUP(A385,PlayingTime!$B$1:$Z$1000,MATCH("Min",PlayingTime!$B$2:$Z$2,0),0),0)</f>
        <v>0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1254</v>
      </c>
      <c r="J385" s="40">
        <f>IFERROR(VLOOKUP(D385,PlayingTime!$B$1:$Z$1000,MATCH("Min",PlayingTime!$B$2:$Z$2,0),0),0)</f>
        <v>0</v>
      </c>
      <c r="K385" s="45">
        <f t="shared" si="20"/>
        <v>1254</v>
      </c>
      <c r="L385" s="39">
        <f>IFERROR(VLOOKUP(A385,PlayerStats!$B$1:$Z$1000,MATCH("xG",PlayerStats!$B$2:$Z$2,0),0),0)</f>
        <v>0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0.4</v>
      </c>
      <c r="O385" s="39">
        <f>IFERROR(VLOOKUP(D385,PlayerStats!$B$1:$Z$1000,MATCH("xG",PlayerStats!$B$2:$Z$2,0),0),0)</f>
        <v>0</v>
      </c>
      <c r="P385" s="47">
        <f t="shared" si="21"/>
        <v>0.4</v>
      </c>
      <c r="Q385" s="39">
        <f>IFERROR(VLOOKUP(A385,PlayerStats!$B$1:$Z$1000,MATCH("xAG",PlayerStats!$B$2:$Z$2,0),0),0)</f>
        <v>0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1.1000000000000001</v>
      </c>
      <c r="T385" s="39">
        <f>IFERROR(VLOOKUP(D385,PlayerStats!$B$1:$Z$1000,MATCH("xAG",PlayerStats!$B$2:$Z$2,0),0),0)</f>
        <v>0</v>
      </c>
      <c r="U385" s="47">
        <f t="shared" si="22"/>
        <v>1.1000000000000001</v>
      </c>
      <c r="V385" s="49">
        <f t="shared" si="23"/>
        <v>30</v>
      </c>
      <c r="X385" s="50" t="str">
        <f>API!M385&amp;" "&amp;API!V385</f>
        <v>Sammy Braybrooke</v>
      </c>
      <c r="Y385" s="50">
        <f>API!AC385</f>
        <v>0</v>
      </c>
    </row>
    <row r="386" spans="1:25">
      <c r="A386" s="39" t="str">
        <f>IF([1]FINAL!A386=0,"",[1]FINAL!A386)</f>
        <v>Robin Koch</v>
      </c>
      <c r="B386" s="39" t="str">
        <f>IF([1]FINAL!B386=0,"",[1]FINAL!B386)</f>
        <v>Koch</v>
      </c>
      <c r="C386" s="39" t="str">
        <f>IF([1]FINAL!C386=0,"",[1]FINAL!C386)</f>
        <v/>
      </c>
      <c r="D386" s="39" t="str">
        <f>IF([1]FINAL!D386=0,"",[1]FINAL!D386)</f>
        <v/>
      </c>
      <c r="E386" s="50" t="str">
        <f>[1]FINAL!L386</f>
        <v>Leeds</v>
      </c>
      <c r="F386" s="51" t="str">
        <f>IFERROR(VLOOKUP(E386,Table!$B$1:$Z$21,MATCH("MP",Table!$B$1:$Z$1,0),0),"")</f>
        <v/>
      </c>
      <c r="G386" s="40">
        <f>IFERROR(VLOOKUP(A386,PlayingTime!$B$1:$Z$1000,MATCH("Min",PlayingTime!$B$2:$Z$2,0),0),0)</f>
        <v>2905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2905</v>
      </c>
      <c r="L386" s="39">
        <f>IFERROR(VLOOKUP(A386,PlayerStats!$B$1:$Z$1000,MATCH("xG",PlayerStats!$B$2:$Z$2,0),0),0)</f>
        <v>1.1000000000000001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1.1000000000000001</v>
      </c>
      <c r="Q386" s="39">
        <f>IFERROR(VLOOKUP(A386,PlayerStats!$B$1:$Z$1000,MATCH("xAG",PlayerStats!$B$2:$Z$2,0),0),0)</f>
        <v>0.1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0.1</v>
      </c>
      <c r="V386" s="49">
        <f t="shared" si="23"/>
        <v>54</v>
      </c>
      <c r="X386" s="50" t="str">
        <f>API!M386&amp;" "&amp;API!V386</f>
        <v>Joe Wormleighton</v>
      </c>
      <c r="Y386" s="50">
        <f>API!AC386</f>
        <v>0</v>
      </c>
    </row>
    <row r="387" spans="1:25">
      <c r="A387" s="39" t="str">
        <f>IF([1]FINAL!A387=0,"",[1]FINAL!A387)</f>
        <v>Boubacar Kamara</v>
      </c>
      <c r="B387" s="39" t="str">
        <f>IF([1]FINAL!B387=0,"",[1]FINAL!B387)</f>
        <v>Kamara</v>
      </c>
      <c r="C387" s="39" t="str">
        <f>IF([1]FINAL!C387=0,"",[1]FINAL!C387)</f>
        <v/>
      </c>
      <c r="D387" s="39" t="str">
        <f>IF([1]FINAL!D387=0,"",[1]FINAL!D387)</f>
        <v/>
      </c>
      <c r="E387" s="50" t="str">
        <f>[1]FINAL!L387</f>
        <v>Aston Villa</v>
      </c>
      <c r="F387" s="51">
        <f>IFERROR(VLOOKUP(E387,Table!$B$1:$Z$21,MATCH("MP",Table!$B$1:$Z$1,0),0),"")</f>
        <v>34</v>
      </c>
      <c r="G387" s="40">
        <f>IFERROR(VLOOKUP(A387,PlayingTime!$B$1:$Z$1000,MATCH("Min",PlayingTime!$B$2:$Z$2,0),0),0)</f>
        <v>1569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1569</v>
      </c>
      <c r="L387" s="39">
        <f>IFERROR(VLOOKUP(A387,PlayerStats!$B$1:$Z$1000,MATCH("xG",PlayerStats!$B$2:$Z$2,0),0),0)</f>
        <v>0.2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0.2</v>
      </c>
      <c r="Q387" s="39">
        <f>IFERROR(VLOOKUP(A387,PlayerStats!$B$1:$Z$1000,MATCH("xAG",PlayerStats!$B$2:$Z$2,0),0),0)</f>
        <v>0.8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0.8</v>
      </c>
      <c r="V387" s="49">
        <f t="shared" ref="V387:V450" si="27">IFERROR(VLOOKUP(A387,$X$1:$Y$1000,MATCH("total_points",$X$1:$Y$1,0),0),"")</f>
        <v>38</v>
      </c>
      <c r="X387" s="50" t="str">
        <f>API!M387&amp;" "&amp;API!V387</f>
        <v>Kasey McAteer</v>
      </c>
      <c r="Y387" s="50">
        <f>API!AC387</f>
        <v>0</v>
      </c>
    </row>
    <row r="388" spans="1:25">
      <c r="A388" s="39" t="str">
        <f>IF([1]FINAL!A388=0,"",[1]FINAL!A388)</f>
        <v>Ben Pearson</v>
      </c>
      <c r="B388" s="39" t="str">
        <f>IF([1]FINAL!B388=0,"",[1]FINAL!B388)</f>
        <v>Pearson</v>
      </c>
      <c r="C388" s="39" t="str">
        <f>IF([1]FINAL!C388=0,"",[1]FINAL!C388)</f>
        <v/>
      </c>
      <c r="D388" s="39" t="str">
        <f>IF([1]FINAL!D388=0,"",[1]FINAL!D388)</f>
        <v/>
      </c>
      <c r="E388" s="50" t="str">
        <f>[1]FINAL!L388</f>
        <v>Bournemouth</v>
      </c>
      <c r="F388" s="51">
        <f>IFERROR(VLOOKUP(E388,Table!$B$1:$Z$21,MATCH("MP",Table!$B$1:$Z$1,0),0),"")</f>
        <v>34</v>
      </c>
      <c r="G388" s="40">
        <f>IFERROR(VLOOKUP(A388,PlayingTime!$B$1:$Z$1000,MATCH("Min",PlayingTime!$B$2:$Z$2,0),0),0)</f>
        <v>286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286</v>
      </c>
      <c r="L388" s="39">
        <f>IFERROR(VLOOKUP(A388,PlayerStats!$B$1:$Z$1000,MATCH("xG",PlayerStats!$B$2:$Z$2,0),0),0)</f>
        <v>0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</v>
      </c>
      <c r="Q388" s="39">
        <f>IFERROR(VLOOKUP(A388,PlayerStats!$B$1:$Z$1000,MATCH("xAG",PlayerStats!$B$2:$Z$2,0),0),0)</f>
        <v>0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0</v>
      </c>
      <c r="V388" s="49">
        <f t="shared" si="27"/>
        <v>9</v>
      </c>
      <c r="X388" s="50" t="str">
        <f>API!M388&amp;" "&amp;API!V388</f>
        <v>Victor Kristiansen</v>
      </c>
      <c r="Y388" s="50">
        <f>API!AC388</f>
        <v>16</v>
      </c>
    </row>
    <row r="389" spans="1:25">
      <c r="A389" s="39" t="str">
        <f>IF([1]FINAL!A389=0,"",[1]FINAL!A389)</f>
        <v>Tyler Adams</v>
      </c>
      <c r="B389" s="39" t="str">
        <f>IF([1]FINAL!B389=0,"",[1]FINAL!B389)</f>
        <v>Adams</v>
      </c>
      <c r="C389" s="39" t="str">
        <f>IF([1]FINAL!C389=0,"",[1]FINAL!C389)</f>
        <v>T Adams</v>
      </c>
      <c r="D389" s="39" t="str">
        <f>IF([1]FINAL!D389=0,"",[1]FINAL!D389)</f>
        <v/>
      </c>
      <c r="E389" s="50" t="str">
        <f>[1]FINAL!L389</f>
        <v>Leeds</v>
      </c>
      <c r="F389" s="51" t="str">
        <f>IFERROR(VLOOKUP(E389,Table!$B$1:$Z$21,MATCH("MP",Table!$B$1:$Z$1,0),0),"")</f>
        <v/>
      </c>
      <c r="G389" s="40">
        <f>IFERROR(VLOOKUP(A389,PlayingTime!$B$1:$Z$1000,MATCH("Min",PlayingTime!$B$2:$Z$2,0),0),0)</f>
        <v>2156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2156</v>
      </c>
      <c r="L389" s="39">
        <f>IFERROR(VLOOKUP(A389,PlayerStats!$B$1:$Z$1000,MATCH("xG",PlayerStats!$B$2:$Z$2,0),0),0)</f>
        <v>0.1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0.1</v>
      </c>
      <c r="Q389" s="39">
        <f>IFERROR(VLOOKUP(A389,PlayerStats!$B$1:$Z$1000,MATCH("xAG",PlayerStats!$B$2:$Z$2,0),0),0)</f>
        <v>1.4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1.4</v>
      </c>
      <c r="V389" s="49">
        <f t="shared" si="27"/>
        <v>47</v>
      </c>
      <c r="X389" s="50" t="str">
        <f>API!M389&amp;" "&amp;API!V389</f>
        <v>Mateus Cardoso Lemos Martins</v>
      </c>
      <c r="Y389" s="50">
        <f>API!AC389</f>
        <v>25</v>
      </c>
    </row>
    <row r="390" spans="1:25">
      <c r="A390" s="39" t="str">
        <f>IF([1]FINAL!A390=0,"",[1]FINAL!A390)</f>
        <v>Yves Bissouma</v>
      </c>
      <c r="B390" s="39" t="str">
        <f>IF([1]FINAL!B390=0,"",[1]FINAL!B390)</f>
        <v>Bissouma</v>
      </c>
      <c r="C390" s="39" t="str">
        <f>IF([1]FINAL!C390=0,"",[1]FINAL!C390)</f>
        <v/>
      </c>
      <c r="D390" s="39" t="str">
        <f>IF([1]FINAL!D390=0,"",[1]FINAL!D390)</f>
        <v/>
      </c>
      <c r="E390" s="50" t="str">
        <f>[1]FINAL!L390</f>
        <v>Tottenham</v>
      </c>
      <c r="F390" s="51">
        <f>IFERROR(VLOOKUP(E390,Table!$B$1:$Z$21,MATCH("MP",Table!$B$1:$Z$1,0),0),"")</f>
        <v>34</v>
      </c>
      <c r="G390" s="40">
        <f>IFERROR(VLOOKUP(A390,PlayingTime!$B$1:$Z$1000,MATCH("Min",PlayingTime!$B$2:$Z$2,0),0),0)</f>
        <v>814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814</v>
      </c>
      <c r="L390" s="39">
        <f>IFERROR(VLOOKUP(A390,PlayerStats!$B$1:$Z$1000,MATCH("xG",PlayerStats!$B$2:$Z$2,0),0),0)</f>
        <v>0.2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0.2</v>
      </c>
      <c r="Q390" s="39">
        <f>IFERROR(VLOOKUP(A390,PlayerStats!$B$1:$Z$1000,MATCH("xAG",PlayerStats!$B$2:$Z$2,0),0),0)</f>
        <v>0.5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0.5</v>
      </c>
      <c r="V390" s="49">
        <f t="shared" si="27"/>
        <v>23</v>
      </c>
      <c r="X390" s="50" t="str">
        <f>API!M390&amp;" "&amp;API!V390</f>
        <v>Harry Souttar</v>
      </c>
      <c r="Y390" s="50">
        <f>API!AC390</f>
        <v>13</v>
      </c>
    </row>
    <row r="391" spans="1:25">
      <c r="A391" s="39" t="str">
        <f>IF([1]FINAL!A391=0,"",[1]FINAL!A391)</f>
        <v>Jack Stacey</v>
      </c>
      <c r="B391" s="39" t="str">
        <f>IF([1]FINAL!B391=0,"",[1]FINAL!B391)</f>
        <v>Stacey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Bournemouth</v>
      </c>
      <c r="F391" s="51">
        <f>IFERROR(VLOOKUP(E391,Table!$B$1:$Z$21,MATCH("MP",Table!$B$1:$Z$1,0),0),"")</f>
        <v>34</v>
      </c>
      <c r="G391" s="40">
        <f>IFERROR(VLOOKUP(A391,PlayingTime!$B$1:$Z$1000,MATCH("Min",PlayingTime!$B$2:$Z$2,0),0),0)</f>
        <v>299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299</v>
      </c>
      <c r="L391" s="39">
        <f>IFERROR(VLOOKUP(A391,PlayerStats!$B$1:$Z$1000,MATCH("xG",PlayerStats!$B$2:$Z$2,0),0),0)</f>
        <v>0.1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0.1</v>
      </c>
      <c r="Q391" s="39">
        <f>IFERROR(VLOOKUP(A391,PlayerStats!$B$1:$Z$1000,MATCH("xAG",PlayerStats!$B$2:$Z$2,0),0),0)</f>
        <v>0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</v>
      </c>
      <c r="V391" s="49">
        <f t="shared" si="27"/>
        <v>6</v>
      </c>
      <c r="X391" s="50" t="str">
        <f>API!M391&amp;" "&amp;API!V391</f>
        <v>Wanya Marçal-Madivadua</v>
      </c>
      <c r="Y391" s="50">
        <f>API!AC391</f>
        <v>0</v>
      </c>
    </row>
    <row r="392" spans="1:25">
      <c r="A392" s="39" t="str">
        <f>IF([1]FINAL!A392=0,"",[1]FINAL!A392)</f>
        <v>Joseph Hodge</v>
      </c>
      <c r="B392" s="39" t="str">
        <f>IF([1]FINAL!B392=0,"",[1]FINAL!B392)</f>
        <v>Hodge</v>
      </c>
      <c r="C392" s="39" t="str">
        <f>IF([1]FINAL!C392=0,"",[1]FINAL!C392)</f>
        <v/>
      </c>
      <c r="D392" s="39" t="str">
        <f>IF([1]FINAL!D392=0,"",[1]FINAL!D392)</f>
        <v/>
      </c>
      <c r="E392" s="50" t="str">
        <f>[1]FINAL!L392</f>
        <v>Wolves</v>
      </c>
      <c r="F392" s="51">
        <f>IFERROR(VLOOKUP(E392,Table!$B$1:$Z$21,MATCH("MP",Table!$B$1:$Z$1,0),0),"")</f>
        <v>34</v>
      </c>
      <c r="G392" s="40">
        <f>IFERROR(VLOOKUP(A392,PlayingTime!$B$1:$Z$1000,MATCH("Min",PlayingTime!$B$2:$Z$2,0),0),0)</f>
        <v>169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169</v>
      </c>
      <c r="L392" s="39">
        <f>IFERROR(VLOOKUP(A392,PlayerStats!$B$1:$Z$1000,MATCH("xG",PlayerStats!$B$2:$Z$2,0),0),0)</f>
        <v>0.1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0.1</v>
      </c>
      <c r="Q392" s="39">
        <f>IFERROR(VLOOKUP(A392,PlayerStats!$B$1:$Z$1000,MATCH("xAG",PlayerStats!$B$2:$Z$2,0),0),0)</f>
        <v>0.1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0.1</v>
      </c>
      <c r="V392" s="49">
        <f t="shared" si="27"/>
        <v>4</v>
      </c>
      <c r="X392" s="50" t="str">
        <f>API!M392&amp;" "&amp;API!V392</f>
        <v>Liam Cooper</v>
      </c>
      <c r="Y392" s="50">
        <f>API!AC392</f>
        <v>32</v>
      </c>
    </row>
    <row r="393" spans="1:25">
      <c r="A393" s="39" t="str">
        <f>IF([1]FINAL!A393=0,"",[1]FINAL!A393)</f>
        <v>Ibrahima Diallo</v>
      </c>
      <c r="B393" s="39" t="str">
        <f>IF([1]FINAL!B393=0,"",[1]FINAL!B393)</f>
        <v>Diallo</v>
      </c>
      <c r="C393" s="39" t="str">
        <f>IF([1]FINAL!C393=0,"",[1]FINAL!C393)</f>
        <v>I Diallo</v>
      </c>
      <c r="D393" s="39" t="str">
        <f>IF([1]FINAL!D393=0,"",[1]FINAL!D393)</f>
        <v/>
      </c>
      <c r="E393" s="50" t="str">
        <f>[1]FINAL!L393</f>
        <v>Southampton</v>
      </c>
      <c r="F393" s="51">
        <f>IFERROR(VLOOKUP(E393,Table!$B$1:$Z$21,MATCH("MP",Table!$B$1:$Z$1,0),0),"")</f>
        <v>34</v>
      </c>
      <c r="G393" s="40">
        <f>IFERROR(VLOOKUP(A393,PlayingTime!$B$1:$Z$1000,MATCH("Min",PlayingTime!$B$2:$Z$2,0),0),0)</f>
        <v>819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819</v>
      </c>
      <c r="L393" s="39">
        <f>IFERROR(VLOOKUP(A393,PlayerStats!$B$1:$Z$1000,MATCH("xG",PlayerStats!$B$2:$Z$2,0),0),0)</f>
        <v>0.2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0.2</v>
      </c>
      <c r="Q393" s="39">
        <f>IFERROR(VLOOKUP(A393,PlayerStats!$B$1:$Z$1000,MATCH("xAG",PlayerStats!$B$2:$Z$2,0),0),0)</f>
        <v>0.1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0.1</v>
      </c>
      <c r="V393" s="49">
        <f t="shared" si="27"/>
        <v>19</v>
      </c>
      <c r="X393" s="50" t="str">
        <f>API!M393&amp;" "&amp;API!V393</f>
        <v>Luke Ayling</v>
      </c>
      <c r="Y393" s="50">
        <f>API!AC393</f>
        <v>48</v>
      </c>
    </row>
    <row r="394" spans="1:25">
      <c r="A394" s="39" t="str">
        <f>IF([1]FINAL!A394=0,"",[1]FINAL!A394)</f>
        <v>Jamaal Lascelles</v>
      </c>
      <c r="B394" s="39" t="str">
        <f>IF([1]FINAL!B394=0,"",[1]FINAL!B394)</f>
        <v>Lascelles</v>
      </c>
      <c r="C394" s="39" t="str">
        <f>IF([1]FINAL!C394=0,"",[1]FINAL!C394)</f>
        <v/>
      </c>
      <c r="D394" s="39" t="str">
        <f>IF([1]FINAL!D394=0,"",[1]FINAL!D394)</f>
        <v/>
      </c>
      <c r="E394" s="50" t="str">
        <f>[1]FINAL!L394</f>
        <v>Newcastle Utd</v>
      </c>
      <c r="F394" s="51">
        <f>IFERROR(VLOOKUP(E394,Table!$B$1:$Z$21,MATCH("MP",Table!$B$1:$Z$1,0),0),"")</f>
        <v>33</v>
      </c>
      <c r="G394" s="40">
        <f>IFERROR(VLOOKUP(A394,PlayingTime!$B$1:$Z$1000,MATCH("Min",PlayingTime!$B$2:$Z$2,0),0),0)</f>
        <v>218</v>
      </c>
      <c r="H394" s="40">
        <f>IFERROR(VLOOKUP(B394,PlayingTime!$B$1:$Z$1000,MATCH("Min",PlayingTime!$B$2:$Z$2,0),0),0)</f>
        <v>0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218</v>
      </c>
      <c r="L394" s="39">
        <f>IFERROR(VLOOKUP(A394,PlayerStats!$B$1:$Z$1000,MATCH("xG",PlayerStats!$B$2:$Z$2,0),0),0)</f>
        <v>0.1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0.1</v>
      </c>
      <c r="Q394" s="39">
        <f>IFERROR(VLOOKUP(A394,PlayerStats!$B$1:$Z$1000,MATCH("xAG",PlayerStats!$B$2:$Z$2,0),0),0)</f>
        <v>0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</v>
      </c>
      <c r="V394" s="49">
        <f t="shared" si="27"/>
        <v>3</v>
      </c>
      <c r="X394" s="50" t="str">
        <f>API!M394&amp;" "&amp;API!V394</f>
        <v>Mateusz Klich</v>
      </c>
      <c r="Y394" s="50">
        <f>API!AC394</f>
        <v>12</v>
      </c>
    </row>
    <row r="395" spans="1:25">
      <c r="A395" s="39" t="str">
        <f>IF([1]FINAL!A395=0,"",[1]FINAL!A395)</f>
        <v>Adama Traoré Diarra</v>
      </c>
      <c r="B395" s="39" t="str">
        <f>IF([1]FINAL!B395=0,"",[1]FINAL!B395)</f>
        <v>Adama</v>
      </c>
      <c r="C395" s="39" t="str">
        <f>IF([1]FINAL!C395=0,"",[1]FINAL!C395)</f>
        <v>A Traore</v>
      </c>
      <c r="D395" s="39" t="str">
        <f>IF([1]FINAL!D395=0,"",[1]FINAL!D395)</f>
        <v>Traore</v>
      </c>
      <c r="E395" s="50" t="str">
        <f>[1]FINAL!L395</f>
        <v>Wolves</v>
      </c>
      <c r="F395" s="51">
        <f>IFERROR(VLOOKUP(E395,Table!$B$1:$Z$21,MATCH("MP",Table!$B$1:$Z$1,0),0),"")</f>
        <v>34</v>
      </c>
      <c r="G395" s="40">
        <f>IFERROR(VLOOKUP(A395,PlayingTime!$B$1:$Z$1000,MATCH("Min",PlayingTime!$B$2:$Z$2,0),0),0)</f>
        <v>0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0</v>
      </c>
      <c r="L395" s="39">
        <f>IFERROR(VLOOKUP(A395,PlayerStats!$B$1:$Z$1000,MATCH("xG",PlayerStats!$B$2:$Z$2,0),0),0)</f>
        <v>0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</v>
      </c>
      <c r="Q395" s="39">
        <f>IFERROR(VLOOKUP(A395,PlayerStats!$B$1:$Z$1000,MATCH("xAG",PlayerStats!$B$2:$Z$2,0),0),0)</f>
        <v>0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</v>
      </c>
      <c r="V395" s="49">
        <f t="shared" si="27"/>
        <v>57</v>
      </c>
      <c r="X395" s="50" t="str">
        <f>API!M395&amp;" "&amp;API!V395</f>
        <v>Adam Forshaw</v>
      </c>
      <c r="Y395" s="50">
        <f>API!AC395</f>
        <v>9</v>
      </c>
    </row>
    <row r="396" spans="1:25">
      <c r="A396" s="39" t="str">
        <f>IF([1]FINAL!A396=0,"",[1]FINAL!A396)</f>
        <v>Fábio Ferreira Vieira</v>
      </c>
      <c r="B396" s="39" t="str">
        <f>IF([1]FINAL!B396=0,"",[1]FINAL!B396)</f>
        <v>Fábio Vieira</v>
      </c>
      <c r="C396" s="39" t="str">
        <f>IF([1]FINAL!C396=0,"",[1]FINAL!C396)</f>
        <v>Vieira</v>
      </c>
      <c r="D396" s="39" t="str">
        <f>IF([1]FINAL!D396=0,"",[1]FINAL!D396)</f>
        <v/>
      </c>
      <c r="E396" s="50" t="str">
        <f>[1]FINAL!L396</f>
        <v>Arsenal</v>
      </c>
      <c r="F396" s="51">
        <f>IFERROR(VLOOKUP(E396,Table!$B$1:$Z$21,MATCH("MP",Table!$B$1:$Z$1,0),0),"")</f>
        <v>34</v>
      </c>
      <c r="G396" s="40">
        <f>IFERROR(VLOOKUP(A396,PlayingTime!$B$1:$Z$1000,MATCH("Min",PlayingTime!$B$2:$Z$2,0),0),0)</f>
        <v>0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0</v>
      </c>
      <c r="L396" s="39">
        <f>IFERROR(VLOOKUP(A396,PlayerStats!$B$1:$Z$1000,MATCH("xG",PlayerStats!$B$2:$Z$2,0),0),0)</f>
        <v>0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</v>
      </c>
      <c r="Q396" s="39">
        <f>IFERROR(VLOOKUP(A396,PlayerStats!$B$1:$Z$1000,MATCH("xAG",PlayerStats!$B$2:$Z$2,0),0),0)</f>
        <v>0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</v>
      </c>
      <c r="V396" s="49">
        <f t="shared" si="27"/>
        <v>38</v>
      </c>
      <c r="X396" s="50" t="str">
        <f>API!M396&amp;" "&amp;API!V396</f>
        <v>Rodrigo Moreno</v>
      </c>
      <c r="Y396" s="50">
        <f>API!AC396</f>
        <v>109</v>
      </c>
    </row>
    <row r="397" spans="1:25">
      <c r="A397" s="39" t="str">
        <f>IF([1]FINAL!A397=0,"",[1]FINAL!A397)</f>
        <v>Reiss Nelson</v>
      </c>
      <c r="B397" s="39" t="str">
        <f>IF([1]FINAL!B397=0,"",[1]FINAL!B397)</f>
        <v>Nelson</v>
      </c>
      <c r="C397" s="39" t="str">
        <f>IF([1]FINAL!C397=0,"",[1]FINAL!C397)</f>
        <v/>
      </c>
      <c r="D397" s="39" t="str">
        <f>IF([1]FINAL!D397=0,"",[1]FINAL!D397)</f>
        <v/>
      </c>
      <c r="E397" s="50" t="str">
        <f>[1]FINAL!L397</f>
        <v>Arsenal</v>
      </c>
      <c r="F397" s="51">
        <f>IFERROR(VLOOKUP(E397,Table!$B$1:$Z$21,MATCH("MP",Table!$B$1:$Z$1,0),0),"")</f>
        <v>34</v>
      </c>
      <c r="G397" s="40">
        <f>IFERROR(VLOOKUP(A397,PlayingTime!$B$1:$Z$1000,MATCH("Min",PlayingTime!$B$2:$Z$2,0),0),0)</f>
        <v>146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146</v>
      </c>
      <c r="L397" s="39">
        <f>IFERROR(VLOOKUP(A397,PlayerStats!$B$1:$Z$1000,MATCH("xG",PlayerStats!$B$2:$Z$2,0),0),0)</f>
        <v>0.8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0.8</v>
      </c>
      <c r="Q397" s="39">
        <f>IFERROR(VLOOKUP(A397,PlayerStats!$B$1:$Z$1000,MATCH("xAG",PlayerStats!$B$2:$Z$2,0),0),0)</f>
        <v>0.6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0.6</v>
      </c>
      <c r="V397" s="49">
        <f t="shared" si="27"/>
        <v>39</v>
      </c>
      <c r="X397" s="50" t="str">
        <f>API!M397&amp;" "&amp;API!V397</f>
        <v>Stuart Dallas</v>
      </c>
      <c r="Y397" s="50">
        <f>API!AC397</f>
        <v>0</v>
      </c>
    </row>
    <row r="398" spans="1:25">
      <c r="A398" s="39" t="str">
        <f>IF([1]FINAL!A398=0,"",[1]FINAL!A398)</f>
        <v>Luka Milivojevic</v>
      </c>
      <c r="B398" s="39" t="str">
        <f>IF([1]FINAL!B398=0,"",[1]FINAL!B398)</f>
        <v>Milivojevic</v>
      </c>
      <c r="C398" s="39" t="str">
        <f>IF([1]FINAL!C398=0,"",[1]FINAL!C398)</f>
        <v/>
      </c>
      <c r="D398" s="39" t="str">
        <f>IF([1]FINAL!D398=0,"",[1]FINAL!D398)</f>
        <v/>
      </c>
      <c r="E398" s="50" t="str">
        <f>[1]FINAL!L398</f>
        <v>Crystal Palace</v>
      </c>
      <c r="F398" s="51">
        <f>IFERROR(VLOOKUP(E398,Table!$B$1:$Z$21,MATCH("MP",Table!$B$1:$Z$1,0),0),"")</f>
        <v>34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</v>
      </c>
      <c r="Q398" s="39">
        <f>IFERROR(VLOOKUP(A398,PlayerStats!$B$1:$Z$1000,MATCH("xAG",PlayerStats!$B$2:$Z$2,0),0),0)</f>
        <v>0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</v>
      </c>
      <c r="V398" s="49">
        <f t="shared" si="27"/>
        <v>23</v>
      </c>
      <c r="X398" s="50" t="str">
        <f>API!M398&amp;" "&amp;API!V398</f>
        <v>Patrick Bamford</v>
      </c>
      <c r="Y398" s="50">
        <f>API!AC398</f>
        <v>65</v>
      </c>
    </row>
    <row r="399" spans="1:25">
      <c r="A399" s="39" t="str">
        <f>IF([1]FINAL!A399=0,"",[1]FINAL!A399)</f>
        <v>Bertrand Traoré</v>
      </c>
      <c r="B399" s="39" t="str">
        <f>IF([1]FINAL!B399=0,"",[1]FINAL!B399)</f>
        <v>Traoré</v>
      </c>
      <c r="C399" s="39" t="str">
        <f>IF([1]FINAL!C399=0,"",[1]FINAL!C399)</f>
        <v/>
      </c>
      <c r="D399" s="39" t="str">
        <f>IF([1]FINAL!D399=0,"",[1]FINAL!D399)</f>
        <v/>
      </c>
      <c r="E399" s="50" t="str">
        <f>[1]FINAL!L399</f>
        <v>Aston Villa</v>
      </c>
      <c r="F399" s="51">
        <f>IFERROR(VLOOKUP(E399,Table!$B$1:$Z$21,MATCH("MP",Table!$B$1:$Z$1,0),0),"")</f>
        <v>34</v>
      </c>
      <c r="G399" s="40">
        <f>IFERROR(VLOOKUP(A399,PlayingTime!$B$1:$Z$1000,MATCH("Min",PlayingTime!$B$2:$Z$2,0),0),0)</f>
        <v>188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188</v>
      </c>
      <c r="L399" s="39">
        <f>IFERROR(VLOOKUP(A399,PlayerStats!$B$1:$Z$1000,MATCH("xG",PlayerStats!$B$2:$Z$2,0),0),0)</f>
        <v>0.6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0.6</v>
      </c>
      <c r="Q399" s="39">
        <f>IFERROR(VLOOKUP(A399,PlayerStats!$B$1:$Z$1000,MATCH("xAG",PlayerStats!$B$2:$Z$2,0),0),0)</f>
        <v>0.1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0.1</v>
      </c>
      <c r="V399" s="49">
        <f t="shared" si="27"/>
        <v>19</v>
      </c>
      <c r="X399" s="50" t="str">
        <f>API!M399&amp;" "&amp;API!V399</f>
        <v>Diego Llorente</v>
      </c>
      <c r="Y399" s="50">
        <f>API!AC399</f>
        <v>16</v>
      </c>
    </row>
    <row r="400" spans="1:25">
      <c r="A400" s="39" t="str">
        <f>IF([1]FINAL!A400=0,"",[1]FINAL!A400)</f>
        <v>Jonjo Shelvey</v>
      </c>
      <c r="B400" s="39" t="str">
        <f>IF([1]FINAL!B400=0,"",[1]FINAL!B400)</f>
        <v>Shelvey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Nott'ham Forest</v>
      </c>
      <c r="F400" s="51">
        <f>IFERROR(VLOOKUP(E400,Table!$B$1:$Z$21,MATCH("MP",Table!$B$1:$Z$1,0),0),"")</f>
        <v>34</v>
      </c>
      <c r="G400" s="40">
        <f>IFERROR(VLOOKUP(A400,PlayingTime!$B$1:$Z$1000,MATCH("Min",PlayingTime!$B$2:$Z$2,0),0),0)</f>
        <v>37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37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16</v>
      </c>
      <c r="X400" s="50" t="str">
        <f>API!M400&amp;" "&amp;API!V400</f>
        <v>Tyler Roberts</v>
      </c>
      <c r="Y400" s="50">
        <f>API!AC400</f>
        <v>0</v>
      </c>
    </row>
    <row r="401" spans="1:25">
      <c r="A401" s="39" t="str">
        <f>IF([1]FINAL!A401=0,"",[1]FINAL!A401)</f>
        <v>Jeremy Sarmiento Morante</v>
      </c>
      <c r="B401" s="39" t="str">
        <f>IF([1]FINAL!B401=0,"",[1]FINAL!B401)</f>
        <v>Sarmiento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Brighton</v>
      </c>
      <c r="F401" s="51">
        <f>IFERROR(VLOOKUP(E401,Table!$B$1:$Z$21,MATCH("MP",Table!$B$1:$Z$1,0),0),"")</f>
        <v>32</v>
      </c>
      <c r="G401" s="40">
        <f>IFERROR(VLOOKUP(A401,PlayingTime!$B$1:$Z$1000,MATCH("Min",PlayingTime!$B$2:$Z$2,0),0),0)</f>
        <v>0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0</v>
      </c>
      <c r="L401" s="39">
        <f>IFERROR(VLOOKUP(A401,PlayerStats!$B$1:$Z$1000,MATCH("xG",PlayerStats!$B$2:$Z$2,0),0),0)</f>
        <v>0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</v>
      </c>
      <c r="Q401" s="39">
        <f>IFERROR(VLOOKUP(A401,PlayerStats!$B$1:$Z$1000,MATCH("xAG",PlayerStats!$B$2:$Z$2,0),0),0)</f>
        <v>0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</v>
      </c>
      <c r="V401" s="49">
        <f t="shared" si="27"/>
        <v>16</v>
      </c>
      <c r="X401" s="50" t="str">
        <f>API!M401&amp;" "&amp;API!V401</f>
        <v>Robin Koch</v>
      </c>
      <c r="Y401" s="50">
        <f>API!AC401</f>
        <v>54</v>
      </c>
    </row>
    <row r="402" spans="1:25">
      <c r="A402" s="39" t="str">
        <f>IF([1]FINAL!A402=0,"",[1]FINAL!A402)</f>
        <v>James Garner</v>
      </c>
      <c r="B402" s="39" t="str">
        <f>IF([1]FINAL!B402=0,"",[1]FINAL!B402)</f>
        <v>Garner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Everton</v>
      </c>
      <c r="F402" s="51">
        <f>IFERROR(VLOOKUP(E402,Table!$B$1:$Z$21,MATCH("MP",Table!$B$1:$Z$1,0),0),"")</f>
        <v>34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0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0</v>
      </c>
      <c r="L402" s="39">
        <f>IFERROR(VLOOKUP(A402,PlayerStats!$B$1:$Z$1000,MATCH("xG",PlayerStats!$B$2:$Z$2,0),0),0)</f>
        <v>0.2</v>
      </c>
      <c r="M402" s="39">
        <f>IFERROR(VLOOKUP(B402,PlayerStats!$B$1:$Z$1000,MATCH("xG",PlayerStats!$B$2:$Z$2,0),0),0)</f>
        <v>0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0.2</v>
      </c>
      <c r="Q402" s="39">
        <f>IFERROR(VLOOKUP(A402,PlayerStats!$B$1:$Z$1000,MATCH("xAG",PlayerStats!$B$2:$Z$2,0),0),0)</f>
        <v>0.2</v>
      </c>
      <c r="R402" s="39">
        <f>IFERROR(VLOOKUP(B402,PlayerStats!$B$1:$Z$1000,MATCH("xAG",PlayerStats!$B$2:$Z$2,0),0),0)</f>
        <v>0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0.2</v>
      </c>
      <c r="V402" s="49">
        <f t="shared" si="27"/>
        <v>18</v>
      </c>
      <c r="X402" s="50" t="str">
        <f>API!M402&amp;" "&amp;API!V402</f>
        <v>Raphael Dias Belloli</v>
      </c>
      <c r="Y402" s="50">
        <f>API!AC402</f>
        <v>0</v>
      </c>
    </row>
    <row r="403" spans="1:25">
      <c r="A403" s="39" t="str">
        <f>IF([1]FINAL!A403=0,"",[1]FINAL!A403)</f>
        <v>Emile Smith Rowe</v>
      </c>
      <c r="B403" s="39" t="str">
        <f>IF([1]FINAL!B403=0,"",[1]FINAL!B403)</f>
        <v>Smith Rowe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Arsenal</v>
      </c>
      <c r="F403" s="51">
        <f>IFERROR(VLOOKUP(E403,Table!$B$1:$Z$21,MATCH("MP",Table!$B$1:$Z$1,0),0),"")</f>
        <v>34</v>
      </c>
      <c r="G403" s="40">
        <f>IFERROR(VLOOKUP(A403,PlayingTime!$B$1:$Z$1000,MATCH("Min",PlayingTime!$B$2:$Z$2,0),0),0)</f>
        <v>142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142</v>
      </c>
      <c r="L403" s="39">
        <f>IFERROR(VLOOKUP(A403,PlayerStats!$B$1:$Z$1000,MATCH("xG",PlayerStats!$B$2:$Z$2,0),0),0)</f>
        <v>0.3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0.3</v>
      </c>
      <c r="Q403" s="39">
        <f>IFERROR(VLOOKUP(A403,PlayerStats!$B$1:$Z$1000,MATCH("xAG",PlayerStats!$B$2:$Z$2,0),0),0)</f>
        <v>0.6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0.6</v>
      </c>
      <c r="V403" s="49">
        <f t="shared" si="27"/>
        <v>13</v>
      </c>
      <c r="X403" s="50" t="str">
        <f>API!M403&amp;" "&amp;API!V403</f>
        <v>Jack Harrison</v>
      </c>
      <c r="Y403" s="50">
        <f>API!AC403</f>
        <v>120</v>
      </c>
    </row>
    <row r="404" spans="1:25">
      <c r="A404" s="39" t="str">
        <f>IF([1]FINAL!A404=0,"",[1]FINAL!A404)</f>
        <v>Mateusz Klich</v>
      </c>
      <c r="B404" s="39" t="str">
        <f>IF([1]FINAL!B404=0,"",[1]FINAL!B404)</f>
        <v>Klich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Leeds</v>
      </c>
      <c r="F404" s="51" t="str">
        <f>IFERROR(VLOOKUP(E404,Table!$B$1:$Z$21,MATCH("MP",Table!$B$1:$Z$1,0),0),"")</f>
        <v/>
      </c>
      <c r="G404" s="40">
        <f>IFERROR(VLOOKUP(A404,PlayingTime!$B$1:$Z$1000,MATCH("Min",PlayingTime!$B$2:$Z$2,0),0),0)</f>
        <v>280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280</v>
      </c>
      <c r="L404" s="39">
        <f>IFERROR(VLOOKUP(A404,PlayerStats!$B$1:$Z$1000,MATCH("xG",PlayerStats!$B$2:$Z$2,0),0),0)</f>
        <v>0.2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0.2</v>
      </c>
      <c r="Q404" s="39">
        <f>IFERROR(VLOOKUP(A404,PlayerStats!$B$1:$Z$1000,MATCH("xAG",PlayerStats!$B$2:$Z$2,0),0),0)</f>
        <v>0.2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0.2</v>
      </c>
      <c r="V404" s="49">
        <f t="shared" si="27"/>
        <v>12</v>
      </c>
      <c r="X404" s="50" t="str">
        <f>API!M404&amp;" "&amp;API!V404</f>
        <v>Jamie Shackleton</v>
      </c>
      <c r="Y404" s="50">
        <f>API!AC404</f>
        <v>0</v>
      </c>
    </row>
    <row r="405" spans="1:25">
      <c r="A405" s="39" t="str">
        <f>IF([1]FINAL!A405=0,"",[1]FINAL!A405)</f>
        <v>Saman Ghoddos</v>
      </c>
      <c r="B405" s="39" t="str">
        <f>IF([1]FINAL!B405=0,"",[1]FINAL!B405)</f>
        <v>Ghoddos</v>
      </c>
      <c r="C405" s="39" t="str">
        <f>IF([1]FINAL!C405=0,"",[1]FINAL!C405)</f>
        <v/>
      </c>
      <c r="D405" s="39" t="str">
        <f>IF([1]FINAL!D405=0,"",[1]FINAL!D405)</f>
        <v/>
      </c>
      <c r="E405" s="50" t="str">
        <f>[1]FINAL!L405</f>
        <v>Brentford</v>
      </c>
      <c r="F405" s="51">
        <f>IFERROR(VLOOKUP(E405,Table!$B$1:$Z$21,MATCH("MP",Table!$B$1:$Z$1,0),0),"")</f>
        <v>34</v>
      </c>
      <c r="G405" s="40">
        <f>IFERROR(VLOOKUP(A405,PlayingTime!$B$1:$Z$1000,MATCH("Min",PlayingTime!$B$2:$Z$2,0),0),0)</f>
        <v>132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132</v>
      </c>
      <c r="L405" s="39">
        <f>IFERROR(VLOOKUP(A405,PlayerStats!$B$1:$Z$1000,MATCH("xG",PlayerStats!$B$2:$Z$2,0),0),0)</f>
        <v>0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</v>
      </c>
      <c r="Q405" s="39">
        <f>IFERROR(VLOOKUP(A405,PlayerStats!$B$1:$Z$1000,MATCH("xAG",PlayerStats!$B$2:$Z$2,0),0),0)</f>
        <v>0.4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0.4</v>
      </c>
      <c r="V405" s="49">
        <f t="shared" si="27"/>
        <v>13</v>
      </c>
      <c r="X405" s="50" t="str">
        <f>API!M405&amp;" "&amp;API!V405</f>
        <v>Pascal Struijk</v>
      </c>
      <c r="Y405" s="50">
        <f>API!AC405</f>
        <v>64</v>
      </c>
    </row>
    <row r="406" spans="1:25">
      <c r="A406" s="39" t="str">
        <f>IF([1]FINAL!A406=0,"",[1]FINAL!A406)</f>
        <v>Naby Keita</v>
      </c>
      <c r="B406" s="39" t="str">
        <f>IF([1]FINAL!B406=0,"",[1]FINAL!B406)</f>
        <v>Keita</v>
      </c>
      <c r="C406" s="39" t="str">
        <f>IF([1]FINAL!C406=0,"",[1]FINAL!C406)</f>
        <v/>
      </c>
      <c r="D406" s="39" t="str">
        <f>IF([1]FINAL!D406=0,"",[1]FINAL!D406)</f>
        <v/>
      </c>
      <c r="E406" s="50" t="str">
        <f>[1]FINAL!L406</f>
        <v>Liverpool</v>
      </c>
      <c r="F406" s="51">
        <f>IFERROR(VLOOKUP(E406,Table!$B$1:$Z$21,MATCH("MP",Table!$B$1:$Z$1,0),0),"")</f>
        <v>34</v>
      </c>
      <c r="G406" s="40">
        <f>IFERROR(VLOOKUP(A406,PlayingTime!$B$1:$Z$1000,MATCH("Min",PlayingTime!$B$2:$Z$2,0),0),0)</f>
        <v>0</v>
      </c>
      <c r="H406" s="40">
        <f>IFERROR(VLOOKUP(B406,PlayingTime!$B$1:$Z$1000,MATCH("Min",PlayingTime!$B$2:$Z$2,0),0),0)</f>
        <v>0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0</v>
      </c>
      <c r="L406" s="39">
        <f>IFERROR(VLOOKUP(A406,PlayerStats!$B$1:$Z$1000,MATCH("xG",PlayerStats!$B$2:$Z$2,0),0),0)</f>
        <v>0</v>
      </c>
      <c r="M406" s="39">
        <f>IFERROR(VLOOKUP(B406,PlayerStats!$B$1:$Z$1000,MATCH("xG",PlayerStats!$B$2:$Z$2,0),0),0)</f>
        <v>0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</v>
      </c>
      <c r="Q406" s="39">
        <f>IFERROR(VLOOKUP(A406,PlayerStats!$B$1:$Z$1000,MATCH("xAG",PlayerStats!$B$2:$Z$2,0),0),0)</f>
        <v>0</v>
      </c>
      <c r="R406" s="39">
        <f>IFERROR(VLOOKUP(B406,PlayerStats!$B$1:$Z$1000,MATCH("xAG",PlayerStats!$B$2:$Z$2,0),0),0)</f>
        <v>0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</v>
      </c>
      <c r="V406" s="49">
        <f t="shared" si="27"/>
        <v>10</v>
      </c>
      <c r="X406" s="50" t="str">
        <f>API!M406&amp;" "&amp;API!V406</f>
        <v>Kristoffer Klaesson</v>
      </c>
      <c r="Y406" s="50">
        <f>API!AC406</f>
        <v>0</v>
      </c>
    </row>
    <row r="407" spans="1:25">
      <c r="A407" s="39" t="str">
        <f>IF([1]FINAL!A407=0,"",[1]FINAL!A407)</f>
        <v>Cole Palmer</v>
      </c>
      <c r="B407" s="39" t="str">
        <f>IF([1]FINAL!B407=0,"",[1]FINAL!B407)</f>
        <v>Palmer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Manchester City</v>
      </c>
      <c r="F407" s="51">
        <f>IFERROR(VLOOKUP(E407,Table!$B$1:$Z$21,MATCH("MP",Table!$B$1:$Z$1,0),0),"")</f>
        <v>33</v>
      </c>
      <c r="G407" s="40">
        <f>IFERROR(VLOOKUP(A407,PlayingTime!$B$1:$Z$1000,MATCH("Min",PlayingTime!$B$2:$Z$2,0),0),0)</f>
        <v>150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150</v>
      </c>
      <c r="L407" s="39">
        <f>IFERROR(VLOOKUP(A407,PlayerStats!$B$1:$Z$1000,MATCH("xG",PlayerStats!$B$2:$Z$2,0),0),0)</f>
        <v>0.1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0.1</v>
      </c>
      <c r="Q407" s="39">
        <f>IFERROR(VLOOKUP(A407,PlayerStats!$B$1:$Z$1000,MATCH("xAG",PlayerStats!$B$2:$Z$2,0),0),0)</f>
        <v>0.2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0.2</v>
      </c>
      <c r="V407" s="49">
        <f t="shared" si="27"/>
        <v>10</v>
      </c>
      <c r="X407" s="50" t="str">
        <f>API!M407&amp;" "&amp;API!V407</f>
        <v>Sam Greenwood</v>
      </c>
      <c r="Y407" s="50">
        <f>API!AC407</f>
        <v>27</v>
      </c>
    </row>
    <row r="408" spans="1:25">
      <c r="A408" s="39" t="str">
        <f>IF([1]FINAL!A408=0,"",[1]FINAL!A408)</f>
        <v>Lucas Rodrigues Moura da Silva</v>
      </c>
      <c r="B408" s="39" t="str">
        <f>IF([1]FINAL!B408=0,"",[1]FINAL!B408)</f>
        <v>Lucas Moura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Tottenham</v>
      </c>
      <c r="F408" s="51">
        <f>IFERROR(VLOOKUP(E408,Table!$B$1:$Z$21,MATCH("MP",Table!$B$1:$Z$1,0),0),"")</f>
        <v>34</v>
      </c>
      <c r="G408" s="40">
        <f>IFERROR(VLOOKUP(A408,PlayingTime!$B$1:$Z$1000,MATCH("Min",PlayingTime!$B$2:$Z$2,0),0),0)</f>
        <v>0</v>
      </c>
      <c r="H408" s="40">
        <f>IFERROR(VLOOKUP(B408,PlayingTime!$B$1:$Z$1000,MATCH("Min",PlayingTime!$B$2:$Z$2,0),0),0)</f>
        <v>127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127</v>
      </c>
      <c r="L408" s="39">
        <f>IFERROR(VLOOKUP(A408,PlayerStats!$B$1:$Z$1000,MATCH("xG",PlayerStats!$B$2:$Z$2,0),0),0)</f>
        <v>0</v>
      </c>
      <c r="M408" s="39">
        <f>IFERROR(VLOOKUP(B408,PlayerStats!$B$1:$Z$1000,MATCH("xG",PlayerStats!$B$2:$Z$2,0),0),0)</f>
        <v>0.1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0.1</v>
      </c>
      <c r="Q408" s="39">
        <f>IFERROR(VLOOKUP(A408,PlayerStats!$B$1:$Z$1000,MATCH("xAG",PlayerStats!$B$2:$Z$2,0),0),0)</f>
        <v>0</v>
      </c>
      <c r="R408" s="39">
        <f>IFERROR(VLOOKUP(B408,PlayerStats!$B$1:$Z$1000,MATCH("xAG",PlayerStats!$B$2:$Z$2,0),0),0)</f>
        <v>0.3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0.3</v>
      </c>
      <c r="V408" s="49">
        <f t="shared" si="27"/>
        <v>10</v>
      </c>
      <c r="X408" s="50" t="str">
        <f>API!M408&amp;" "&amp;API!V408</f>
        <v>Illan Meslier</v>
      </c>
      <c r="Y408" s="50">
        <f>API!AC408</f>
        <v>90</v>
      </c>
    </row>
    <row r="409" spans="1:25">
      <c r="A409" s="39" t="str">
        <f>IF([1]FINAL!A409=0,"",[1]FINAL!A409)</f>
        <v>Billy Gilmour</v>
      </c>
      <c r="B409" s="39" t="str">
        <f>IF([1]FINAL!B409=0,"",[1]FINAL!B409)</f>
        <v>Gilmour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Brighton</v>
      </c>
      <c r="F409" s="51">
        <f>IFERROR(VLOOKUP(E409,Table!$B$1:$Z$21,MATCH("MP",Table!$B$1:$Z$1,0),0),"")</f>
        <v>32</v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0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0</v>
      </c>
      <c r="L409" s="39">
        <f>IFERROR(VLOOKUP(A409,PlayerStats!$B$1:$Z$1000,MATCH("xG",PlayerStats!$B$2:$Z$2,0),0),0)</f>
        <v>0.3</v>
      </c>
      <c r="M409" s="39">
        <f>IFERROR(VLOOKUP(B409,PlayerStats!$B$1:$Z$1000,MATCH("xG",PlayerStats!$B$2:$Z$2,0),0),0)</f>
        <v>0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0.3</v>
      </c>
      <c r="Q409" s="39">
        <f>IFERROR(VLOOKUP(A409,PlayerStats!$B$1:$Z$1000,MATCH("xAG",PlayerStats!$B$2:$Z$2,0),0),0)</f>
        <v>0.1</v>
      </c>
      <c r="R409" s="39">
        <f>IFERROR(VLOOKUP(B409,PlayerStats!$B$1:$Z$1000,MATCH("xAG",PlayerStats!$B$2:$Z$2,0),0),0)</f>
        <v>0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0.1</v>
      </c>
      <c r="V409" s="49">
        <f t="shared" si="27"/>
        <v>13</v>
      </c>
      <c r="X409" s="50" t="str">
        <f>API!M409&amp;" "&amp;API!V409</f>
        <v>Junior Firpo Adames</v>
      </c>
      <c r="Y409" s="50">
        <f>API!AC409</f>
        <v>28</v>
      </c>
    </row>
    <row r="410" spans="1:25">
      <c r="A410" s="39" t="str">
        <f>IF([1]FINAL!A410=0,"",[1]FINAL!A410)</f>
        <v>Siriki Dembélé</v>
      </c>
      <c r="B410" s="39" t="str">
        <f>IF([1]FINAL!B410=0,"",[1]FINAL!B410)</f>
        <v>Dembélé</v>
      </c>
      <c r="C410" s="39" t="str">
        <f>IF([1]FINAL!C410=0,"",[1]FINAL!C410)</f>
        <v>Dembele</v>
      </c>
      <c r="D410" s="39" t="str">
        <f>IF([1]FINAL!D410=0,"",[1]FINAL!D410)</f>
        <v/>
      </c>
      <c r="E410" s="50" t="str">
        <f>[1]FINAL!L410</f>
        <v>Bournemouth</v>
      </c>
      <c r="F410" s="51">
        <f>IFERROR(VLOOKUP(E410,Table!$B$1:$Z$21,MATCH("MP",Table!$B$1:$Z$1,0),0),"")</f>
        <v>34</v>
      </c>
      <c r="G410" s="40">
        <f>IFERROR(VLOOKUP(A410,PlayingTime!$B$1:$Z$1000,MATCH("Min",PlayingTime!$B$2:$Z$2,0),0),0)</f>
        <v>110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110</v>
      </c>
      <c r="L410" s="39">
        <f>IFERROR(VLOOKUP(A410,PlayerStats!$B$1:$Z$1000,MATCH("xG",PlayerStats!$B$2:$Z$2,0),0),0)</f>
        <v>0.2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0.2</v>
      </c>
      <c r="Q410" s="39">
        <f>IFERROR(VLOOKUP(A410,PlayerStats!$B$1:$Z$1000,MATCH("xAG",PlayerStats!$B$2:$Z$2,0),0),0)</f>
        <v>0.3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0.3</v>
      </c>
      <c r="V410" s="49">
        <f t="shared" si="27"/>
        <v>6</v>
      </c>
      <c r="X410" s="50" t="str">
        <f>API!M410&amp;" "&amp;API!V410</f>
        <v>Crysencio Summerville</v>
      </c>
      <c r="Y410" s="50">
        <f>API!AC410</f>
        <v>73</v>
      </c>
    </row>
    <row r="411" spans="1:25">
      <c r="A411" s="39" t="str">
        <f>IF([1]FINAL!A411=0,"",[1]FINAL!A411)</f>
        <v>Kalvin Phillips</v>
      </c>
      <c r="B411" s="39" t="str">
        <f>IF([1]FINAL!B411=0,"",[1]FINAL!B411)</f>
        <v>Phillips</v>
      </c>
      <c r="C411" s="39" t="str">
        <f>IF([1]FINAL!C411=0,"",[1]FINAL!C411)</f>
        <v>K Phillips</v>
      </c>
      <c r="D411" s="39" t="str">
        <f>IF([1]FINAL!D411=0,"",[1]FINAL!D411)</f>
        <v/>
      </c>
      <c r="E411" s="50" t="str">
        <f>[1]FINAL!L411</f>
        <v>Manchester City</v>
      </c>
      <c r="F411" s="51">
        <f>IFERROR(VLOOKUP(E411,Table!$B$1:$Z$21,MATCH("MP",Table!$B$1:$Z$1,0),0),"")</f>
        <v>33</v>
      </c>
      <c r="G411" s="40">
        <f>IFERROR(VLOOKUP(A411,PlayingTime!$B$1:$Z$1000,MATCH("Min",PlayingTime!$B$2:$Z$2,0),0),0)</f>
        <v>110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110</v>
      </c>
      <c r="L411" s="39">
        <f>IFERROR(VLOOKUP(A411,PlayerStats!$B$1:$Z$1000,MATCH("xG",PlayerStats!$B$2:$Z$2,0),0),0)</f>
        <v>0.1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0.1</v>
      </c>
      <c r="Q411" s="39">
        <f>IFERROR(VLOOKUP(A411,PlayerStats!$B$1:$Z$1000,MATCH("xAG",PlayerStats!$B$2:$Z$2,0),0),0)</f>
        <v>0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</v>
      </c>
      <c r="V411" s="49">
        <f t="shared" si="27"/>
        <v>7</v>
      </c>
      <c r="X411" s="50" t="str">
        <f>API!M411&amp;" "&amp;API!V411</f>
        <v>Lewis Bate</v>
      </c>
      <c r="Y411" s="50">
        <f>API!AC411</f>
        <v>0</v>
      </c>
    </row>
    <row r="412" spans="1:25">
      <c r="A412" s="39" t="str">
        <f>IF([1]FINAL!A412=0,"",[1]FINAL!A412)</f>
        <v>Chem Campbell</v>
      </c>
      <c r="B412" s="39" t="str">
        <f>IF([1]FINAL!B412=0,"",[1]FINAL!B412)</f>
        <v>Campbell</v>
      </c>
      <c r="C412" s="39" t="str">
        <f>IF([1]FINAL!C412=0,"",[1]FINAL!C412)</f>
        <v/>
      </c>
      <c r="D412" s="39" t="str">
        <f>IF([1]FINAL!D412=0,"",[1]FINAL!D412)</f>
        <v/>
      </c>
      <c r="E412" s="50" t="str">
        <f>[1]FINAL!L412</f>
        <v>Wolves</v>
      </c>
      <c r="F412" s="51">
        <f>IFERROR(VLOOKUP(E412,Table!$B$1:$Z$21,MATCH("MP",Table!$B$1:$Z$1,0),0),"")</f>
        <v>34</v>
      </c>
      <c r="G412" s="40">
        <f>IFERROR(VLOOKUP(A412,PlayingTime!$B$1:$Z$1000,MATCH("Min",PlayingTime!$B$2:$Z$2,0),0),0)</f>
        <v>74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74</v>
      </c>
      <c r="L412" s="39">
        <f>IFERROR(VLOOKUP(A412,PlayerStats!$B$1:$Z$1000,MATCH("xG",PlayerStats!$B$2:$Z$2,0),0),0)</f>
        <v>0.1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0.1</v>
      </c>
      <c r="Q412" s="39">
        <f>IFERROR(VLOOKUP(A412,PlayerStats!$B$1:$Z$1000,MATCH("xAG",PlayerStats!$B$2:$Z$2,0),0),0)</f>
        <v>0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</v>
      </c>
      <c r="V412" s="49">
        <f t="shared" si="27"/>
        <v>5</v>
      </c>
      <c r="X412" s="50" t="str">
        <f>API!M412&amp;" "&amp;API!V412</f>
        <v>Joe Gelhardt</v>
      </c>
      <c r="Y412" s="50">
        <f>API!AC412</f>
        <v>20</v>
      </c>
    </row>
    <row r="413" spans="1:25">
      <c r="A413" s="39" t="str">
        <f>IF([1]FINAL!A413=0,"",[1]FINAL!A413)</f>
        <v>Jairo Riedewald</v>
      </c>
      <c r="B413" s="39" t="str">
        <f>IF([1]FINAL!B413=0,"",[1]FINAL!B413)</f>
        <v>Riedewald</v>
      </c>
      <c r="C413" s="39" t="str">
        <f>IF([1]FINAL!C413=0,"",[1]FINAL!C413)</f>
        <v/>
      </c>
      <c r="D413" s="39" t="str">
        <f>IF([1]FINAL!D413=0,"",[1]FINAL!D413)</f>
        <v/>
      </c>
      <c r="E413" s="50" t="str">
        <f>[1]FINAL!L413</f>
        <v>Crystal Palace</v>
      </c>
      <c r="F413" s="51">
        <f>IFERROR(VLOOKUP(E413,Table!$B$1:$Z$21,MATCH("MP",Table!$B$1:$Z$1,0),0),"")</f>
        <v>34</v>
      </c>
      <c r="G413" s="40">
        <f>IFERROR(VLOOKUP(A413,PlayingTime!$B$1:$Z$1000,MATCH("Min",PlayingTime!$B$2:$Z$2,0),0),0)</f>
        <v>0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0</v>
      </c>
      <c r="L413" s="39">
        <f>IFERROR(VLOOKUP(A413,PlayerStats!$B$1:$Z$1000,MATCH("xG",PlayerStats!$B$2:$Z$2,0),0),0)</f>
        <v>0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</v>
      </c>
      <c r="Q413" s="39">
        <f>IFERROR(VLOOKUP(A413,PlayerStats!$B$1:$Z$1000,MATCH("xAG",PlayerStats!$B$2:$Z$2,0),0),0)</f>
        <v>0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</v>
      </c>
      <c r="V413" s="49">
        <f t="shared" si="27"/>
        <v>4</v>
      </c>
      <c r="X413" s="50" t="str">
        <f>API!M413&amp;" "&amp;API!V413</f>
        <v>Leo Fuhr Hjelde</v>
      </c>
      <c r="Y413" s="50">
        <f>API!AC413</f>
        <v>0</v>
      </c>
    </row>
    <row r="414" spans="1:25">
      <c r="A414" s="39" t="str">
        <f>IF([1]FINAL!A414=0,"",[1]FINAL!A414)</f>
        <v>Junior Stanislas</v>
      </c>
      <c r="B414" s="39" t="str">
        <f>IF([1]FINAL!B414=0,"",[1]FINAL!B414)</f>
        <v>Stanislas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Bournemouth</v>
      </c>
      <c r="F414" s="51">
        <f>IFERROR(VLOOKUP(E414,Table!$B$1:$Z$21,MATCH("MP",Table!$B$1:$Z$1,0),0),"")</f>
        <v>34</v>
      </c>
      <c r="G414" s="40">
        <f>IFERROR(VLOOKUP(A414,PlayingTime!$B$1:$Z$1000,MATCH("Min",PlayingTime!$B$2:$Z$2,0),0),0)</f>
        <v>61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61</v>
      </c>
      <c r="L414" s="39">
        <f>IFERROR(VLOOKUP(A414,PlayerStats!$B$1:$Z$1000,MATCH("xG",PlayerStats!$B$2:$Z$2,0),0),0)</f>
        <v>0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</v>
      </c>
      <c r="Q414" s="39">
        <f>IFERROR(VLOOKUP(A414,PlayerStats!$B$1:$Z$1000,MATCH("xAG",PlayerStats!$B$2:$Z$2,0),0),0)</f>
        <v>0.1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0.1</v>
      </c>
      <c r="V414" s="49">
        <f t="shared" si="27"/>
        <v>4</v>
      </c>
      <c r="X414" s="50" t="str">
        <f>API!M414&amp;" "&amp;API!V414</f>
        <v>Rasmus Kristensen</v>
      </c>
      <c r="Y414" s="50">
        <f>API!AC414</f>
        <v>42</v>
      </c>
    </row>
    <row r="415" spans="1:25">
      <c r="A415" s="39" t="str">
        <f>IF([1]FINAL!A415=0,"",[1]FINAL!A415)</f>
        <v>Facundo Pellistri Rebollo</v>
      </c>
      <c r="B415" s="39" t="str">
        <f>IF([1]FINAL!B415=0,"",[1]FINAL!B415)</f>
        <v>Pellistri</v>
      </c>
      <c r="C415" s="39" t="str">
        <f>IF([1]FINAL!C415=0,"",[1]FINAL!C415)</f>
        <v/>
      </c>
      <c r="D415" s="39" t="str">
        <f>IF([1]FINAL!D415=0,"",[1]FINAL!D415)</f>
        <v/>
      </c>
      <c r="E415" s="50" t="str">
        <f>[1]FINAL!L415</f>
        <v>Manchester Utd</v>
      </c>
      <c r="F415" s="51">
        <f>IFERROR(VLOOKUP(E415,Table!$B$1:$Z$21,MATCH("MP",Table!$B$1:$Z$1,0),0),"")</f>
        <v>33</v>
      </c>
      <c r="G415" s="40">
        <f>IFERROR(VLOOKUP(A415,PlayingTime!$B$1:$Z$1000,MATCH("Min",PlayingTime!$B$2:$Z$2,0),0),0)</f>
        <v>0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0</v>
      </c>
      <c r="L415" s="39">
        <f>IFERROR(VLOOKUP(A415,PlayerStats!$B$1:$Z$1000,MATCH("xG",PlayerStats!$B$2:$Z$2,0),0),0)</f>
        <v>0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</v>
      </c>
      <c r="Q415" s="39">
        <f>IFERROR(VLOOKUP(A415,PlayerStats!$B$1:$Z$1000,MATCH("xAG",PlayerStats!$B$2:$Z$2,0),0),0)</f>
        <v>0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</v>
      </c>
      <c r="V415" s="49">
        <f t="shared" si="27"/>
        <v>3</v>
      </c>
      <c r="X415" s="50" t="str">
        <f>API!M415&amp;" "&amp;API!V415</f>
        <v>Marc Roca Junqué</v>
      </c>
      <c r="Y415" s="50">
        <f>API!AC415</f>
        <v>65</v>
      </c>
    </row>
    <row r="416" spans="1:25">
      <c r="A416" s="39" t="str">
        <f>IF([1]FINAL!A416=0,"",[1]FINAL!A416)</f>
        <v>Malcolm Ebiowei</v>
      </c>
      <c r="B416" s="39" t="str">
        <f>IF([1]FINAL!B416=0,"",[1]FINAL!B416)</f>
        <v>Ebiowei</v>
      </c>
      <c r="C416" s="39" t="str">
        <f>IF([1]FINAL!C416=0,"",[1]FINAL!C416)</f>
        <v/>
      </c>
      <c r="D416" s="39" t="str">
        <f>IF([1]FINAL!D416=0,"",[1]FINAL!D416)</f>
        <v/>
      </c>
      <c r="E416" s="50" t="str">
        <f>[1]FINAL!L416</f>
        <v>Crystal Palace</v>
      </c>
      <c r="F416" s="51">
        <f>IFERROR(VLOOKUP(E416,Table!$B$1:$Z$21,MATCH("MP",Table!$B$1:$Z$1,0),0),"")</f>
        <v>34</v>
      </c>
      <c r="G416" s="40">
        <f>IFERROR(VLOOKUP(A416,PlayingTime!$B$1:$Z$1000,MATCH("Min",PlayingTime!$B$2:$Z$2,0),0),0)</f>
        <v>34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34</v>
      </c>
      <c r="L416" s="39">
        <f>IFERROR(VLOOKUP(A416,PlayerStats!$B$1:$Z$1000,MATCH("xG",PlayerStats!$B$2:$Z$2,0),0),0)</f>
        <v>0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3</v>
      </c>
      <c r="X416" s="50" t="str">
        <f>API!M416&amp;" "&amp;API!V416</f>
        <v>Brenden Aaronson</v>
      </c>
      <c r="Y416" s="50">
        <f>API!AC416</f>
        <v>79</v>
      </c>
    </row>
    <row r="417" spans="1:25">
      <c r="A417" s="39" t="str">
        <f>IF([1]FINAL!A417=0,"",[1]FINAL!A417)</f>
        <v>Luke Harris</v>
      </c>
      <c r="B417" s="39" t="str">
        <f>IF([1]FINAL!B417=0,"",[1]FINAL!B417)</f>
        <v>Harris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Fulham</v>
      </c>
      <c r="F417" s="51">
        <f>IFERROR(VLOOKUP(E417,Table!$B$1:$Z$21,MATCH("MP",Table!$B$1:$Z$1,0),0),"")</f>
        <v>34</v>
      </c>
      <c r="G417" s="40">
        <f>IFERROR(VLOOKUP(A417,PlayingTime!$B$1:$Z$1000,MATCH("Min",PlayingTime!$B$2:$Z$2,0),0),0)</f>
        <v>13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13</v>
      </c>
      <c r="L417" s="39">
        <f>IFERROR(VLOOKUP(A417,PlayerStats!$B$1:$Z$1000,MATCH("xG",PlayerStats!$B$2:$Z$2,0),0),0)</f>
        <v>0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</v>
      </c>
      <c r="Q417" s="39">
        <f>IFERROR(VLOOKUP(A417,PlayerStats!$B$1:$Z$1000,MATCH("xAG",PlayerStats!$B$2:$Z$2,0),0),0)</f>
        <v>0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</v>
      </c>
      <c r="V417" s="49">
        <f t="shared" si="27"/>
        <v>3</v>
      </c>
      <c r="X417" s="50" t="str">
        <f>API!M417&amp;" "&amp;API!V417</f>
        <v>Darko Gyabi</v>
      </c>
      <c r="Y417" s="50">
        <f>API!AC417</f>
        <v>1</v>
      </c>
    </row>
    <row r="418" spans="1:25">
      <c r="A418" s="39" t="str">
        <f>IF([1]FINAL!A418=0,"",[1]FINAL!A418)</f>
        <v>Morgan Sanson</v>
      </c>
      <c r="B418" s="39" t="str">
        <f>IF([1]FINAL!B418=0,"",[1]FINAL!B418)</f>
        <v>Sanson</v>
      </c>
      <c r="C418" s="39" t="str">
        <f>IF([1]FINAL!C418=0,"",[1]FINAL!C418)</f>
        <v/>
      </c>
      <c r="D418" s="39" t="str">
        <f>IF([1]FINAL!D418=0,"",[1]FINAL!D418)</f>
        <v/>
      </c>
      <c r="E418" s="50" t="str">
        <f>[1]FINAL!L418</f>
        <v>Aston Villa</v>
      </c>
      <c r="F418" s="51">
        <f>IFERROR(VLOOKUP(E418,Table!$B$1:$Z$21,MATCH("MP",Table!$B$1:$Z$1,0),0),"")</f>
        <v>34</v>
      </c>
      <c r="G418" s="40">
        <f>IFERROR(VLOOKUP(A418,PlayingTime!$B$1:$Z$1000,MATCH("Min",PlayingTime!$B$2:$Z$2,0),0),0)</f>
        <v>11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11</v>
      </c>
      <c r="L418" s="39">
        <f>IFERROR(VLOOKUP(A418,PlayerStats!$B$1:$Z$1000,MATCH("xG",PlayerStats!$B$2:$Z$2,0),0),0)</f>
        <v>0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2</v>
      </c>
      <c r="X418" s="50" t="str">
        <f>API!M418&amp;" "&amp;API!V418</f>
        <v>Tyler Adams</v>
      </c>
      <c r="Y418" s="50">
        <f>API!AC418</f>
        <v>47</v>
      </c>
    </row>
    <row r="419" spans="1:25">
      <c r="A419" s="39" t="str">
        <f>IF([1]FINAL!A419=0,"",[1]FINAL!A419)</f>
        <v>James McArthur</v>
      </c>
      <c r="B419" s="39" t="str">
        <f>IF([1]FINAL!B419=0,"",[1]FINAL!B419)</f>
        <v>McArthur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Crystal Palace</v>
      </c>
      <c r="F419" s="51">
        <f>IFERROR(VLOOKUP(E419,Table!$B$1:$Z$21,MATCH("MP",Table!$B$1:$Z$1,0),0),"")</f>
        <v>34</v>
      </c>
      <c r="G419" s="40">
        <f>IFERROR(VLOOKUP(A419,PlayingTime!$B$1:$Z$1000,MATCH("Min",PlayingTime!$B$2:$Z$2,0),0),0)</f>
        <v>21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21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2</v>
      </c>
      <c r="X419" s="50" t="str">
        <f>API!M419&amp;" "&amp;API!V419</f>
        <v>Luis Sinisterra Lucumí</v>
      </c>
      <c r="Y419" s="50">
        <f>API!AC419</f>
        <v>53</v>
      </c>
    </row>
    <row r="420" spans="1:25">
      <c r="A420" s="39" t="str">
        <f>IF([1]FINAL!A420=0,"",[1]FINAL!A420)</f>
        <v>Oriol Romeu Vidal</v>
      </c>
      <c r="B420" s="39" t="str">
        <f>IF([1]FINAL!B420=0,"",[1]FINAL!B420)</f>
        <v>Romeu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Southampton</v>
      </c>
      <c r="F420" s="51">
        <f>IFERROR(VLOOKUP(E420,Table!$B$1:$Z$21,MATCH("MP",Table!$B$1:$Z$1,0),0),"")</f>
        <v>34</v>
      </c>
      <c r="G420" s="40">
        <f>IFERROR(VLOOKUP(A420,PlayingTime!$B$1:$Z$1000,MATCH("Min",PlayingTime!$B$2:$Z$2,0),0),0)</f>
        <v>0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0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2</v>
      </c>
      <c r="X420" s="50" t="str">
        <f>API!M420&amp;" "&amp;API!V420</f>
        <v>Cody Drameh</v>
      </c>
      <c r="Y420" s="50">
        <f>API!AC420</f>
        <v>1</v>
      </c>
    </row>
    <row r="421" spans="1:25">
      <c r="A421" s="39" t="str">
        <f>IF([1]FINAL!A421=0,"",[1]FINAL!A421)</f>
        <v>Josh Onomah</v>
      </c>
      <c r="B421" s="39" t="str">
        <f>IF([1]FINAL!B421=0,"",[1]FINAL!B421)</f>
        <v>Onomah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Fulham</v>
      </c>
      <c r="F421" s="51">
        <f>IFERROR(VLOOKUP(E421,Table!$B$1:$Z$21,MATCH("MP",Table!$B$1:$Z$1,0),0),"")</f>
        <v>34</v>
      </c>
      <c r="G421" s="40">
        <f>IFERROR(VLOOKUP(A421,PlayingTime!$B$1:$Z$1000,MATCH("Min",PlayingTime!$B$2:$Z$2,0),0),0)</f>
        <v>15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15</v>
      </c>
      <c r="L421" s="39">
        <f>IFERROR(VLOOKUP(A421,PlayerStats!$B$1:$Z$1000,MATCH("xG",PlayerStats!$B$2:$Z$2,0),0),0)</f>
        <v>0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2</v>
      </c>
      <c r="X421" s="50" t="str">
        <f>API!M421&amp;" "&amp;API!V421</f>
        <v>Archie Gray</v>
      </c>
      <c r="Y421" s="50">
        <f>API!AC421</f>
        <v>0</v>
      </c>
    </row>
    <row r="422" spans="1:25">
      <c r="A422" s="39" t="str">
        <f>IF([1]FINAL!A422=0,"",[1]FINAL!A422)</f>
        <v>Jamal Lowe</v>
      </c>
      <c r="B422" s="39" t="str">
        <f>IF([1]FINAL!B422=0,"",[1]FINAL!B422)</f>
        <v>Lowe</v>
      </c>
      <c r="C422" s="39" t="str">
        <f>IF([1]FINAL!C422=0,"",[1]FINAL!C422)</f>
        <v/>
      </c>
      <c r="D422" s="39" t="str">
        <f>IF([1]FINAL!D422=0,"",[1]FINAL!D422)</f>
        <v/>
      </c>
      <c r="E422" s="50" t="str">
        <f>[1]FINAL!L422</f>
        <v>Bournemouth</v>
      </c>
      <c r="F422" s="51">
        <f>IFERROR(VLOOKUP(E422,Table!$B$1:$Z$21,MATCH("MP",Table!$B$1:$Z$1,0),0),"")</f>
        <v>34</v>
      </c>
      <c r="G422" s="40">
        <f>IFERROR(VLOOKUP(A422,PlayingTime!$B$1:$Z$1000,MATCH("Min",PlayingTime!$B$2:$Z$2,0),0),0)</f>
        <v>12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12</v>
      </c>
      <c r="L422" s="39">
        <f>IFERROR(VLOOKUP(A422,PlayerStats!$B$1:$Z$1000,MATCH("xG",PlayerStats!$B$2:$Z$2,0),0),0)</f>
        <v>0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2</v>
      </c>
      <c r="X422" s="50" t="str">
        <f>API!M422&amp;" "&amp;API!V422</f>
        <v>Joel Robles</v>
      </c>
      <c r="Y422" s="50">
        <f>API!AC422</f>
        <v>0</v>
      </c>
    </row>
    <row r="423" spans="1:25">
      <c r="A423" s="39" t="str">
        <f>IF([1]FINAL!A423=0,"",[1]FINAL!A423)</f>
        <v>David Brooks</v>
      </c>
      <c r="B423" s="39" t="str">
        <f>IF([1]FINAL!B423=0,"",[1]FINAL!B423)</f>
        <v>Brooks</v>
      </c>
      <c r="C423" s="39" t="str">
        <f>IF([1]FINAL!C423=0,"",[1]FINAL!C423)</f>
        <v/>
      </c>
      <c r="D423" s="39" t="str">
        <f>IF([1]FINAL!D423=0,"",[1]FINAL!D423)</f>
        <v/>
      </c>
      <c r="E423" s="50" t="str">
        <f>[1]FINAL!L423</f>
        <v>Bournemouth</v>
      </c>
      <c r="F423" s="51">
        <f>IFERROR(VLOOKUP(E423,Table!$B$1:$Z$21,MATCH("MP",Table!$B$1:$Z$1,0),0),"")</f>
        <v>34</v>
      </c>
      <c r="G423" s="40">
        <f>IFERROR(VLOOKUP(A423,PlayingTime!$B$1:$Z$1000,MATCH("Min",PlayingTime!$B$2:$Z$2,0),0),0)</f>
        <v>31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31</v>
      </c>
      <c r="L423" s="39">
        <f>IFERROR(VLOOKUP(A423,PlayerStats!$B$1:$Z$1000,MATCH("xG",PlayerStats!$B$2:$Z$2,0),0),0)</f>
        <v>0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2</v>
      </c>
      <c r="X423" s="50" t="str">
        <f>API!M423&amp;" "&amp;API!V423</f>
        <v>Wilfried Gnonto</v>
      </c>
      <c r="Y423" s="50">
        <f>API!AC423</f>
        <v>53</v>
      </c>
    </row>
    <row r="424" spans="1:25">
      <c r="A424" s="39" t="str">
        <f>IF([1]FINAL!A424=0,"",[1]FINAL!A424)</f>
        <v>Dele Alli</v>
      </c>
      <c r="B424" s="39" t="str">
        <f>IF([1]FINAL!B424=0,"",[1]FINAL!B424)</f>
        <v>Dele</v>
      </c>
      <c r="C424" s="39" t="str">
        <f>IF([1]FINAL!C424=0,"",[1]FINAL!C424)</f>
        <v/>
      </c>
      <c r="D424" s="39" t="str">
        <f>IF([1]FINAL!D424=0,"",[1]FINAL!D424)</f>
        <v/>
      </c>
      <c r="E424" s="50" t="str">
        <f>[1]FINAL!L424</f>
        <v>Everton</v>
      </c>
      <c r="F424" s="51">
        <f>IFERROR(VLOOKUP(E424,Table!$B$1:$Z$21,MATCH("MP",Table!$B$1:$Z$1,0),0),"")</f>
        <v>34</v>
      </c>
      <c r="G424" s="40">
        <f>IFERROR(VLOOKUP(A424,PlayingTime!$B$1:$Z$1000,MATCH("Min",PlayingTime!$B$2:$Z$2,0),0),0)</f>
        <v>40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40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2</v>
      </c>
      <c r="X424" s="50" t="str">
        <f>API!M424&amp;" "&amp;API!V424</f>
        <v>Mateo Joseph Fernández</v>
      </c>
      <c r="Y424" s="50">
        <f>API!AC424</f>
        <v>3</v>
      </c>
    </row>
    <row r="425" spans="1:25">
      <c r="A425" s="39" t="str">
        <f>IF([1]FINAL!A425=0,"",[1]FINAL!A425)</f>
        <v>Nathaniel Chalobah</v>
      </c>
      <c r="B425" s="39" t="str">
        <f>IF([1]FINAL!B425=0,"",[1]FINAL!B425)</f>
        <v>Chalobah</v>
      </c>
      <c r="C425" s="39" t="str">
        <f>IF([1]FINAL!C425=0,"",[1]FINAL!C425)</f>
        <v>N Chalobah</v>
      </c>
      <c r="D425" s="39" t="str">
        <f>IF([1]FINAL!D425=0,"",[1]FINAL!D425)</f>
        <v/>
      </c>
      <c r="E425" s="50" t="str">
        <f>[1]FINAL!L425</f>
        <v>Fulham</v>
      </c>
      <c r="F425" s="51">
        <f>IFERROR(VLOOKUP(E425,Table!$B$1:$Z$21,MATCH("MP",Table!$B$1:$Z$1,0),0),"")</f>
        <v>34</v>
      </c>
      <c r="G425" s="40">
        <f>IFERROR(VLOOKUP(A425,PlayingTime!$B$1:$Z$1000,MATCH("Min",PlayingTime!$B$2:$Z$2,0),0),0)</f>
        <v>12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12</v>
      </c>
      <c r="L425" s="39">
        <f>IFERROR(VLOOKUP(A425,PlayerStats!$B$1:$Z$1000,MATCH("xG",PlayerStats!$B$2:$Z$2,0),0),0)</f>
        <v>0.1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0.1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1</v>
      </c>
      <c r="X425" s="50" t="str">
        <f>API!M425&amp;" "&amp;API!V425</f>
        <v>Sonny Perkins</v>
      </c>
      <c r="Y425" s="50">
        <f>API!AC425</f>
        <v>0</v>
      </c>
    </row>
    <row r="426" spans="1:25">
      <c r="A426" s="39" t="str">
        <f>IF([1]FINAL!A426=0,"",[1]FINAL!A426)</f>
        <v>Carlos Ribeiro Dias</v>
      </c>
      <c r="B426" s="39" t="str">
        <f>IF([1]FINAL!B426=0,"",[1]FINAL!B426)</f>
        <v>Cafú</v>
      </c>
      <c r="C426" s="39" t="str">
        <f>IF([1]FINAL!C426=0,"",[1]FINAL!C426)</f>
        <v>Cafu</v>
      </c>
      <c r="D426" s="39" t="str">
        <f>IF([1]FINAL!D426=0,"",[1]FINAL!D426)</f>
        <v/>
      </c>
      <c r="E426" s="50" t="str">
        <f>[1]FINAL!L426</f>
        <v>Nott'ham Forest</v>
      </c>
      <c r="F426" s="51">
        <f>IFERROR(VLOOKUP(E426,Table!$B$1:$Z$21,MATCH("MP",Table!$B$1:$Z$1,0),0),"")</f>
        <v>34</v>
      </c>
      <c r="G426" s="40">
        <f>IFERROR(VLOOKUP(A426,PlayingTime!$B$1:$Z$1000,MATCH("Min",PlayingTime!$B$2:$Z$2,0),0),0)</f>
        <v>0</v>
      </c>
      <c r="H426" s="40">
        <f>IFERROR(VLOOKUP(B426,PlayingTime!$B$1:$Z$1000,MATCH("Min",PlayingTime!$B$2:$Z$2,0),0),0)</f>
        <v>7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7</v>
      </c>
      <c r="L426" s="39">
        <f>IFERROR(VLOOKUP(A426,PlayerStats!$B$1:$Z$1000,MATCH("xG",PlayerStats!$B$2:$Z$2,0),0),0)</f>
        <v>0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1</v>
      </c>
      <c r="X426" s="50" t="str">
        <f>API!M426&amp;" "&amp;API!V426</f>
        <v>Maximilian Wöber</v>
      </c>
      <c r="Y426" s="50">
        <f>API!AC426</f>
        <v>23</v>
      </c>
    </row>
    <row r="427" spans="1:25">
      <c r="A427" s="39" t="str">
        <f>IF([1]FINAL!A427=0,"",[1]FINAL!A427)</f>
        <v>Alex Mighten</v>
      </c>
      <c r="B427" s="39" t="str">
        <f>IF([1]FINAL!B427=0,"",[1]FINAL!B427)</f>
        <v>Mighten</v>
      </c>
      <c r="C427" s="39" t="str">
        <f>IF([1]FINAL!C427=0,"",[1]FINAL!C427)</f>
        <v/>
      </c>
      <c r="D427" s="39" t="str">
        <f>IF([1]FINAL!D427=0,"",[1]FINAL!D427)</f>
        <v/>
      </c>
      <c r="E427" s="50" t="str">
        <f>[1]FINAL!L427</f>
        <v>Nott'ham Forest</v>
      </c>
      <c r="F427" s="51">
        <f>IFERROR(VLOOKUP(E427,Table!$B$1:$Z$21,MATCH("MP",Table!$B$1:$Z$1,0),0),"")</f>
        <v>34</v>
      </c>
      <c r="G427" s="40">
        <f>IFERROR(VLOOKUP(A427,PlayingTime!$B$1:$Z$1000,MATCH("Min",PlayingTime!$B$2:$Z$2,0),0),0)</f>
        <v>0</v>
      </c>
      <c r="H427" s="40">
        <f>IFERROR(VLOOKUP(B427,PlayingTime!$B$1:$Z$1000,MATCH("Min",PlayingTime!$B$2:$Z$2,0),0),0)</f>
        <v>0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0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1</v>
      </c>
      <c r="X427" s="50" t="str">
        <f>API!M427&amp;" "&amp;API!V427</f>
        <v>Georginio Rutter</v>
      </c>
      <c r="Y427" s="50">
        <f>API!AC427</f>
        <v>11</v>
      </c>
    </row>
    <row r="428" spans="1:25">
      <c r="A428" s="39" t="str">
        <f>IF([1]FINAL!A428=0,"",[1]FINAL!A428)</f>
        <v>Marcus Oliveira Alencar</v>
      </c>
      <c r="B428" s="39" t="str">
        <f>IF([1]FINAL!B428=0,"",[1]FINAL!B428)</f>
        <v>Marquinhos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Arsenal</v>
      </c>
      <c r="F428" s="51">
        <f>IFERROR(VLOOKUP(E428,Table!$B$1:$Z$21,MATCH("MP",Table!$B$1:$Z$1,0),0),"")</f>
        <v>34</v>
      </c>
      <c r="G428" s="40">
        <f>IFERROR(VLOOKUP(A428,PlayingTime!$B$1:$Z$1000,MATCH("Min",PlayingTime!$B$2:$Z$2,0),0),0)</f>
        <v>0</v>
      </c>
      <c r="H428" s="40">
        <f>IFERROR(VLOOKUP(B428,PlayingTime!$B$1:$Z$1000,MATCH("Min",PlayingTime!$B$2:$Z$2,0),0),0)</f>
        <v>1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1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1</v>
      </c>
      <c r="X428" s="50" t="str">
        <f>API!M428&amp;" "&amp;API!V428</f>
        <v>Weston McKennie</v>
      </c>
      <c r="Y428" s="50">
        <f>API!AC428</f>
        <v>22</v>
      </c>
    </row>
    <row r="429" spans="1:25">
      <c r="A429" s="39" t="str">
        <f>IF([1]FINAL!A429=0,"",[1]FINAL!A429)</f>
        <v>Conor Coventry</v>
      </c>
      <c r="B429" s="39" t="str">
        <f>IF([1]FINAL!B429=0,"",[1]FINAL!B429)</f>
        <v>Coventry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West Ham</v>
      </c>
      <c r="F429" s="51">
        <f>IFERROR(VLOOKUP(E429,Table!$B$1:$Z$21,MATCH("MP",Table!$B$1:$Z$1,0),0),"")</f>
        <v>34</v>
      </c>
      <c r="G429" s="40">
        <f>IFERROR(VLOOKUP(A429,PlayingTime!$B$1:$Z$1000,MATCH("Min",PlayingTime!$B$2:$Z$2,0),0),0)</f>
        <v>1</v>
      </c>
      <c r="H429" s="40">
        <f>IFERROR(VLOOKUP(B429,PlayingTime!$B$1:$Z$1000,MATCH("Min",PlayingTime!$B$2:$Z$2,0),0),0)</f>
        <v>0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1</v>
      </c>
      <c r="L429" s="39">
        <f>IFERROR(VLOOKUP(A429,PlayerStats!$B$1:$Z$1000,MATCH("xG",PlayerStats!$B$2:$Z$2,0),0),0)</f>
        <v>0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</v>
      </c>
      <c r="Q429" s="39">
        <f>IFERROR(VLOOKUP(A429,PlayerStats!$B$1:$Z$1000,MATCH("xAG",PlayerStats!$B$2:$Z$2,0),0),0)</f>
        <v>0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</v>
      </c>
      <c r="V429" s="49">
        <f t="shared" si="27"/>
        <v>1</v>
      </c>
      <c r="X429" s="50" t="str">
        <f>API!M429&amp;" "&amp;API!V429</f>
        <v>Jeremiah Chilokoa-Mullen</v>
      </c>
      <c r="Y429" s="50">
        <f>API!AC429</f>
        <v>0</v>
      </c>
    </row>
    <row r="430" spans="1:25">
      <c r="A430" s="39" t="str">
        <f>IF([1]FINAL!A430=0,"",[1]FINAL!A430)</f>
        <v>Darko Gyabi</v>
      </c>
      <c r="B430" s="39" t="str">
        <f>IF([1]FINAL!B430=0,"",[1]FINAL!B430)</f>
        <v>Gyabi</v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>Leeds</v>
      </c>
      <c r="F430" s="51" t="str">
        <f>IFERROR(VLOOKUP(E430,Table!$B$1:$Z$21,MATCH("MP",Table!$B$1:$Z$1,0),0),"")</f>
        <v/>
      </c>
      <c r="G430" s="40">
        <f>IFERROR(VLOOKUP(A430,PlayingTime!$B$1:$Z$1000,MATCH("Min",PlayingTime!$B$2:$Z$2,0),0),0)</f>
        <v>8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8</v>
      </c>
      <c r="L430" s="39">
        <f>IFERROR(VLOOKUP(A430,PlayerStats!$B$1:$Z$1000,MATCH("xG",PlayerStats!$B$2:$Z$2,0),0),0)</f>
        <v>0.1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0.1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>
        <f t="shared" si="27"/>
        <v>1</v>
      </c>
      <c r="X430" s="50" t="str">
        <f>API!M430&amp;" "&amp;API!V430</f>
        <v>Diogo Pinheiro Monteiro</v>
      </c>
      <c r="Y430" s="50">
        <f>API!AC430</f>
        <v>0</v>
      </c>
    </row>
    <row r="431" spans="1:25">
      <c r="A431" s="39" t="str">
        <f>IF([1]FINAL!A431=0,"",[1]FINAL!A431)</f>
        <v>Nathan Redmond</v>
      </c>
      <c r="B431" s="39" t="str">
        <f>IF([1]FINAL!B431=0,"",[1]FINAL!B431)</f>
        <v>Redmond</v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>Southampton</v>
      </c>
      <c r="F431" s="51">
        <f>IFERROR(VLOOKUP(E431,Table!$B$1:$Z$21,MATCH("MP",Table!$B$1:$Z$1,0),0),"")</f>
        <v>34</v>
      </c>
      <c r="G431" s="40">
        <f>IFERROR(VLOOKUP(A431,PlayingTime!$B$1:$Z$1000,MATCH("Min",PlayingTime!$B$2:$Z$2,0),0),0)</f>
        <v>1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1</v>
      </c>
      <c r="L431" s="39">
        <f>IFERROR(VLOOKUP(A431,PlayerStats!$B$1:$Z$1000,MATCH("xG",PlayerStats!$B$2:$Z$2,0),0),0)</f>
        <v>0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>
        <f t="shared" si="27"/>
        <v>1</v>
      </c>
      <c r="X431" s="50" t="str">
        <f>API!M431&amp;" "&amp;API!V431</f>
        <v>James Milner</v>
      </c>
      <c r="Y431" s="50">
        <f>API!AC431</f>
        <v>37</v>
      </c>
    </row>
    <row r="432" spans="1:25">
      <c r="A432" s="39" t="str">
        <f>IF([1]FINAL!A432=0,"",[1]FINAL!A432)</f>
        <v>Harvey White</v>
      </c>
      <c r="B432" s="39" t="str">
        <f>IF([1]FINAL!B432=0,"",[1]FINAL!B432)</f>
        <v>White</v>
      </c>
      <c r="C432" s="39" t="str">
        <f>IF([1]FINAL!C432=0,"",[1]FINAL!C432)</f>
        <v>H White</v>
      </c>
      <c r="D432" s="39" t="str">
        <f>IF([1]FINAL!D432=0,"",[1]FINAL!D432)</f>
        <v/>
      </c>
      <c r="E432" s="50" t="str">
        <f>[1]FINAL!L432</f>
        <v>Tottenham</v>
      </c>
      <c r="F432" s="51">
        <f>IFERROR(VLOOKUP(E432,Table!$B$1:$Z$21,MATCH("MP",Table!$B$1:$Z$1,0),0),"")</f>
        <v>34</v>
      </c>
      <c r="G432" s="40">
        <f>IFERROR(VLOOKUP(A432,PlayingTime!$B$1:$Z$1000,MATCH("Min",PlayingTime!$B$2:$Z$2,0),0),0)</f>
        <v>5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5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>
        <f t="shared" si="27"/>
        <v>1</v>
      </c>
      <c r="X432" s="50" t="str">
        <f>API!M432&amp;" "&amp;API!V432</f>
        <v>Jordan Henderson</v>
      </c>
      <c r="Y432" s="50">
        <f>API!AC432</f>
        <v>62</v>
      </c>
    </row>
    <row r="433" spans="1:25">
      <c r="A433" s="39" t="str">
        <f>IF([1]FINAL!A433=0,"",[1]FINAL!A433)</f>
        <v>Tyrese Francois</v>
      </c>
      <c r="B433" s="39" t="str">
        <f>IF([1]FINAL!B433=0,"",[1]FINAL!B433)</f>
        <v>Francois</v>
      </c>
      <c r="C433" s="39" t="str">
        <f>IF([1]FINAL!C433=0,"",[1]FINAL!C433)</f>
        <v/>
      </c>
      <c r="D433" s="39" t="str">
        <f>IF([1]FINAL!D433=0,"",[1]FINAL!D433)</f>
        <v/>
      </c>
      <c r="E433" s="50" t="str">
        <f>[1]FINAL!L433</f>
        <v>Fulham</v>
      </c>
      <c r="F433" s="51">
        <f>IFERROR(VLOOKUP(E433,Table!$B$1:$Z$21,MATCH("MP",Table!$B$1:$Z$1,0),0),"")</f>
        <v>34</v>
      </c>
      <c r="G433" s="40">
        <f>IFERROR(VLOOKUP(A433,PlayingTime!$B$1:$Z$1000,MATCH("Min",PlayingTime!$B$2:$Z$2,0),0),0)</f>
        <v>1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1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>
        <f t="shared" si="27"/>
        <v>1</v>
      </c>
      <c r="X433" s="50" t="str">
        <f>API!M433&amp;" "&amp;API!V433</f>
        <v>Joel Matip</v>
      </c>
      <c r="Y433" s="50">
        <f>API!AC433</f>
        <v>36</v>
      </c>
    </row>
    <row r="434" spans="1:25">
      <c r="A434" s="39" t="str">
        <f>IF([1]FINAL!A434=0,"",[1]FINAL!A434)</f>
        <v>Bobby Clark</v>
      </c>
      <c r="B434" s="39" t="str">
        <f>IF([1]FINAL!B434=0,"",[1]FINAL!B434)</f>
        <v>Clark</v>
      </c>
      <c r="C434" s="39" t="str">
        <f>IF([1]FINAL!C434=0,"",[1]FINAL!C434)</f>
        <v>B Clark</v>
      </c>
      <c r="D434" s="39" t="str">
        <f>IF([1]FINAL!D434=0,"",[1]FINAL!D434)</f>
        <v/>
      </c>
      <c r="E434" s="50" t="str">
        <f>[1]FINAL!L434</f>
        <v>Liverpool</v>
      </c>
      <c r="F434" s="51">
        <f>IFERROR(VLOOKUP(E434,Table!$B$1:$Z$21,MATCH("MP",Table!$B$1:$Z$1,0),0),"")</f>
        <v>34</v>
      </c>
      <c r="G434" s="40">
        <f>IFERROR(VLOOKUP(A434,PlayingTime!$B$1:$Z$1000,MATCH("Min",PlayingTime!$B$2:$Z$2,0),0),0)</f>
        <v>8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8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>
        <f t="shared" si="27"/>
        <v>1</v>
      </c>
      <c r="X434" s="50" t="str">
        <f>API!M434&amp;" "&amp;API!V434</f>
        <v>Thiago Alcántara do Nascimento</v>
      </c>
      <c r="Y434" s="50">
        <f>API!AC434</f>
        <v>30</v>
      </c>
    </row>
    <row r="435" spans="1:25">
      <c r="A435" s="39" t="str">
        <f>IF([1]FINAL!A435=0,"",[1]FINAL!A435)</f>
        <v>Emiliano Marcondes</v>
      </c>
      <c r="B435" s="39" t="str">
        <f>IF([1]FINAL!B435=0,"",[1]FINAL!B435)</f>
        <v>Marcondes</v>
      </c>
      <c r="C435" s="39" t="str">
        <f>IF([1]FINAL!C435=0,"",[1]FINAL!C435)</f>
        <v/>
      </c>
      <c r="D435" s="39" t="str">
        <f>IF([1]FINAL!D435=0,"",[1]FINAL!D435)</f>
        <v/>
      </c>
      <c r="E435" s="50" t="str">
        <f>[1]FINAL!L435</f>
        <v>Bournemouth</v>
      </c>
      <c r="F435" s="51">
        <f>IFERROR(VLOOKUP(E435,Table!$B$1:$Z$21,MATCH("MP",Table!$B$1:$Z$1,0),0),"")</f>
        <v>34</v>
      </c>
      <c r="G435" s="40">
        <f>IFERROR(VLOOKUP(A435,PlayingTime!$B$1:$Z$1000,MATCH("Min",PlayingTime!$B$2:$Z$2,0),0),0)</f>
        <v>9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9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>
        <f t="shared" si="27"/>
        <v>1</v>
      </c>
      <c r="X435" s="50" t="str">
        <f>API!M435&amp;" "&amp;API!V435</f>
        <v>Alex Oxlade-Chamberlain</v>
      </c>
      <c r="Y435" s="50">
        <f>API!AC435</f>
        <v>20</v>
      </c>
    </row>
    <row r="436" spans="1:25">
      <c r="A436" s="39" t="str">
        <f>IF([1]FINAL!A436=0,"",[1]FINAL!A436)</f>
        <v>Connor Ronan</v>
      </c>
      <c r="B436" s="39" t="str">
        <f>IF([1]FINAL!B436=0,"",[1]FINAL!B436)</f>
        <v>Ronan</v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>Wolves</v>
      </c>
      <c r="F436" s="51">
        <f>IFERROR(VLOOKUP(E436,Table!$B$1:$Z$21,MATCH("MP",Table!$B$1:$Z$1,0),0),"")</f>
        <v>34</v>
      </c>
      <c r="G436" s="40">
        <f>IFERROR(VLOOKUP(A436,PlayingTime!$B$1:$Z$1000,MATCH("Min",PlayingTime!$B$2:$Z$2,0),0),0)</f>
        <v>1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1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>
        <f t="shared" si="27"/>
        <v>1</v>
      </c>
      <c r="X436" s="50" t="str">
        <f>API!M436&amp;" "&amp;API!V436</f>
        <v>Roberto Firmino</v>
      </c>
      <c r="Y436" s="50">
        <f>API!AC436</f>
        <v>92</v>
      </c>
    </row>
    <row r="437" spans="1:25">
      <c r="A437" s="39" t="str">
        <f>IF([1]FINAL!A437=0,"",[1]FINAL!A437)</f>
        <v>Jeff Hendrick</v>
      </c>
      <c r="B437" s="39" t="str">
        <f>IF([1]FINAL!B437=0,"",[1]FINAL!B437)</f>
        <v>Hendrick</v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>Newcastle Utd</v>
      </c>
      <c r="F437" s="51">
        <f>IFERROR(VLOOKUP(E437,Table!$B$1:$Z$21,MATCH("MP",Table!$B$1:$Z$1,0),0),"")</f>
        <v>33</v>
      </c>
      <c r="G437" s="40">
        <f>IFERROR(VLOOKUP(A437,PlayingTime!$B$1:$Z$1000,MATCH("Min",PlayingTime!$B$2:$Z$2,0),0),0)</f>
        <v>0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0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>
        <f t="shared" si="27"/>
        <v>0</v>
      </c>
      <c r="X437" s="50" t="str">
        <f>API!M437&amp;" "&amp;API!V437</f>
        <v>Virgil van Dijk</v>
      </c>
      <c r="Y437" s="50">
        <f>API!AC437</f>
        <v>108</v>
      </c>
    </row>
    <row r="438" spans="1:25">
      <c r="A438" s="39" t="str">
        <f>IF([1]FINAL!A438=0,"",[1]FINAL!A438)</f>
        <v>James McAtee</v>
      </c>
      <c r="B438" s="39" t="str">
        <f>IF([1]FINAL!B438=0,"",[1]FINAL!B438)</f>
        <v>McAtee</v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>Manchester City</v>
      </c>
      <c r="F438" s="51">
        <f>IFERROR(VLOOKUP(E438,Table!$B$1:$Z$21,MATCH("MP",Table!$B$1:$Z$1,0),0),"")</f>
        <v>33</v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>
        <f t="shared" si="27"/>
        <v>0</v>
      </c>
      <c r="X438" s="50" t="str">
        <f>API!M438&amp;" "&amp;API!V438</f>
        <v>Alisson Ramses Becker</v>
      </c>
      <c r="Y438" s="50">
        <f>API!AC438</f>
        <v>146</v>
      </c>
    </row>
    <row r="439" spans="1:25">
      <c r="A439" s="39" t="str">
        <f>IF([1]FINAL!A439=0,"",[1]FINAL!A439)</f>
        <v>Harry Arter</v>
      </c>
      <c r="B439" s="39" t="str">
        <f>IF([1]FINAL!B439=0,"",[1]FINAL!B439)</f>
        <v>Arter</v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>Nott'ham Forest</v>
      </c>
      <c r="F439" s="51">
        <f>IFERROR(VLOOKUP(E439,Table!$B$1:$Z$21,MATCH("MP",Table!$B$1:$Z$1,0),0),"")</f>
        <v>34</v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>
        <f t="shared" si="27"/>
        <v>0</v>
      </c>
      <c r="X439" s="50" t="str">
        <f>API!M439&amp;" "&amp;API!V439</f>
        <v>Fabio Henrique Tavares</v>
      </c>
      <c r="Y439" s="50">
        <f>API!AC439</f>
        <v>60</v>
      </c>
    </row>
    <row r="440" spans="1:25">
      <c r="A440" s="39" t="str">
        <f>IF([1]FINAL!A440=0,"",[1]FINAL!A440)</f>
        <v>Oliver Hammond</v>
      </c>
      <c r="B440" s="39" t="str">
        <f>IF([1]FINAL!B440=0,"",[1]FINAL!B440)</f>
        <v>Hammond</v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>Nott'ham Forest</v>
      </c>
      <c r="F440" s="51">
        <f>IFERROR(VLOOKUP(E440,Table!$B$1:$Z$21,MATCH("MP",Table!$B$1:$Z$1,0),0),"")</f>
        <v>34</v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>
        <f t="shared" si="27"/>
        <v>0</v>
      </c>
      <c r="X440" s="50" t="str">
        <f>API!M440&amp;" "&amp;API!V440</f>
        <v>Mohamed Salah</v>
      </c>
      <c r="Y440" s="50">
        <f>API!AC440</f>
        <v>207</v>
      </c>
    </row>
    <row r="441" spans="1:25">
      <c r="A441" s="39" t="str">
        <f>IF([1]FINAL!A441=0,"",[1]FINAL!A441)</f>
        <v>Xande Nascimento da Costa Silva</v>
      </c>
      <c r="B441" s="39" t="str">
        <f>IF([1]FINAL!B441=0,"",[1]FINAL!B441)</f>
        <v>Xande Silva</v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>Nott'ham Forest</v>
      </c>
      <c r="F441" s="51">
        <f>IFERROR(VLOOKUP(E441,Table!$B$1:$Z$21,MATCH("MP",Table!$B$1:$Z$1,0),0),"")</f>
        <v>34</v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>
        <f t="shared" si="27"/>
        <v>0</v>
      </c>
      <c r="X441" s="50" t="str">
        <f>API!M441&amp;" "&amp;API!V441</f>
        <v>Andrew Robertson</v>
      </c>
      <c r="Y441" s="50">
        <f>API!AC441</f>
        <v>107</v>
      </c>
    </row>
    <row r="442" spans="1:25">
      <c r="A442" s="39" t="str">
        <f>IF([1]FINAL!A442=0,"",[1]FINAL!A442)</f>
        <v>Joe Lolley</v>
      </c>
      <c r="B442" s="39" t="str">
        <f>IF([1]FINAL!B442=0,"",[1]FINAL!B442)</f>
        <v>Lolley</v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>Nott'ham Forest</v>
      </c>
      <c r="F442" s="51">
        <f>IFERROR(VLOOKUP(E442,Table!$B$1:$Z$21,MATCH("MP",Table!$B$1:$Z$1,0),0),"")</f>
        <v>34</v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>
        <f t="shared" si="27"/>
        <v>0</v>
      </c>
      <c r="X442" s="50" t="str">
        <f>API!M442&amp;" "&amp;API!V442</f>
        <v>Trent Alexander-Arnold</v>
      </c>
      <c r="Y442" s="50">
        <f>API!AC442</f>
        <v>131</v>
      </c>
    </row>
    <row r="443" spans="1:25">
      <c r="A443" s="39" t="str">
        <f>IF([1]FINAL!A443=0,"",[1]FINAL!A443)</f>
        <v>Braian Ojeda Rodríguez</v>
      </c>
      <c r="B443" s="39" t="str">
        <f>IF([1]FINAL!B443=0,"",[1]FINAL!B443)</f>
        <v>Ojeda</v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>Nott'ham Forest</v>
      </c>
      <c r="F443" s="51">
        <f>IFERROR(VLOOKUP(E443,Table!$B$1:$Z$21,MATCH("MP",Table!$B$1:$Z$1,0),0),"")</f>
        <v>34</v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>
        <f t="shared" si="27"/>
        <v>0</v>
      </c>
      <c r="X443" s="50" t="str">
        <f>API!M443&amp;" "&amp;API!V443</f>
        <v>Joseph Gomez</v>
      </c>
      <c r="Y443" s="50">
        <f>API!AC443</f>
        <v>68</v>
      </c>
    </row>
    <row r="444" spans="1:25">
      <c r="A444" s="39" t="str">
        <f>IF([1]FINAL!A444=0,"",[1]FINAL!A444)</f>
        <v>Nicolas Pépé</v>
      </c>
      <c r="B444" s="39" t="str">
        <f>IF([1]FINAL!B444=0,"",[1]FINAL!B444)</f>
        <v>Pépé</v>
      </c>
      <c r="C444" s="39" t="str">
        <f>IF([1]FINAL!C444=0,"",[1]FINAL!C444)</f>
        <v>Pepe</v>
      </c>
      <c r="D444" s="39" t="str">
        <f>IF([1]FINAL!D444=0,"",[1]FINAL!D444)</f>
        <v/>
      </c>
      <c r="E444" s="50" t="str">
        <f>[1]FINAL!L444</f>
        <v>Arsenal</v>
      </c>
      <c r="F444" s="51">
        <f>IFERROR(VLOOKUP(E444,Table!$B$1:$Z$21,MATCH("MP",Table!$B$1:$Z$1,0),0),"")</f>
        <v>34</v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>
        <f t="shared" si="27"/>
        <v>0</v>
      </c>
      <c r="X444" s="50" t="str">
        <f>API!M444&amp;" "&amp;API!V444</f>
        <v>Naby Keita</v>
      </c>
      <c r="Y444" s="50">
        <f>API!AC444</f>
        <v>10</v>
      </c>
    </row>
    <row r="445" spans="1:25">
      <c r="A445" s="39" t="str">
        <f>IF([1]FINAL!A445=0,"",[1]FINAL!A445)</f>
        <v>Lucas Torreira di Pascua</v>
      </c>
      <c r="B445" s="39" t="str">
        <f>IF([1]FINAL!B445=0,"",[1]FINAL!B445)</f>
        <v>Torreira</v>
      </c>
      <c r="C445" s="39" t="str">
        <f>IF([1]FINAL!C445=0,"",[1]FINAL!C445)</f>
        <v/>
      </c>
      <c r="D445" s="39" t="str">
        <f>IF([1]FINAL!D445=0,"",[1]FINAL!D445)</f>
        <v/>
      </c>
      <c r="E445" s="50" t="str">
        <f>[1]FINAL!L445</f>
        <v>Arsenal</v>
      </c>
      <c r="F445" s="51">
        <f>IFERROR(VLOOKUP(E445,Table!$B$1:$Z$21,MATCH("MP",Table!$B$1:$Z$1,0),0),"")</f>
        <v>34</v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>
        <f t="shared" si="27"/>
        <v>0</v>
      </c>
      <c r="X445" s="50" t="str">
        <f>API!M445&amp;" "&amp;API!V445</f>
        <v>Diogo Teixeira da Silva</v>
      </c>
      <c r="Y445" s="50">
        <f>API!AC445</f>
        <v>63</v>
      </c>
    </row>
    <row r="446" spans="1:25">
      <c r="A446" s="39" t="str">
        <f>IF([1]FINAL!A446=0,"",[1]FINAL!A446)</f>
        <v>Mads Bidstrup</v>
      </c>
      <c r="B446" s="39" t="str">
        <f>IF([1]FINAL!B446=0,"",[1]FINAL!B446)</f>
        <v>Bidstrup</v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>Brentford</v>
      </c>
      <c r="F446" s="51">
        <f>IFERROR(VLOOKUP(E446,Table!$B$1:$Z$21,MATCH("MP",Table!$B$1:$Z$1,0),0),"")</f>
        <v>34</v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>
        <f t="shared" si="27"/>
        <v>0</v>
      </c>
      <c r="X446" s="50" t="str">
        <f>API!M446&amp;" "&amp;API!V446</f>
        <v>Caoimhin Kelleher</v>
      </c>
      <c r="Y446" s="50">
        <f>API!AC446</f>
        <v>0</v>
      </c>
    </row>
    <row r="447" spans="1:25">
      <c r="A447" s="39" t="str">
        <f>IF([1]FINAL!A447=0,"",[1]FINAL!A447)</f>
        <v>Zidane Iqbal</v>
      </c>
      <c r="B447" s="39" t="str">
        <f>IF([1]FINAL!B447=0,"",[1]FINAL!B447)</f>
        <v>Iqbal</v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>Manchester Utd</v>
      </c>
      <c r="F447" s="51">
        <f>IFERROR(VLOOKUP(E447,Table!$B$1:$Z$21,MATCH("MP",Table!$B$1:$Z$1,0),0),"")</f>
        <v>33</v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>
        <f t="shared" si="27"/>
        <v>0</v>
      </c>
      <c r="X447" s="50" t="str">
        <f>API!M447&amp;" "&amp;API!V447</f>
        <v>Ibrahima Konaté</v>
      </c>
      <c r="Y447" s="50">
        <f>API!AC447</f>
        <v>38</v>
      </c>
    </row>
    <row r="448" spans="1:25">
      <c r="A448" s="39" t="str">
        <f>IF([1]FINAL!A448=0,"",[1]FINAL!A448)</f>
        <v>Amad Diallo</v>
      </c>
      <c r="B448" s="39" t="str">
        <f>IF([1]FINAL!B448=0,"",[1]FINAL!B448)</f>
        <v>Amad</v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>Manchester Utd</v>
      </c>
      <c r="F448" s="51">
        <f>IFERROR(VLOOKUP(E448,Table!$B$1:$Z$21,MATCH("MP",Table!$B$1:$Z$1,0),0),"")</f>
        <v>33</v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>
        <f t="shared" si="27"/>
        <v>0</v>
      </c>
      <c r="X448" s="50" t="str">
        <f>API!M448&amp;" "&amp;API!V448</f>
        <v>Curtis Jones</v>
      </c>
      <c r="Y448" s="50">
        <f>API!AC448</f>
        <v>30</v>
      </c>
    </row>
    <row r="449" spans="1:25">
      <c r="A449" s="39" t="str">
        <f>IF([1]FINAL!A449=0,"",[1]FINAL!A449)</f>
        <v>Marvelous Nakamba</v>
      </c>
      <c r="B449" s="39" t="str">
        <f>IF([1]FINAL!B449=0,"",[1]FINAL!B449)</f>
        <v>Nakamba</v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>Aston Villa</v>
      </c>
      <c r="F449" s="51">
        <f>IFERROR(VLOOKUP(E449,Table!$B$1:$Z$21,MATCH("MP",Table!$B$1:$Z$1,0),0),"")</f>
        <v>34</v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>
        <f t="shared" si="27"/>
        <v>0</v>
      </c>
      <c r="X449" s="50" t="str">
        <f>API!M449&amp;" "&amp;API!V449</f>
        <v>Konstantinos Tsimikas</v>
      </c>
      <c r="Y449" s="50">
        <f>API!AC449</f>
        <v>47</v>
      </c>
    </row>
    <row r="450" spans="1:25">
      <c r="A450" s="39" t="str">
        <f>IF([1]FINAL!A450=0,"",[1]FINAL!A450)</f>
        <v>Tim Iroegbunam</v>
      </c>
      <c r="B450" s="39" t="str">
        <f>IF([1]FINAL!B450=0,"",[1]FINAL!B450)</f>
        <v>Iroegbunam</v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>Aston Villa</v>
      </c>
      <c r="F450" s="51">
        <f>IFERROR(VLOOKUP(E450,Table!$B$1:$Z$21,MATCH("MP",Table!$B$1:$Z$1,0),0),"")</f>
        <v>34</v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>
        <f t="shared" si="27"/>
        <v>0</v>
      </c>
      <c r="X450" s="50" t="str">
        <f>API!M450&amp;" "&amp;API!V450</f>
        <v>Luis Díaz</v>
      </c>
      <c r="Y450" s="50">
        <f>API!AC450</f>
        <v>55</v>
      </c>
    </row>
    <row r="451" spans="1:25">
      <c r="A451" s="39" t="str">
        <f>IF([1]FINAL!A451=0,"",[1]FINAL!A451)</f>
        <v>Anwar El Ghazi</v>
      </c>
      <c r="B451" s="39" t="str">
        <f>IF([1]FINAL!B451=0,"",[1]FINAL!B451)</f>
        <v>El Ghazi</v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>Aston Villa</v>
      </c>
      <c r="F451" s="51">
        <f>IFERROR(VLOOKUP(E451,Table!$B$1:$Z$21,MATCH("MP",Table!$B$1:$Z$1,0),0),"")</f>
        <v>34</v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>
        <f t="shared" ref="V451:V514" si="31">IFERROR(VLOOKUP(A451,$X$1:$Y$1000,MATCH("total_points",$X$1:$Y$1,0),0),"")</f>
        <v>0</v>
      </c>
      <c r="X451" s="50" t="str">
        <f>API!M451&amp;" "&amp;API!V451</f>
        <v>Harvey Elliott</v>
      </c>
      <c r="Y451" s="50">
        <f>API!AC451</f>
        <v>60</v>
      </c>
    </row>
    <row r="452" spans="1:25">
      <c r="A452" s="39" t="str">
        <f>IF([1]FINAL!A452=0,"",[1]FINAL!A452)</f>
        <v>Jaden Philogene-Bidace</v>
      </c>
      <c r="B452" s="39" t="str">
        <f>IF([1]FINAL!B452=0,"",[1]FINAL!B452)</f>
        <v>Philogene-Bidace</v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>Aston Villa</v>
      </c>
      <c r="F452" s="51">
        <f>IFERROR(VLOOKUP(E452,Table!$B$1:$Z$21,MATCH("MP",Table!$B$1:$Z$1,0),0),"")</f>
        <v>34</v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>
        <f t="shared" si="31"/>
        <v>0</v>
      </c>
      <c r="X452" s="50" t="str">
        <f>API!M452&amp;" "&amp;API!V452</f>
        <v>Fábio Freitas Gouveia Carvalho</v>
      </c>
      <c r="Y452" s="50">
        <f>API!AC452</f>
        <v>26</v>
      </c>
    </row>
    <row r="453" spans="1:25">
      <c r="A453" s="39" t="str">
        <f>IF([1]FINAL!A453=0,"",[1]FINAL!A453)</f>
        <v>Nikola Vlasic</v>
      </c>
      <c r="B453" s="39" t="str">
        <f>IF([1]FINAL!B453=0,"",[1]FINAL!B453)</f>
        <v>Vlasic</v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>West Ham</v>
      </c>
      <c r="F453" s="51">
        <f>IFERROR(VLOOKUP(E453,Table!$B$1:$Z$21,MATCH("MP",Table!$B$1:$Z$1,0),0),"")</f>
        <v>34</v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>
        <f t="shared" si="31"/>
        <v>0</v>
      </c>
      <c r="X453" s="50" t="str">
        <f>API!M453&amp;" "&amp;API!V453</f>
        <v>Darwin Núñez Ribeiro</v>
      </c>
      <c r="Y453" s="50">
        <f>API!AC453</f>
        <v>98</v>
      </c>
    </row>
    <row r="454" spans="1:25">
      <c r="A454" s="39" t="str">
        <f>IF([1]FINAL!A454=0,"",[1]FINAL!A454)</f>
        <v>Armstrong Oko-Flex</v>
      </c>
      <c r="B454" s="39" t="str">
        <f>IF([1]FINAL!B454=0,"",[1]FINAL!B454)</f>
        <v>Oko-Flex</v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>West Ham</v>
      </c>
      <c r="F454" s="51">
        <f>IFERROR(VLOOKUP(E454,Table!$B$1:$Z$21,MATCH("MP",Table!$B$1:$Z$1,0),0),"")</f>
        <v>34</v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>
        <f t="shared" si="31"/>
        <v>0</v>
      </c>
      <c r="X454" s="50" t="str">
        <f>API!M454&amp;" "&amp;API!V454</f>
        <v>Calvin Ramsay</v>
      </c>
      <c r="Y454" s="50">
        <f>API!AC454</f>
        <v>0</v>
      </c>
    </row>
    <row r="455" spans="1:25">
      <c r="A455" s="39" t="str">
        <f>IF([1]FINAL!A455=0,"",[1]FINAL!A455)</f>
        <v>Raphael Dias Belloli</v>
      </c>
      <c r="B455" s="39" t="str">
        <f>IF([1]FINAL!B455=0,"",[1]FINAL!B455)</f>
        <v>Raphinha</v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>Leeds</v>
      </c>
      <c r="F455" s="51" t="str">
        <f>IFERROR(VLOOKUP(E455,Table!$B$1:$Z$21,MATCH("MP",Table!$B$1:$Z$1,0),0),"")</f>
        <v/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>
        <f t="shared" si="31"/>
        <v>0</v>
      </c>
      <c r="X455" s="50" t="str">
        <f>API!M455&amp;" "&amp;API!V455</f>
        <v>Adrián San Miguel del Castillo</v>
      </c>
      <c r="Y455" s="50">
        <f>API!AC455</f>
        <v>0</v>
      </c>
    </row>
    <row r="456" spans="1:25">
      <c r="A456" s="39" t="str">
        <f>IF([1]FINAL!A456=0,"",[1]FINAL!A456)</f>
        <v>Tyler Roberts</v>
      </c>
      <c r="B456" s="39" t="str">
        <f>IF([1]FINAL!B456=0,"",[1]FINAL!B456)</f>
        <v>Roberts</v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>Leeds</v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>
        <f t="shared" si="31"/>
        <v>0</v>
      </c>
      <c r="X456" s="50" t="str">
        <f>API!M456&amp;" "&amp;API!V456</f>
        <v>Rhys Williams</v>
      </c>
      <c r="Y456" s="50">
        <f>API!AC456</f>
        <v>0</v>
      </c>
    </row>
    <row r="457" spans="1:25">
      <c r="A457" s="39" t="str">
        <f>IF([1]FINAL!A457=0,"",[1]FINAL!A457)</f>
        <v>Jamie Shackleton</v>
      </c>
      <c r="B457" s="39" t="str">
        <f>IF([1]FINAL!B457=0,"",[1]FINAL!B457)</f>
        <v>Shackleton</v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>Leeds</v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>
        <f t="shared" si="31"/>
        <v>0</v>
      </c>
      <c r="X457" s="50" t="str">
        <f>API!M457&amp;" "&amp;API!V457</f>
        <v>Ben Davies</v>
      </c>
      <c r="Y457" s="50">
        <f>API!AC457</f>
        <v>0</v>
      </c>
    </row>
    <row r="458" spans="1:25">
      <c r="A458" s="39" t="str">
        <f>IF([1]FINAL!A458=0,"",[1]FINAL!A458)</f>
        <v>Archie Gray</v>
      </c>
      <c r="B458" s="39" t="str">
        <f>IF([1]FINAL!B458=0,"",[1]FINAL!B458)</f>
        <v>Gray</v>
      </c>
      <c r="C458" s="39" t="str">
        <f>IF([1]FINAL!C458=0,"",[1]FINAL!C458)</f>
        <v>A Gray</v>
      </c>
      <c r="D458" s="39" t="str">
        <f>IF([1]FINAL!D458=0,"",[1]FINAL!D458)</f>
        <v/>
      </c>
      <c r="E458" s="50" t="str">
        <f>[1]FINAL!L458</f>
        <v>Leeds</v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>
        <f t="shared" si="31"/>
        <v>0</v>
      </c>
      <c r="X458" s="50" t="str">
        <f>API!M458&amp;" "&amp;API!V458</f>
        <v>Sepp van den Berg</v>
      </c>
      <c r="Y458" s="50">
        <f>API!AC458</f>
        <v>0</v>
      </c>
    </row>
    <row r="459" spans="1:25">
      <c r="A459" s="39" t="str">
        <f>IF([1]FINAL!A459=0,"",[1]FINAL!A459)</f>
        <v>Lewis Bate</v>
      </c>
      <c r="B459" s="39" t="str">
        <f>IF([1]FINAL!B459=0,"",[1]FINAL!B459)</f>
        <v>Bate</v>
      </c>
      <c r="C459" s="39" t="str">
        <f>IF([1]FINAL!C459=0,"",[1]FINAL!C459)</f>
        <v/>
      </c>
      <c r="D459" s="39" t="str">
        <f>IF([1]FINAL!D459=0,"",[1]FINAL!D459)</f>
        <v/>
      </c>
      <c r="E459" s="50" t="str">
        <f>[1]FINAL!L459</f>
        <v>Leeds</v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>
        <f t="shared" si="31"/>
        <v>0</v>
      </c>
      <c r="X459" s="50" t="str">
        <f>API!M459&amp;" "&amp;API!V459</f>
        <v>Nathaniel Phillips</v>
      </c>
      <c r="Y459" s="50">
        <f>API!AC459</f>
        <v>3</v>
      </c>
    </row>
    <row r="460" spans="1:25">
      <c r="A460" s="39" t="str">
        <f>IF([1]FINAL!A460=0,"",[1]FINAL!A460)</f>
        <v>Callum Hudson-Odoi</v>
      </c>
      <c r="B460" s="39" t="str">
        <f>IF([1]FINAL!B460=0,"",[1]FINAL!B460)</f>
        <v>Hudson-Odoi</v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>Chelsea</v>
      </c>
      <c r="F460" s="51">
        <f>IFERROR(VLOOKUP(E460,Table!$B$1:$Z$21,MATCH("MP",Table!$B$1:$Z$1,0),0),"")</f>
        <v>33</v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>
        <f t="shared" si="31"/>
        <v>0</v>
      </c>
      <c r="X460" s="50" t="str">
        <f>API!M460&amp;" "&amp;API!V460</f>
        <v>Luke Chambers</v>
      </c>
      <c r="Y460" s="50">
        <f>API!AC460</f>
        <v>0</v>
      </c>
    </row>
    <row r="461" spans="1:25">
      <c r="A461" s="39" t="str">
        <f>IF([1]FINAL!A461=0,"",[1]FINAL!A461)</f>
        <v>Ross Barkley</v>
      </c>
      <c r="B461" s="39" t="str">
        <f>IF([1]FINAL!B461=0,"",[1]FINAL!B461)</f>
        <v>Barkley</v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>Chelsea</v>
      </c>
      <c r="F461" s="51">
        <f>IFERROR(VLOOKUP(E461,Table!$B$1:$Z$21,MATCH("MP",Table!$B$1:$Z$1,0),0),"")</f>
        <v>33</v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>
        <f t="shared" si="31"/>
        <v>0</v>
      </c>
      <c r="X461" s="50" t="str">
        <f>API!M461&amp;" "&amp;API!V461</f>
        <v>Stefan Bajcetic</v>
      </c>
      <c r="Y461" s="50">
        <f>API!AC461</f>
        <v>22</v>
      </c>
    </row>
    <row r="462" spans="1:25">
      <c r="A462" s="39" t="str">
        <f>IF([1]FINAL!A462=0,"",[1]FINAL!A462)</f>
        <v>Jesurun Rak-Sakyi</v>
      </c>
      <c r="B462" s="39" t="str">
        <f>IF([1]FINAL!B462=0,"",[1]FINAL!B462)</f>
        <v>Rak-Sakyi</v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>Crystal Palace</v>
      </c>
      <c r="F462" s="51">
        <f>IFERROR(VLOOKUP(E462,Table!$B$1:$Z$21,MATCH("MP",Table!$B$1:$Z$1,0),0),"")</f>
        <v>34</v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>
        <f t="shared" si="31"/>
        <v>0</v>
      </c>
      <c r="X462" s="50" t="str">
        <f>API!M462&amp;" "&amp;API!V462</f>
        <v>Bobby Clark</v>
      </c>
      <c r="Y462" s="50">
        <f>API!AC462</f>
        <v>1</v>
      </c>
    </row>
    <row r="463" spans="1:25">
      <c r="A463" s="39" t="str">
        <f>IF([1]FINAL!A463=0,"",[1]FINAL!A463)</f>
        <v>Nathan Tella</v>
      </c>
      <c r="B463" s="39" t="str">
        <f>IF([1]FINAL!B463=0,"",[1]FINAL!B463)</f>
        <v>Tella</v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>Southampton</v>
      </c>
      <c r="F463" s="51">
        <f>IFERROR(VLOOKUP(E463,Table!$B$1:$Z$21,MATCH("MP",Table!$B$1:$Z$1,0),0),"")</f>
        <v>34</v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>
        <f t="shared" si="31"/>
        <v>0</v>
      </c>
      <c r="X463" s="50" t="str">
        <f>API!M463&amp;" "&amp;API!V463</f>
        <v>Harvey Davies</v>
      </c>
      <c r="Y463" s="50">
        <f>API!AC463</f>
        <v>0</v>
      </c>
    </row>
    <row r="464" spans="1:25">
      <c r="A464" s="39" t="str">
        <f>IF([1]FINAL!A464=0,"",[1]FINAL!A464)</f>
        <v>Will Smallbone</v>
      </c>
      <c r="B464" s="39" t="str">
        <f>IF([1]FINAL!B464=0,"",[1]FINAL!B464)</f>
        <v>Smallbone</v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>Southampton</v>
      </c>
      <c r="F464" s="51">
        <f>IFERROR(VLOOKUP(E464,Table!$B$1:$Z$21,MATCH("MP",Table!$B$1:$Z$1,0),0),"")</f>
        <v>34</v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>
        <f t="shared" si="31"/>
        <v>0</v>
      </c>
      <c r="X464" s="50" t="str">
        <f>API!M464&amp;" "&amp;API!V464</f>
        <v>Arthur Henrique Ramos de Oliveira Melo</v>
      </c>
      <c r="Y464" s="50">
        <f>API!AC464</f>
        <v>0</v>
      </c>
    </row>
    <row r="465" spans="1:25">
      <c r="A465" s="39" t="str">
        <f>IF([1]FINAL!A465=0,"",[1]FINAL!A465)</f>
        <v>Alfie Devine</v>
      </c>
      <c r="B465" s="39" t="str">
        <f>IF([1]FINAL!B465=0,"",[1]FINAL!B465)</f>
        <v>Devine</v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>Tottenham</v>
      </c>
      <c r="F465" s="51">
        <f>IFERROR(VLOOKUP(E465,Table!$B$1:$Z$21,MATCH("MP",Table!$B$1:$Z$1,0),0),"")</f>
        <v>34</v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>
        <f t="shared" si="31"/>
        <v>0</v>
      </c>
      <c r="X465" s="50" t="str">
        <f>API!M465&amp;" "&amp;API!V465</f>
        <v>Ben Doak</v>
      </c>
      <c r="Y465" s="50">
        <f>API!AC465</f>
        <v>2</v>
      </c>
    </row>
    <row r="466" spans="1:25">
      <c r="A466" s="39" t="str">
        <f>IF([1]FINAL!A466=0,"",[1]FINAL!A466)</f>
        <v>Harry Winks</v>
      </c>
      <c r="B466" s="39" t="str">
        <f>IF([1]FINAL!B466=0,"",[1]FINAL!B466)</f>
        <v>Winks</v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>Tottenham</v>
      </c>
      <c r="F466" s="51">
        <f>IFERROR(VLOOKUP(E466,Table!$B$1:$Z$21,MATCH("MP",Table!$B$1:$Z$1,0),0),"")</f>
        <v>34</v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>
        <f t="shared" si="31"/>
        <v>0</v>
      </c>
      <c r="X466" s="50" t="str">
        <f>API!M466&amp;" "&amp;API!V466</f>
        <v>Cody Gakpo</v>
      </c>
      <c r="Y466" s="50">
        <f>API!AC466</f>
        <v>76</v>
      </c>
    </row>
    <row r="467" spans="1:25">
      <c r="A467" s="39" t="str">
        <f>IF([1]FINAL!A467=0,"",[1]FINAL!A467)</f>
        <v>Steven Bergwijn</v>
      </c>
      <c r="B467" s="39" t="str">
        <f>IF([1]FINAL!B467=0,"",[1]FINAL!B467)</f>
        <v>Bergwijn</v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>Tottenham</v>
      </c>
      <c r="F467" s="51">
        <f>IFERROR(VLOOKUP(E467,Table!$B$1:$Z$21,MATCH("MP",Table!$B$1:$Z$1,0),0),"")</f>
        <v>34</v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>
        <f t="shared" si="31"/>
        <v>0</v>
      </c>
      <c r="X467" s="50" t="str">
        <f>API!M467&amp;" "&amp;API!V467</f>
        <v>Kyle Walker</v>
      </c>
      <c r="Y467" s="50">
        <f>API!AC467</f>
        <v>52</v>
      </c>
    </row>
    <row r="468" spans="1:25">
      <c r="A468" s="39" t="str">
        <f>IF([1]FINAL!A468=0,"",[1]FINAL!A468)</f>
        <v>Taylor Richards</v>
      </c>
      <c r="B468" s="39" t="str">
        <f>IF([1]FINAL!B468=0,"",[1]FINAL!B468)</f>
        <v>Richards</v>
      </c>
      <c r="C468" s="39" t="str">
        <f>IF([1]FINAL!C468=0,"",[1]FINAL!C468)</f>
        <v>T Richards</v>
      </c>
      <c r="D468" s="39" t="str">
        <f>IF([1]FINAL!D468=0,"",[1]FINAL!D468)</f>
        <v/>
      </c>
      <c r="E468" s="50" t="str">
        <f>[1]FINAL!L468</f>
        <v>Brighton</v>
      </c>
      <c r="F468" s="51">
        <f>IFERROR(VLOOKUP(E468,Table!$B$1:$Z$21,MATCH("MP",Table!$B$1:$Z$1,0),0),"")</f>
        <v>32</v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>
        <f t="shared" si="31"/>
        <v>0</v>
      </c>
      <c r="X468" s="50" t="str">
        <f>API!M468&amp;" "&amp;API!V468</f>
        <v>Ilkay Gündogan</v>
      </c>
      <c r="Y468" s="50">
        <f>API!AC468</f>
        <v>98</v>
      </c>
    </row>
    <row r="469" spans="1:25">
      <c r="A469" s="39" t="str">
        <f>IF([1]FINAL!A469=0,"",[1]FINAL!A469)</f>
        <v>Jakub Moder</v>
      </c>
      <c r="B469" s="39" t="str">
        <f>IF([1]FINAL!B469=0,"",[1]FINAL!B469)</f>
        <v>Moder</v>
      </c>
      <c r="C469" s="39" t="str">
        <f>IF([1]FINAL!C469=0,"",[1]FINAL!C469)</f>
        <v/>
      </c>
      <c r="D469" s="39" t="str">
        <f>IF([1]FINAL!D469=0,"",[1]FINAL!D469)</f>
        <v/>
      </c>
      <c r="E469" s="50" t="str">
        <f>[1]FINAL!L469</f>
        <v>Brighton</v>
      </c>
      <c r="F469" s="51">
        <f>IFERROR(VLOOKUP(E469,Table!$B$1:$Z$21,MATCH("MP",Table!$B$1:$Z$1,0),0),"")</f>
        <v>32</v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>
        <f t="shared" si="31"/>
        <v>0</v>
      </c>
      <c r="X469" s="50" t="str">
        <f>API!M469&amp;" "&amp;API!V469</f>
        <v>Kevin De Bruyne</v>
      </c>
      <c r="Y469" s="50">
        <f>API!AC469</f>
        <v>178</v>
      </c>
    </row>
    <row r="470" spans="1:25">
      <c r="A470" s="39" t="str">
        <f>IF([1]FINAL!A470=0,"",[1]FINAL!A470)</f>
        <v>Steven Alzate</v>
      </c>
      <c r="B470" s="39" t="str">
        <f>IF([1]FINAL!B470=0,"",[1]FINAL!B470)</f>
        <v>Alzate</v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>Brighton</v>
      </c>
      <c r="F470" s="51">
        <f>IFERROR(VLOOKUP(E470,Table!$B$1:$Z$21,MATCH("MP",Table!$B$1:$Z$1,0),0),"")</f>
        <v>32</v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>
        <f t="shared" si="31"/>
        <v>0</v>
      </c>
      <c r="X470" s="50" t="str">
        <f>API!M470&amp;" "&amp;API!V470</f>
        <v>John Stones</v>
      </c>
      <c r="Y470" s="50">
        <f>API!AC470</f>
        <v>90</v>
      </c>
    </row>
    <row r="471" spans="1:25">
      <c r="A471" s="39" t="str">
        <f>IF([1]FINAL!A471=0,"",[1]FINAL!A471)</f>
        <v>Kacper Kozłowski</v>
      </c>
      <c r="B471" s="39" t="str">
        <f>IF([1]FINAL!B471=0,"",[1]FINAL!B471)</f>
        <v>Kozłowski</v>
      </c>
      <c r="C471" s="39" t="str">
        <f>IF([1]FINAL!C471=0,"",[1]FINAL!C471)</f>
        <v>Kozlowski</v>
      </c>
      <c r="D471" s="39" t="str">
        <f>IF([1]FINAL!D471=0,"",[1]FINAL!D471)</f>
        <v/>
      </c>
      <c r="E471" s="50" t="str">
        <f>[1]FINAL!L471</f>
        <v>Brighton</v>
      </c>
      <c r="F471" s="51">
        <f>IFERROR(VLOOKUP(E471,Table!$B$1:$Z$21,MATCH("MP",Table!$B$1:$Z$1,0),0),"")</f>
        <v>32</v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>
        <f t="shared" si="31"/>
        <v>0</v>
      </c>
      <c r="X471" s="50" t="str">
        <f>API!M471&amp;" "&amp;API!V471</f>
        <v>Riyad Mahrez</v>
      </c>
      <c r="Y471" s="50">
        <f>API!AC471</f>
        <v>103</v>
      </c>
    </row>
    <row r="472" spans="1:25">
      <c r="A472" s="39" t="str">
        <f>IF([1]FINAL!A472=0,"",[1]FINAL!A472)</f>
        <v>Anthony Knockaert</v>
      </c>
      <c r="B472" s="39" t="str">
        <f>IF([1]FINAL!B472=0,"",[1]FINAL!B472)</f>
        <v>Knockaert</v>
      </c>
      <c r="C472" s="39" t="str">
        <f>IF([1]FINAL!C472=0,"",[1]FINAL!C472)</f>
        <v/>
      </c>
      <c r="D472" s="39" t="str">
        <f>IF([1]FINAL!D472=0,"",[1]FINAL!D472)</f>
        <v/>
      </c>
      <c r="E472" s="50" t="str">
        <f>[1]FINAL!L472</f>
        <v>Fulham</v>
      </c>
      <c r="F472" s="51">
        <f>IFERROR(VLOOKUP(E472,Table!$B$1:$Z$21,MATCH("MP",Table!$B$1:$Z$1,0),0),"")</f>
        <v>34</v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>
        <f t="shared" si="31"/>
        <v>0</v>
      </c>
      <c r="X472" s="50" t="str">
        <f>API!M472&amp;" "&amp;API!V472</f>
        <v>Jack Grealish</v>
      </c>
      <c r="Y472" s="50">
        <f>API!AC472</f>
        <v>120</v>
      </c>
    </row>
    <row r="473" spans="1:25">
      <c r="A473" s="39" t="str">
        <f>IF([1]FINAL!A473=0,"",[1]FINAL!A473)</f>
        <v>Ivan Neves Abreu Cavaleiro</v>
      </c>
      <c r="B473" s="39" t="str">
        <f>IF([1]FINAL!B473=0,"",[1]FINAL!B473)</f>
        <v>Cavaleiro</v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>Fulham</v>
      </c>
      <c r="F473" s="51">
        <f>IFERROR(VLOOKUP(E473,Table!$B$1:$Z$21,MATCH("MP",Table!$B$1:$Z$1,0),0),"")</f>
        <v>34</v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>
        <f t="shared" si="31"/>
        <v>0</v>
      </c>
      <c r="X473" s="50" t="str">
        <f>API!M473&amp;" "&amp;API!V473</f>
        <v>João Cancelo</v>
      </c>
      <c r="Y473" s="50">
        <f>API!AC473</f>
        <v>73</v>
      </c>
    </row>
    <row r="474" spans="1:25">
      <c r="A474" s="39" t="str">
        <f>IF([1]FINAL!A474=0,"",[1]FINAL!A474)</f>
        <v>Allan Marques Loureiro</v>
      </c>
      <c r="B474" s="39" t="str">
        <f>IF([1]FINAL!B474=0,"",[1]FINAL!B474)</f>
        <v>Allan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Everton</v>
      </c>
      <c r="F474" s="51">
        <f>IFERROR(VLOOKUP(E474,Table!$B$1:$Z$21,MATCH("MP",Table!$B$1:$Z$1,0),0),"")</f>
        <v>34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0</v>
      </c>
      <c r="X474" s="50" t="str">
        <f>API!M474&amp;" "&amp;API!V474</f>
        <v>Ederson Santana de Moraes</v>
      </c>
      <c r="Y474" s="50">
        <f>API!AC474</f>
        <v>108</v>
      </c>
    </row>
    <row r="475" spans="1:25">
      <c r="A475" s="39" t="str">
        <f>IF([1]FINAL!A475=0,"",[1]FINAL!A475)</f>
        <v>Stanley Mills</v>
      </c>
      <c r="B475" s="39" t="str">
        <f>IF([1]FINAL!B475=0,"",[1]FINAL!B475)</f>
        <v>Mills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Everton</v>
      </c>
      <c r="F475" s="51">
        <f>IFERROR(VLOOKUP(E475,Table!$B$1:$Z$21,MATCH("MP",Table!$B$1:$Z$1,0),0),"")</f>
        <v>34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0</v>
      </c>
      <c r="X475" s="50" t="str">
        <f>API!M475&amp;" "&amp;API!V475</f>
        <v>Nathan Aké</v>
      </c>
      <c r="Y475" s="50">
        <f>API!AC475</f>
        <v>83</v>
      </c>
    </row>
    <row r="476" spans="1:25">
      <c r="A476" s="39" t="str">
        <f>IF([1]FINAL!A476=0,"",[1]FINAL!A476)</f>
        <v>Lewis Warrington</v>
      </c>
      <c r="B476" s="39" t="str">
        <f>IF([1]FINAL!B476=0,"",[1]FINAL!B476)</f>
        <v>Warrington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Everton</v>
      </c>
      <c r="F476" s="51">
        <f>IFERROR(VLOOKUP(E476,Table!$B$1:$Z$21,MATCH("MP",Table!$B$1:$Z$1,0),0),"")</f>
        <v>34</v>
      </c>
      <c r="G476" s="40">
        <f>IFERROR(VLOOKUP(A476,PlayingTime!$B$1:$Z$1000,MATCH("Min",PlayingTime!$B$2:$Z$2,0),0),0)</f>
        <v>0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0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0</v>
      </c>
      <c r="X476" s="50" t="str">
        <f>API!M476&amp;" "&amp;API!V476</f>
        <v>Aymeric Laporte</v>
      </c>
      <c r="Y476" s="50">
        <f>API!AC476</f>
        <v>23</v>
      </c>
    </row>
    <row r="477" spans="1:25">
      <c r="A477" s="39" t="str">
        <f>IF([1]FINAL!A477=0,"",[1]FINAL!A477)</f>
        <v>André Tavares Gomes</v>
      </c>
      <c r="B477" s="39" t="str">
        <f>IF([1]FINAL!B477=0,"",[1]FINAL!B477)</f>
        <v>André Gomes</v>
      </c>
      <c r="C477" s="39" t="str">
        <f>IF([1]FINAL!C477=0,"",[1]FINAL!C477)</f>
        <v>Gomes</v>
      </c>
      <c r="D477" s="39" t="str">
        <f>IF([1]FINAL!D477=0,"",[1]FINAL!D477)</f>
        <v/>
      </c>
      <c r="E477" s="50" t="str">
        <f>[1]FINAL!L477</f>
        <v>Everton</v>
      </c>
      <c r="F477" s="51">
        <f>IFERROR(VLOOKUP(E477,Table!$B$1:$Z$21,MATCH("MP",Table!$B$1:$Z$1,0),0),"")</f>
        <v>34</v>
      </c>
      <c r="G477" s="40">
        <f>IFERROR(VLOOKUP(A477,PlayingTime!$B$1:$Z$1000,MATCH("Min",PlayingTime!$B$2:$Z$2,0),0),0)</f>
        <v>0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0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</v>
      </c>
      <c r="V477" s="49">
        <f t="shared" si="31"/>
        <v>0</v>
      </c>
      <c r="X477" s="50" t="str">
        <f>API!M477&amp;" "&amp;API!V477</f>
        <v>Zack Steffen</v>
      </c>
      <c r="Y477" s="50">
        <f>API!AC477</f>
        <v>0</v>
      </c>
    </row>
    <row r="478" spans="1:25">
      <c r="A478" s="39" t="str">
        <f>IF([1]FINAL!A478=0,"",[1]FINAL!A478)</f>
        <v>Jean-Philippe Gbamin</v>
      </c>
      <c r="B478" s="39" t="str">
        <f>IF([1]FINAL!B478=0,"",[1]FINAL!B478)</f>
        <v>Gbamin</v>
      </c>
      <c r="C478" s="39" t="str">
        <f>IF([1]FINAL!C478=0,"",[1]FINAL!C478)</f>
        <v/>
      </c>
      <c r="D478" s="39" t="str">
        <f>IF([1]FINAL!D478=0,"",[1]FINAL!D478)</f>
        <v/>
      </c>
      <c r="E478" s="50" t="str">
        <f>[1]FINAL!L478</f>
        <v>Everton</v>
      </c>
      <c r="F478" s="51">
        <f>IFERROR(VLOOKUP(E478,Table!$B$1:$Z$21,MATCH("MP",Table!$B$1:$Z$1,0),0),"")</f>
        <v>34</v>
      </c>
      <c r="G478" s="40">
        <f>IFERROR(VLOOKUP(A478,PlayingTime!$B$1:$Z$1000,MATCH("Min",PlayingTime!$B$2:$Z$2,0),0),0)</f>
        <v>0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0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0</v>
      </c>
      <c r="X478" s="50" t="str">
        <f>API!M478&amp;" "&amp;API!V478</f>
        <v>Bernardo Veiga de Carvalho e Silva</v>
      </c>
      <c r="Y478" s="50">
        <f>API!AC478</f>
        <v>103</v>
      </c>
    </row>
    <row r="479" spans="1:25">
      <c r="A479" s="39" t="str">
        <f>IF([1]FINAL!A479=0,"",[1]FINAL!A479)</f>
        <v>Andros Townsend</v>
      </c>
      <c r="B479" s="39" t="str">
        <f>IF([1]FINAL!B479=0,"",[1]FINAL!B479)</f>
        <v>Townsend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Everton</v>
      </c>
      <c r="F479" s="51">
        <f>IFERROR(VLOOKUP(E479,Table!$B$1:$Z$21,MATCH("MP",Table!$B$1:$Z$1,0),0),"")</f>
        <v>34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0</v>
      </c>
      <c r="X479" s="50" t="str">
        <f>API!M479&amp;" "&amp;API!V479</f>
        <v>Rúben Gato Alves Dias</v>
      </c>
      <c r="Y479" s="50">
        <f>API!AC479</f>
        <v>74</v>
      </c>
    </row>
    <row r="480" spans="1:25">
      <c r="A480" s="39" t="str">
        <f>IF([1]FINAL!A480=0,"",[1]FINAL!A480)</f>
        <v>Luke Cundle</v>
      </c>
      <c r="B480" s="39" t="str">
        <f>IF([1]FINAL!B480=0,"",[1]FINAL!B480)</f>
        <v>Cundle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Wolves</v>
      </c>
      <c r="F480" s="51">
        <f>IFERROR(VLOOKUP(E480,Table!$B$1:$Z$21,MATCH("MP",Table!$B$1:$Z$1,0),0),"")</f>
        <v>34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API!M480&amp;" "&amp;API!V480</f>
        <v>Phil Foden</v>
      </c>
      <c r="Y480" s="50">
        <f>API!AC480</f>
        <v>120</v>
      </c>
    </row>
    <row r="481" spans="1:25">
      <c r="A481" s="39" t="str">
        <f>IF([1]FINAL!A481=0,"",[1]FINAL!A481)</f>
        <v>Francisco Jorge Tomás Oliveira</v>
      </c>
      <c r="B481" s="39" t="str">
        <f>IF([1]FINAL!B481=0,"",[1]FINAL!B481)</f>
        <v>Chiquinho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Wolves</v>
      </c>
      <c r="F481" s="51">
        <f>IFERROR(VLOOKUP(E481,Table!$B$1:$Z$21,MATCH("MP",Table!$B$1:$Z$1,0),0),"")</f>
        <v>34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API!M481&amp;" "&amp;API!V481</f>
        <v>Rodrigo Hernandez</v>
      </c>
      <c r="Y481" s="50">
        <f>API!AC481</f>
        <v>101</v>
      </c>
    </row>
    <row r="482" spans="1:25">
      <c r="A482" s="39" t="str">
        <f>IF([1]FINAL!A482=0,"",[1]FINAL!A482)</f>
        <v>Hamza Choudhury</v>
      </c>
      <c r="B482" s="39" t="str">
        <f>IF([1]FINAL!B482=0,"",[1]FINAL!B482)</f>
        <v>Choudhury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Leicester City</v>
      </c>
      <c r="F482" s="51">
        <f>IFERROR(VLOOKUP(E482,Table!$B$1:$Z$21,MATCH("MP",Table!$B$1:$Z$1,0),0),"")</f>
        <v>34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API!M482&amp;" "&amp;API!V482</f>
        <v>Cole Palmer</v>
      </c>
      <c r="Y482" s="50">
        <f>API!AC482</f>
        <v>10</v>
      </c>
    </row>
    <row r="483" spans="1:25">
      <c r="A483" s="39" t="str">
        <f>IF([1]FINAL!A483=0,"",[1]FINAL!A483)</f>
        <v>Asmir Begović</v>
      </c>
      <c r="B483" s="39" t="str">
        <f>IF([1]FINAL!B483=0,"",[1]FINAL!B483)</f>
        <v>Begović</v>
      </c>
      <c r="C483" s="39" t="str">
        <f>IF([1]FINAL!C483=0,"",[1]FINAL!C483)</f>
        <v>Begovic</v>
      </c>
      <c r="D483" s="39" t="str">
        <f>IF([1]FINAL!D483=0,"",[1]FINAL!D483)</f>
        <v/>
      </c>
      <c r="E483" s="50" t="str">
        <f>[1]FINAL!L483</f>
        <v>Everton</v>
      </c>
      <c r="F483" s="51">
        <f>IFERROR(VLOOKUP(E483,Table!$B$1:$Z$21,MATCH("MP",Table!$B$1:$Z$1,0),0),"")</f>
        <v>34</v>
      </c>
      <c r="G483" s="40">
        <f>IFERROR(VLOOKUP(A483,PlayingTime!$B$1:$Z$1000,MATCH("Min",PlayingTime!$B$2:$Z$2,0),0),0)</f>
        <v>90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90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9</v>
      </c>
      <c r="X483" s="50" t="str">
        <f>API!M483&amp;" "&amp;API!V483</f>
        <v>James McAtee</v>
      </c>
      <c r="Y483" s="50">
        <f>API!AC483</f>
        <v>0</v>
      </c>
    </row>
    <row r="484" spans="1:25">
      <c r="A484" s="39" t="str">
        <f>IF([1]FINAL!A484=0,"",[1]FINAL!A484)</f>
        <v>Martin Dubravka</v>
      </c>
      <c r="B484" s="39" t="str">
        <f>IF([1]FINAL!B484=0,"",[1]FINAL!B484)</f>
        <v>Dubravka</v>
      </c>
      <c r="C484" s="39" t="str">
        <f>IF([1]FINAL!C484=0,"",[1]FINAL!C484)</f>
        <v/>
      </c>
      <c r="D484" s="39" t="str">
        <f>IF([1]FINAL!D484=0,"",[1]FINAL!D484)</f>
        <v/>
      </c>
      <c r="E484" s="50" t="str">
        <f>[1]FINAL!L484</f>
        <v>Newcastle Utd</v>
      </c>
      <c r="F484" s="51">
        <f>IFERROR(VLOOKUP(E484,Table!$B$1:$Z$21,MATCH("MP",Table!$B$1:$Z$1,0),0),"")</f>
        <v>33</v>
      </c>
      <c r="G484" s="40">
        <f>IFERROR(VLOOKUP(A484,PlayingTime!$B$1:$Z$1000,MATCH("Min",PlayingTime!$B$2:$Z$2,0),0),0)</f>
        <v>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8</v>
      </c>
      <c r="X484" s="50" t="str">
        <f>API!M484&amp;" "&amp;API!V484</f>
        <v>Erling Haaland</v>
      </c>
      <c r="Y484" s="50">
        <f>API!AC484</f>
        <v>257</v>
      </c>
    </row>
    <row r="485" spans="1:25">
      <c r="A485" s="39" t="str">
        <f>IF([1]FINAL!A485=0,"",[1]FINAL!A485)</f>
        <v>Jack Butland</v>
      </c>
      <c r="B485" s="39" t="str">
        <f>IF([1]FINAL!B485=0,"",[1]FINAL!B485)</f>
        <v>Butland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Manchester Utd</v>
      </c>
      <c r="F485" s="51">
        <f>IFERROR(VLOOKUP(E485,Table!$B$1:$Z$21,MATCH("MP",Table!$B$1:$Z$1,0),0),"")</f>
        <v>33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0</v>
      </c>
      <c r="X485" s="50" t="str">
        <f>API!M485&amp;" "&amp;API!V485</f>
        <v>Julián Álvarez</v>
      </c>
      <c r="Y485" s="50">
        <f>API!AC485</f>
        <v>88</v>
      </c>
    </row>
    <row r="486" spans="1:25">
      <c r="A486" s="39" t="str">
        <f>IF([1]FINAL!A486=0,"",[1]FINAL!A486)</f>
        <v>Karl Darlow</v>
      </c>
      <c r="B486" s="39" t="str">
        <f>IF([1]FINAL!B486=0,"",[1]FINAL!B486)</f>
        <v>Darlow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Newcastle Utd</v>
      </c>
      <c r="F486" s="51">
        <f>IFERROR(VLOOKUP(E486,Table!$B$1:$Z$21,MATCH("MP",Table!$B$1:$Z$1,0),0),"")</f>
        <v>33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API!M486&amp;" "&amp;API!V486</f>
        <v>Luke Mbete-Tabu</v>
      </c>
      <c r="Y486" s="50">
        <f>API!AC486</f>
        <v>0</v>
      </c>
    </row>
    <row r="487" spans="1:25">
      <c r="A487" s="39" t="str">
        <f>IF([1]FINAL!A487=0,"",[1]FINAL!A487)</f>
        <v>Stefan Ortega Moreno</v>
      </c>
      <c r="B487" s="39" t="str">
        <f>IF([1]FINAL!B487=0,"",[1]FINAL!B487)</f>
        <v>Ortega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Manchester City</v>
      </c>
      <c r="F487" s="51">
        <f>IFERROR(VLOOKUP(E487,Table!$B$1:$Z$21,MATCH("MP",Table!$B$1:$Z$1,0),0),"")</f>
        <v>33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7</v>
      </c>
      <c r="X487" s="50" t="str">
        <f>API!M487&amp;" "&amp;API!V487</f>
        <v>Josh Wilson-Esbrand</v>
      </c>
      <c r="Y487" s="50">
        <f>API!AC487</f>
        <v>0</v>
      </c>
    </row>
    <row r="488" spans="1:25">
      <c r="A488" s="39" t="str">
        <f>IF([1]FINAL!A488=0,"",[1]FINAL!A488)</f>
        <v>Scott Carson</v>
      </c>
      <c r="B488" s="39" t="str">
        <f>IF([1]FINAL!B488=0,"",[1]FINAL!B488)</f>
        <v>Carson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33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0</v>
      </c>
      <c r="X488" s="50" t="str">
        <f>API!M488&amp;" "&amp;API!V488</f>
        <v>Liam Delap</v>
      </c>
      <c r="Y488" s="50">
        <f>API!AC488</f>
        <v>0</v>
      </c>
    </row>
    <row r="489" spans="1:25">
      <c r="A489" s="39" t="str">
        <f>IF([1]FINAL!A489=0,"",[1]FINAL!A489)</f>
        <v>Zack Steffen</v>
      </c>
      <c r="B489" s="39" t="str">
        <f>IF([1]FINAL!B489=0,"",[1]FINAL!B489)</f>
        <v>Steffen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33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API!M489&amp;" "&amp;API!V489</f>
        <v>Stefan Ortega Moreno</v>
      </c>
      <c r="Y489" s="50">
        <f>API!AC489</f>
        <v>7</v>
      </c>
    </row>
    <row r="490" spans="1:25">
      <c r="A490" s="39" t="str">
        <f>IF([1]FINAL!A490=0,"",[1]FINAL!A490)</f>
        <v>Brice Samba</v>
      </c>
      <c r="B490" s="39" t="str">
        <f>IF([1]FINAL!B490=0,"",[1]FINAL!B490)</f>
        <v>Samba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Nott'ham Forest</v>
      </c>
      <c r="F490" s="51">
        <f>IFERROR(VLOOKUP(E490,Table!$B$1:$Z$21,MATCH("MP",Table!$B$1:$Z$1,0),0),"")</f>
        <v>34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API!M490&amp;" "&amp;API!V490</f>
        <v>Kalvin Phillips</v>
      </c>
      <c r="Y490" s="50">
        <f>API!AC490</f>
        <v>7</v>
      </c>
    </row>
    <row r="491" spans="1:25">
      <c r="A491" s="39" t="str">
        <f>IF([1]FINAL!A491=0,"",[1]FINAL!A491)</f>
        <v>Matt Turner</v>
      </c>
      <c r="B491" s="39" t="str">
        <f>IF([1]FINAL!B491=0,"",[1]FINAL!B491)</f>
        <v>Turner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Arsenal</v>
      </c>
      <c r="F491" s="51">
        <f>IFERROR(VLOOKUP(E491,Table!$B$1:$Z$21,MATCH("MP",Table!$B$1:$Z$1,0),0),"")</f>
        <v>34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API!M491&amp;" "&amp;API!V491</f>
        <v>Scott Carson</v>
      </c>
      <c r="Y491" s="50">
        <f>API!AC491</f>
        <v>0</v>
      </c>
    </row>
    <row r="492" spans="1:25">
      <c r="A492" s="39" t="str">
        <f>IF([1]FINAL!A492=0,"",[1]FINAL!A492)</f>
        <v>Thomas Strakosha</v>
      </c>
      <c r="B492" s="39" t="str">
        <f>IF([1]FINAL!B492=0,"",[1]FINAL!B492)</f>
        <v>Strakosha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Brentford</v>
      </c>
      <c r="F492" s="51">
        <f>IFERROR(VLOOKUP(E492,Table!$B$1:$Z$21,MATCH("MP",Table!$B$1:$Z$1,0),0),"")</f>
        <v>34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API!M492&amp;" "&amp;API!V492</f>
        <v>Rico Lewis</v>
      </c>
      <c r="Y492" s="50">
        <f>API!AC492</f>
        <v>17</v>
      </c>
    </row>
    <row r="493" spans="1:25">
      <c r="A493" s="39" t="str">
        <f>IF([1]FINAL!A493=0,"",[1]FINAL!A493)</f>
        <v>Ellery Balcombe</v>
      </c>
      <c r="B493" s="39" t="str">
        <f>IF([1]FINAL!B493=0,"",[1]FINAL!B493)</f>
        <v>Balcombe</v>
      </c>
      <c r="C493" s="39" t="str">
        <f>IF([1]FINAL!C493=0,"",[1]FINAL!C493)</f>
        <v/>
      </c>
      <c r="D493" s="39" t="str">
        <f>IF([1]FINAL!D493=0,"",[1]FINAL!D493)</f>
        <v/>
      </c>
      <c r="E493" s="50" t="str">
        <f>[1]FINAL!L493</f>
        <v>Brentford</v>
      </c>
      <c r="F493" s="51">
        <f>IFERROR(VLOOKUP(E493,Table!$B$1:$Z$21,MATCH("MP",Table!$B$1:$Z$1,0),0),"")</f>
        <v>34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0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0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0</v>
      </c>
      <c r="X493" s="50" t="str">
        <f>API!M493&amp;" "&amp;API!V493</f>
        <v>Sergio Gómez</v>
      </c>
      <c r="Y493" s="50">
        <f>API!AC493</f>
        <v>10</v>
      </c>
    </row>
    <row r="494" spans="1:25">
      <c r="A494" s="39" t="str">
        <f>IF([1]FINAL!A494=0,"",[1]FINAL!A494)</f>
        <v>Tom Heaton</v>
      </c>
      <c r="B494" s="39" t="str">
        <f>IF([1]FINAL!B494=0,"",[1]FINAL!B494)</f>
        <v>Heaton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Manchester Utd</v>
      </c>
      <c r="F494" s="51">
        <f>IFERROR(VLOOKUP(E494,Table!$B$1:$Z$21,MATCH("MP",Table!$B$1:$Z$1,0),0),"")</f>
        <v>33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0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0</v>
      </c>
      <c r="X494" s="50" t="str">
        <f>API!M494&amp;" "&amp;API!V494</f>
        <v>Claudio Gomes</v>
      </c>
      <c r="Y494" s="50">
        <f>API!AC494</f>
        <v>0</v>
      </c>
    </row>
    <row r="495" spans="1:25">
      <c r="A495" s="39" t="str">
        <f>IF([1]FINAL!A495=0,"",[1]FINAL!A495)</f>
        <v>Darren Randolph</v>
      </c>
      <c r="B495" s="39" t="str">
        <f>IF([1]FINAL!B495=0,"",[1]FINAL!B495)</f>
        <v>Randolph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Bournemouth</v>
      </c>
      <c r="F495" s="51">
        <f>IFERROR(VLOOKUP(E495,Table!$B$1:$Z$21,MATCH("MP",Table!$B$1:$Z$1,0),0),"")</f>
        <v>34</v>
      </c>
      <c r="G495" s="40">
        <f>IFERROR(VLOOKUP(A495,PlayingTime!$B$1:$Z$1000,MATCH("Min",PlayingTime!$B$2:$Z$2,0),0),0)</f>
        <v>0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0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0</v>
      </c>
      <c r="X495" s="50" t="str">
        <f>API!M495&amp;" "&amp;API!V495</f>
        <v>Ben Knight</v>
      </c>
      <c r="Y495" s="50">
        <f>API!AC495</f>
        <v>0</v>
      </c>
    </row>
    <row r="496" spans="1:25">
      <c r="A496" s="39" t="str">
        <f>IF([1]FINAL!A496=0,"",[1]FINAL!A496)</f>
        <v>Kristoffer Klaesson</v>
      </c>
      <c r="B496" s="39" t="str">
        <f>IF([1]FINAL!B496=0,"",[1]FINAL!B496)</f>
        <v>Klaesson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Leeds</v>
      </c>
      <c r="F496" s="51" t="str">
        <f>IFERROR(VLOOKUP(E496,Table!$B$1:$Z$21,MATCH("MP",Table!$B$1:$Z$1,0),0),"")</f>
        <v/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API!M496&amp;" "&amp;API!V496</f>
        <v>Manuel Akanji</v>
      </c>
      <c r="Y496" s="50">
        <f>API!AC496</f>
        <v>73</v>
      </c>
    </row>
    <row r="497" spans="1:25">
      <c r="A497" s="39" t="str">
        <f>IF([1]FINAL!A497=0,"",[1]FINAL!A497)</f>
        <v>Joel Robles</v>
      </c>
      <c r="B497" s="39" t="str">
        <f>IF([1]FINAL!B497=0,"",[1]FINAL!B497)</f>
        <v>Robles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Leeds</v>
      </c>
      <c r="F497" s="51" t="str">
        <f>IFERROR(VLOOKUP(E497,Table!$B$1:$Z$21,MATCH("MP",Table!$B$1:$Z$1,0),0),"")</f>
        <v/>
      </c>
      <c r="G497" s="40">
        <f>IFERROR(VLOOKUP(A497,PlayingTime!$B$1:$Z$1000,MATCH("Min",PlayingTime!$B$2:$Z$2,0),0),0)</f>
        <v>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0</v>
      </c>
      <c r="X497" s="50" t="str">
        <f>API!M497&amp;" "&amp;API!V497</f>
        <v>Máximo Perrone</v>
      </c>
      <c r="Y497" s="50">
        <f>API!AC497</f>
        <v>1</v>
      </c>
    </row>
    <row r="498" spans="1:25">
      <c r="A498" s="39" t="str">
        <f>IF([1]FINAL!A498=0,"",[1]FINAL!A498)</f>
        <v>Remi Matthews</v>
      </c>
      <c r="B498" s="39" t="str">
        <f>IF([1]FINAL!B498=0,"",[1]FINAL!B498)</f>
        <v>Matthews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Crystal Palace</v>
      </c>
      <c r="F498" s="51">
        <f>IFERROR(VLOOKUP(E498,Table!$B$1:$Z$21,MATCH("MP",Table!$B$1:$Z$1,0),0),"")</f>
        <v>34</v>
      </c>
      <c r="G498" s="40">
        <f>IFERROR(VLOOKUP(A498,PlayingTime!$B$1:$Z$1000,MATCH("Min",PlayingTime!$B$2:$Z$2,0),0),0)</f>
        <v>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0</v>
      </c>
      <c r="X498" s="50" t="str">
        <f>API!M498&amp;" "&amp;API!V498</f>
        <v>Jack Butland</v>
      </c>
      <c r="Y498" s="50">
        <f>API!AC498</f>
        <v>0</v>
      </c>
    </row>
    <row r="499" spans="1:25">
      <c r="A499" s="39" t="str">
        <f>IF([1]FINAL!A499=0,"",[1]FINAL!A499)</f>
        <v>Willy Caballero</v>
      </c>
      <c r="B499" s="39" t="str">
        <f>IF([1]FINAL!B499=0,"",[1]FINAL!B499)</f>
        <v>Caballero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Southampton</v>
      </c>
      <c r="F499" s="51">
        <f>IFERROR(VLOOKUP(E499,Table!$B$1:$Z$21,MATCH("MP",Table!$B$1:$Z$1,0),0),"")</f>
        <v>34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API!M499&amp;" "&amp;API!V499</f>
        <v>Cristiano Ronaldo dos Santos Aveiro</v>
      </c>
      <c r="Y499" s="50">
        <f>API!AC499</f>
        <v>20</v>
      </c>
    </row>
    <row r="500" spans="1:25">
      <c r="A500" s="39" t="str">
        <f>IF([1]FINAL!A500=0,"",[1]FINAL!A500)</f>
        <v>Alex McCarthy</v>
      </c>
      <c r="B500" s="39" t="str">
        <f>IF([1]FINAL!B500=0,"",[1]FINAL!B500)</f>
        <v>McCarthy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Southampton</v>
      </c>
      <c r="F500" s="51">
        <f>IFERROR(VLOOKUP(E500,Table!$B$1:$Z$21,MATCH("MP",Table!$B$1:$Z$1,0),0),"")</f>
        <v>34</v>
      </c>
      <c r="G500" s="40">
        <f>IFERROR(VLOOKUP(A500,PlayingTime!$B$1:$Z$1000,MATCH("Min",PlayingTime!$B$2:$Z$2,0),0),0)</f>
        <v>180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180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4</v>
      </c>
      <c r="X500" s="50" t="str">
        <f>API!M500&amp;" "&amp;API!V500</f>
        <v>David De Gea Quintana</v>
      </c>
      <c r="Y500" s="50">
        <f>API!AC500</f>
        <v>135</v>
      </c>
    </row>
    <row r="501" spans="1:25">
      <c r="A501" s="39" t="str">
        <f>IF([1]FINAL!A501=0,"",[1]FINAL!A501)</f>
        <v>Mateusz Lis</v>
      </c>
      <c r="B501" s="39" t="str">
        <f>IF([1]FINAL!B501=0,"",[1]FINAL!B501)</f>
        <v>Lis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Southampton</v>
      </c>
      <c r="F501" s="51">
        <f>IFERROR(VLOOKUP(E501,Table!$B$1:$Z$21,MATCH("MP",Table!$B$1:$Z$1,0),0),"")</f>
        <v>34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API!M501&amp;" "&amp;API!V501</f>
        <v>Phil Jones</v>
      </c>
      <c r="Y501" s="50">
        <f>API!AC501</f>
        <v>0</v>
      </c>
    </row>
    <row r="502" spans="1:25">
      <c r="A502" s="39" t="str">
        <f>IF([1]FINAL!A502=0,"",[1]FINAL!A502)</f>
        <v>Brandon Austin</v>
      </c>
      <c r="B502" s="39" t="str">
        <f>IF([1]FINAL!B502=0,"",[1]FINAL!B502)</f>
        <v>Austin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Tottenham</v>
      </c>
      <c r="F502" s="51">
        <f>IFERROR(VLOOKUP(E502,Table!$B$1:$Z$21,MATCH("MP",Table!$B$1:$Z$1,0),0),"")</f>
        <v>34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API!M502&amp;" "&amp;API!V502</f>
        <v>Raphaël Varane</v>
      </c>
      <c r="Y502" s="50">
        <f>API!AC502</f>
        <v>63</v>
      </c>
    </row>
    <row r="503" spans="1:25">
      <c r="A503" s="39" t="str">
        <f>IF([1]FINAL!A503=0,"",[1]FINAL!A503)</f>
        <v>Kjell Scherpen</v>
      </c>
      <c r="B503" s="39" t="str">
        <f>IF([1]FINAL!B503=0,"",[1]FINAL!B503)</f>
        <v>Scherpen</v>
      </c>
      <c r="C503" s="39" t="str">
        <f>IF([1]FINAL!C503=0,"",[1]FINAL!C503)</f>
        <v/>
      </c>
      <c r="D503" s="39" t="str">
        <f>IF([1]FINAL!D503=0,"",[1]FINAL!D503)</f>
        <v/>
      </c>
      <c r="E503" s="50" t="str">
        <f>[1]FINAL!L503</f>
        <v>Brighton</v>
      </c>
      <c r="F503" s="51">
        <f>IFERROR(VLOOKUP(E503,Table!$B$1:$Z$21,MATCH("MP",Table!$B$1:$Z$1,0),0),"")</f>
        <v>32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API!M503&amp;" "&amp;API!V503</f>
        <v>Harry Maguire</v>
      </c>
      <c r="Y503" s="50">
        <f>API!AC503</f>
        <v>36</v>
      </c>
    </row>
    <row r="504" spans="1:25">
      <c r="A504" s="39" t="str">
        <f>IF([1]FINAL!A504=0,"",[1]FINAL!A504)</f>
        <v>Paulo Gazzaniga Farias</v>
      </c>
      <c r="B504" s="39" t="str">
        <f>IF([1]FINAL!B504=0,"",[1]FINAL!B504)</f>
        <v>Gazzaniga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Fulham</v>
      </c>
      <c r="F504" s="51">
        <f>IFERROR(VLOOKUP(E504,Table!$B$1:$Z$21,MATCH("MP",Table!$B$1:$Z$1,0),0),"")</f>
        <v>34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API!M504&amp;" "&amp;API!V504</f>
        <v>Frederico Rodrigues de Paula Santos</v>
      </c>
      <c r="Y504" s="50">
        <f>API!AC504</f>
        <v>53</v>
      </c>
    </row>
    <row r="505" spans="1:25">
      <c r="A505" s="39" t="str">
        <f>IF([1]FINAL!A505=0,"",[1]FINAL!A505)</f>
        <v>Adrián San Miguel del Castillo</v>
      </c>
      <c r="B505" s="39" t="str">
        <f>IF([1]FINAL!B505=0,"",[1]FINAL!B505)</f>
        <v>Adrián</v>
      </c>
      <c r="C505" s="39" t="str">
        <f>IF([1]FINAL!C505=0,"",[1]FINAL!C505)</f>
        <v>Adrian</v>
      </c>
      <c r="D505" s="39" t="str">
        <f>IF([1]FINAL!D505=0,"",[1]FINAL!D505)</f>
        <v/>
      </c>
      <c r="E505" s="50" t="str">
        <f>[1]FINAL!L505</f>
        <v>Liverpool</v>
      </c>
      <c r="F505" s="51">
        <f>IFERROR(VLOOKUP(E505,Table!$B$1:$Z$21,MATCH("MP",Table!$B$1:$Z$1,0),0),"")</f>
        <v>34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API!M505&amp;" "&amp;API!V505</f>
        <v>Luke Shaw</v>
      </c>
      <c r="Y505" s="50">
        <f>API!AC505</f>
        <v>104</v>
      </c>
    </row>
    <row r="506" spans="1:25">
      <c r="A506" s="39" t="str">
        <f>IF([1]FINAL!A506=0,"",[1]FINAL!A506)</f>
        <v>Caoimhin Kelleher</v>
      </c>
      <c r="B506" s="39" t="str">
        <f>IF([1]FINAL!B506=0,"",[1]FINAL!B506)</f>
        <v>Kelleher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Liverpool</v>
      </c>
      <c r="F506" s="51">
        <f>IFERROR(VLOOKUP(E506,Table!$B$1:$Z$21,MATCH("MP",Table!$B$1:$Z$1,0),0),"")</f>
        <v>34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API!M506&amp;" "&amp;API!V506</f>
        <v>Bruno Borges Fernandes</v>
      </c>
      <c r="Y506" s="50">
        <f>API!AC506</f>
        <v>147</v>
      </c>
    </row>
    <row r="507" spans="1:25">
      <c r="A507" s="39" t="str">
        <f>IF([1]FINAL!A507=0,"",[1]FINAL!A507)</f>
        <v>Harvey Davies</v>
      </c>
      <c r="B507" s="39" t="str">
        <f>IF([1]FINAL!B507=0,"",[1]FINAL!B507)</f>
        <v>H.Davies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Liverpool</v>
      </c>
      <c r="F507" s="51">
        <f>IFERROR(VLOOKUP(E507,Table!$B$1:$Z$21,MATCH("MP",Table!$B$1:$Z$1,0),0),"")</f>
        <v>34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API!M507&amp;" "&amp;API!V507</f>
        <v>Alex Telles</v>
      </c>
      <c r="Y507" s="50">
        <f>API!AC507</f>
        <v>0</v>
      </c>
    </row>
    <row r="508" spans="1:25">
      <c r="A508" s="39" t="str">
        <f>IF([1]FINAL!A508=0,"",[1]FINAL!A508)</f>
        <v>Will Dennis</v>
      </c>
      <c r="B508" s="39" t="str">
        <f>IF([1]FINAL!B508=0,"",[1]FINAL!B508)</f>
        <v>Dennis</v>
      </c>
      <c r="C508" s="39" t="str">
        <f>IF([1]FINAL!C508=0,"",[1]FINAL!C508)</f>
        <v>W Dennis</v>
      </c>
      <c r="D508" s="39" t="str">
        <f>IF([1]FINAL!D508=0,"",[1]FINAL!D508)</f>
        <v/>
      </c>
      <c r="E508" s="50" t="str">
        <f>[1]FINAL!L508</f>
        <v>Bournemouth</v>
      </c>
      <c r="F508" s="51">
        <f>IFERROR(VLOOKUP(E508,Table!$B$1:$Z$21,MATCH("MP",Table!$B$1:$Z$1,0),0),"")</f>
        <v>34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0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0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0</v>
      </c>
      <c r="X508" s="50" t="str">
        <f>API!M508&amp;" "&amp;API!V508</f>
        <v>Marcus Rashford</v>
      </c>
      <c r="Y508" s="50">
        <f>API!AC508</f>
        <v>194</v>
      </c>
    </row>
    <row r="509" spans="1:25">
      <c r="A509" s="39" t="str">
        <f>IF([1]FINAL!A509=0,"",[1]FINAL!A509)</f>
        <v>Jackson Smith</v>
      </c>
      <c r="B509" s="39" t="str">
        <f>IF([1]FINAL!B509=0,"",[1]FINAL!B509)</f>
        <v>Smith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Wolves</v>
      </c>
      <c r="F509" s="51">
        <f>IFERROR(VLOOKUP(E509,Table!$B$1:$Z$21,MATCH("MP",Table!$B$1:$Z$1,0),0),"")</f>
        <v>34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API!M509&amp;" "&amp;API!V509</f>
        <v>Donny van de Beek</v>
      </c>
      <c r="Y509" s="50">
        <f>API!AC509</f>
        <v>8</v>
      </c>
    </row>
    <row r="510" spans="1:25">
      <c r="A510" s="39" t="str">
        <f>IF([1]FINAL!A510=0,"",[1]FINAL!A510)</f>
        <v>Matija Šarkić</v>
      </c>
      <c r="B510" s="39" t="str">
        <f>IF([1]FINAL!B510=0,"",[1]FINAL!B510)</f>
        <v>Šarkić</v>
      </c>
      <c r="C510" s="39" t="str">
        <f>IF([1]FINAL!C510=0,"",[1]FINAL!C510)</f>
        <v>Sarkic</v>
      </c>
      <c r="D510" s="39" t="str">
        <f>IF([1]FINAL!D510=0,"",[1]FINAL!D510)</f>
        <v/>
      </c>
      <c r="E510" s="50" t="str">
        <f>[1]FINAL!L510</f>
        <v>Wolves</v>
      </c>
      <c r="F510" s="51">
        <f>IFERROR(VLOOKUP(E510,Table!$B$1:$Z$21,MATCH("MP",Table!$B$1:$Z$1,0),0),"")</f>
        <v>34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API!M510&amp;" "&amp;API!V510</f>
        <v>Victor Lindelöf</v>
      </c>
      <c r="Y510" s="50">
        <f>API!AC510</f>
        <v>38</v>
      </c>
    </row>
    <row r="511" spans="1:25">
      <c r="A511" s="39" t="str">
        <f>IF([1]FINAL!A511=0,"",[1]FINAL!A511)</f>
        <v>Alex Smithies</v>
      </c>
      <c r="B511" s="39" t="str">
        <f>IF([1]FINAL!B511=0,"",[1]FINAL!B511)</f>
        <v>Smithies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Leicester City</v>
      </c>
      <c r="F511" s="51">
        <f>IFERROR(VLOOKUP(E511,Table!$B$1:$Z$21,MATCH("MP",Table!$B$1:$Z$1,0),0),"")</f>
        <v>34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API!M511&amp;" "&amp;API!V511</f>
        <v>Scott McTominay</v>
      </c>
      <c r="Y511" s="50">
        <f>API!AC511</f>
        <v>34</v>
      </c>
    </row>
    <row r="512" spans="1:25">
      <c r="A512" s="39" t="str">
        <f>IF([1]FINAL!A512=0,"",[1]FINAL!A512)</f>
        <v>Kasper Schmeichel</v>
      </c>
      <c r="B512" s="39" t="str">
        <f>IF([1]FINAL!B512=0,"",[1]FINAL!B512)</f>
        <v>Schmeichel</v>
      </c>
      <c r="C512" s="39" t="str">
        <f>IF([1]FINAL!C512=0,"",[1]FINAL!C512)</f>
        <v/>
      </c>
      <c r="D512" s="39" t="str">
        <f>IF([1]FINAL!D512=0,"",[1]FINAL!D512)</f>
        <v/>
      </c>
      <c r="E512" s="50" t="str">
        <f>[1]FINAL!L512</f>
        <v>Leicester City</v>
      </c>
      <c r="F512" s="51">
        <f>IFERROR(VLOOKUP(E512,Table!$B$1:$Z$21,MATCH("MP",Table!$B$1:$Z$1,0),0),"")</f>
        <v>34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API!M512&amp;" "&amp;API!V512</f>
        <v>Eric Bailly</v>
      </c>
      <c r="Y512" s="50">
        <f>API!AC512</f>
        <v>0</v>
      </c>
    </row>
    <row r="513" spans="1:25">
      <c r="A513" s="39" t="str">
        <f>IF([1]FINAL!A513=0,"",[1]FINAL!A513)</f>
        <v>Neal Maupay</v>
      </c>
      <c r="B513" s="39" t="str">
        <f>IF([1]FINAL!B513=0,"",[1]FINAL!B513)</f>
        <v>Maupay</v>
      </c>
      <c r="C513" s="39" t="str">
        <f>IF([1]FINAL!C513=0,"",[1]FINAL!C513)</f>
        <v/>
      </c>
      <c r="D513" s="39" t="str">
        <f>IF([1]FINAL!D513=0,"",[1]FINAL!D513)</f>
        <v/>
      </c>
      <c r="E513" s="50" t="str">
        <f>[1]FINAL!L513</f>
        <v>Everton</v>
      </c>
      <c r="F513" s="51">
        <f>IFERROR(VLOOKUP(E513,Table!$B$1:$Z$21,MATCH("MP",Table!$B$1:$Z$1,0),0),"")</f>
        <v>34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4.3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4.3</v>
      </c>
      <c r="Q513" s="39">
        <f>IFERROR(VLOOKUP(A513,PlayerStats!$B$1:$Z$1000,MATCH("xAG",PlayerStats!$B$2:$Z$2,0),0),0)</f>
        <v>0.6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0.6</v>
      </c>
      <c r="V513" s="49">
        <f t="shared" si="31"/>
        <v>38</v>
      </c>
      <c r="X513" s="50" t="str">
        <f>API!M513&amp;" "&amp;API!V513</f>
        <v>Jadon Sancho</v>
      </c>
      <c r="Y513" s="50">
        <f>API!AC513</f>
        <v>82</v>
      </c>
    </row>
    <row r="514" spans="1:25">
      <c r="A514" s="39" t="str">
        <f>IF([1]FINAL!A514=0,"",[1]FINAL!A514)</f>
        <v>Julio Enciso</v>
      </c>
      <c r="B514" s="39" t="str">
        <f>IF([1]FINAL!B514=0,"",[1]FINAL!B514)</f>
        <v>Enciso</v>
      </c>
      <c r="C514" s="39" t="str">
        <f>IF([1]FINAL!C514=0,"",[1]FINAL!C514)</f>
        <v/>
      </c>
      <c r="D514" s="39" t="str">
        <f>IF([1]FINAL!D514=0,"",[1]FINAL!D514)</f>
        <v/>
      </c>
      <c r="E514" s="50" t="str">
        <f>[1]FINAL!L514</f>
        <v>Brighton</v>
      </c>
      <c r="F514" s="51">
        <f>IFERROR(VLOOKUP(E514,Table!$B$1:$Z$21,MATCH("MP",Table!$B$1:$Z$1,0),0),"")</f>
        <v>32</v>
      </c>
      <c r="G514" s="40">
        <f>IFERROR(VLOOKUP(A514,PlayingTime!$B$1:$Z$1000,MATCH("Min",PlayingTime!$B$2:$Z$2,0),0),0)</f>
        <v>0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0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39</v>
      </c>
      <c r="X514" s="50" t="str">
        <f>API!M514&amp;" "&amp;API!V514</f>
        <v>Aaron Wan-Bissaka</v>
      </c>
      <c r="Y514" s="50">
        <f>API!AC514</f>
        <v>52</v>
      </c>
    </row>
    <row r="515" spans="1:25">
      <c r="A515" s="39" t="str">
        <f>IF([1]FINAL!A515=0,"",[1]FINAL!A515)</f>
        <v>Jay Stansfield</v>
      </c>
      <c r="B515" s="39" t="str">
        <f>IF([1]FINAL!B515=0,"",[1]FINAL!B515)</f>
        <v>Stansfield</v>
      </c>
      <c r="C515" s="39" t="str">
        <f>IF([1]FINAL!C515=0,"",[1]FINAL!C515)</f>
        <v/>
      </c>
      <c r="D515" s="39" t="str">
        <f>IF([1]FINAL!D515=0,"",[1]FINAL!D515)</f>
        <v/>
      </c>
      <c r="E515" s="50" t="str">
        <f>[1]FINAL!L515</f>
        <v>Fulham</v>
      </c>
      <c r="F515" s="51">
        <f>IFERROR(VLOOKUP(E515,Table!$B$1:$Z$21,MATCH("MP",Table!$B$1:$Z$1,0),0),"")</f>
        <v>34</v>
      </c>
      <c r="G515" s="40">
        <f>IFERROR(VLOOKUP(A515,PlayingTime!$B$1:$Z$1000,MATCH("Min",PlayingTime!$B$2:$Z$2,0),0),0)</f>
        <v>87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87</v>
      </c>
      <c r="L515" s="39">
        <f>IFERROR(VLOOKUP(A515,PlayerStats!$B$1:$Z$1000,MATCH("xG",PlayerStats!$B$2:$Z$2,0),0),0)</f>
        <v>0.3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0.3</v>
      </c>
      <c r="Q515" s="39">
        <f>IFERROR(VLOOKUP(A515,PlayerStats!$B$1:$Z$1000,MATCH("xAG",PlayerStats!$B$2:$Z$2,0),0),0)</f>
        <v>0.1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0.1</v>
      </c>
      <c r="V515" s="49">
        <f t="shared" ref="V515:V578" si="35">IFERROR(VLOOKUP(A515,$X$1:$Y$1000,MATCH("total_points",$X$1:$Y$1,0),0),"")</f>
        <v>7</v>
      </c>
      <c r="X515" s="50" t="str">
        <f>API!M515&amp;" "&amp;API!V515</f>
        <v>Diogo Dalot Teixeira</v>
      </c>
      <c r="Y515" s="50">
        <f>API!AC515</f>
        <v>99</v>
      </c>
    </row>
    <row r="516" spans="1:25">
      <c r="A516" s="39" t="str">
        <f>IF([1]FINAL!A516=0,"",[1]FINAL!A516)</f>
        <v>Cameron Archer</v>
      </c>
      <c r="B516" s="39" t="str">
        <f>IF([1]FINAL!B516=0,"",[1]FINAL!B516)</f>
        <v>Archer</v>
      </c>
      <c r="C516" s="39" t="str">
        <f>IF([1]FINAL!C516=0,"",[1]FINAL!C516)</f>
        <v/>
      </c>
      <c r="D516" s="39" t="str">
        <f>IF([1]FINAL!D516=0,"",[1]FINAL!D516)</f>
        <v/>
      </c>
      <c r="E516" s="50" t="str">
        <f>[1]FINAL!L516</f>
        <v>Aston Villa</v>
      </c>
      <c r="F516" s="51">
        <f>IFERROR(VLOOKUP(E516,Table!$B$1:$Z$21,MATCH("MP",Table!$B$1:$Z$1,0),0),"")</f>
        <v>34</v>
      </c>
      <c r="G516" s="40">
        <f>IFERROR(VLOOKUP(A516,PlayingTime!$B$1:$Z$1000,MATCH("Min",PlayingTime!$B$2:$Z$2,0),0),0)</f>
        <v>49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49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6</v>
      </c>
      <c r="X516" s="50" t="str">
        <f>API!M516&amp;" "&amp;API!V516</f>
        <v>Brandon Williams</v>
      </c>
      <c r="Y516" s="50">
        <f>API!AC516</f>
        <v>0</v>
      </c>
    </row>
    <row r="517" spans="1:25">
      <c r="A517" s="39" t="str">
        <f>IF([1]FINAL!A517=0,"",[1]FINAL!A517)</f>
        <v>Halil Dervişoğlu</v>
      </c>
      <c r="B517" s="39" t="str">
        <f>IF([1]FINAL!B517=0,"",[1]FINAL!B517)</f>
        <v>Dervişoğlu</v>
      </c>
      <c r="C517" s="39" t="str">
        <f>IF([1]FINAL!C517=0,"",[1]FINAL!C517)</f>
        <v>Dervisoglu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34</v>
      </c>
      <c r="G517" s="40">
        <f>IFERROR(VLOOKUP(A517,PlayingTime!$B$1:$Z$1000,MATCH("Min",PlayingTime!$B$2:$Z$2,0),0),0)</f>
        <v>8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8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4</v>
      </c>
      <c r="X517" s="50" t="str">
        <f>API!M517&amp;" "&amp;API!V517</f>
        <v>Anthony Elanga</v>
      </c>
      <c r="Y517" s="50">
        <f>API!AC517</f>
        <v>23</v>
      </c>
    </row>
    <row r="518" spans="1:25">
      <c r="A518" s="39" t="str">
        <f>IF([1]FINAL!A518=0,"",[1]FINAL!A518)</f>
        <v>Dwight Gayle</v>
      </c>
      <c r="B518" s="39" t="str">
        <f>IF([1]FINAL!B518=0,"",[1]FINAL!B518)</f>
        <v>Gayle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Newcastle Utd</v>
      </c>
      <c r="F518" s="51">
        <f>IFERROR(VLOOKUP(E518,Table!$B$1:$Z$21,MATCH("MP",Table!$B$1:$Z$1,0),0),"")</f>
        <v>33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API!M518&amp;" "&amp;API!V518</f>
        <v>Anthony Martial</v>
      </c>
      <c r="Y518" s="50">
        <f>API!AC518</f>
        <v>48</v>
      </c>
    </row>
    <row r="519" spans="1:25">
      <c r="A519" s="39" t="str">
        <f>IF([1]FINAL!A519=0,"",[1]FINAL!A519)</f>
        <v>Liam Delap</v>
      </c>
      <c r="B519" s="39" t="str">
        <f>IF([1]FINAL!B519=0,"",[1]FINAL!B519)</f>
        <v>Delap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Manchester City</v>
      </c>
      <c r="F519" s="51">
        <f>IFERROR(VLOOKUP(E519,Table!$B$1:$Z$21,MATCH("MP",Table!$B$1:$Z$1,0),0),"")</f>
        <v>33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API!M519&amp;" "&amp;API!V519</f>
        <v>Facundo Pellistri Rebollo</v>
      </c>
      <c r="Y519" s="50">
        <f>API!AC519</f>
        <v>3</v>
      </c>
    </row>
    <row r="520" spans="1:25">
      <c r="A520" s="39" t="str">
        <f>IF([1]FINAL!A520=0,"",[1]FINAL!A520)</f>
        <v>Lyle Taylor</v>
      </c>
      <c r="B520" s="39" t="str">
        <f>IF([1]FINAL!B520=0,"",[1]FINAL!B520)</f>
        <v>Lyle Taylor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Nott'ham Forest</v>
      </c>
      <c r="F520" s="51">
        <f>IFERROR(VLOOKUP(E520,Table!$B$1:$Z$21,MATCH("MP",Table!$B$1:$Z$1,0),0),"")</f>
        <v>34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API!M520&amp;" "&amp;API!V520</f>
        <v>Tom Heaton</v>
      </c>
      <c r="Y520" s="50">
        <f>API!AC520</f>
        <v>0</v>
      </c>
    </row>
    <row r="521" spans="1:25">
      <c r="A521" s="39" t="str">
        <f>IF([1]FINAL!A521=0,"",[1]FINAL!A521)</f>
        <v>Marcus Forss</v>
      </c>
      <c r="B521" s="39" t="str">
        <f>IF([1]FINAL!B521=0,"",[1]FINAL!B521)</f>
        <v>Forss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34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API!M521&amp;" "&amp;API!V521</f>
        <v>Tyrell Malacia</v>
      </c>
      <c r="Y521" s="50">
        <f>API!AC521</f>
        <v>59</v>
      </c>
    </row>
    <row r="522" spans="1:25">
      <c r="A522" s="39" t="str">
        <f>IF([1]FINAL!A522=0,"",[1]FINAL!A522)</f>
        <v>Keinan Davis</v>
      </c>
      <c r="B522" s="39" t="str">
        <f>IF([1]FINAL!B522=0,"",[1]FINAL!B522)</f>
        <v>Davis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Aston Villa</v>
      </c>
      <c r="F522" s="51">
        <f>IFERROR(VLOOKUP(E522,Table!$B$1:$Z$21,MATCH("MP",Table!$B$1:$Z$1,0),0),"")</f>
        <v>34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API!M522&amp;" "&amp;API!V522</f>
        <v>Christian Eriksen</v>
      </c>
      <c r="Y522" s="50">
        <f>API!AC522</f>
        <v>83</v>
      </c>
    </row>
    <row r="523" spans="1:25">
      <c r="A523" s="39" t="str">
        <f>IF([1]FINAL!A523=0,"",[1]FINAL!A523)</f>
        <v>Timo Werner</v>
      </c>
      <c r="B523" s="39" t="str">
        <f>IF([1]FINAL!B523=0,"",[1]FINAL!B523)</f>
        <v>Werner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Chelsea</v>
      </c>
      <c r="F523" s="51">
        <f>IFERROR(VLOOKUP(E523,Table!$B$1:$Z$21,MATCH("MP",Table!$B$1:$Z$1,0),0),"")</f>
        <v>33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API!M523&amp;" "&amp;API!V523</f>
        <v>Lisandro Martínez</v>
      </c>
      <c r="Y523" s="50">
        <f>API!AC523</f>
        <v>81</v>
      </c>
    </row>
    <row r="524" spans="1:25">
      <c r="A524" s="39" t="str">
        <f>IF([1]FINAL!A524=0,"",[1]FINAL!A524)</f>
        <v>Luke Plange</v>
      </c>
      <c r="B524" s="39" t="str">
        <f>IF([1]FINAL!B524=0,"",[1]FINAL!B524)</f>
        <v>Plange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Crystal Palace</v>
      </c>
      <c r="F524" s="51">
        <f>IFERROR(VLOOKUP(E524,Table!$B$1:$Z$21,MATCH("MP",Table!$B$1:$Z$1,0),0),"")</f>
        <v>34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API!M524&amp;" "&amp;API!V524</f>
        <v>Amad Diallo</v>
      </c>
      <c r="Y524" s="50">
        <f>API!AC524</f>
        <v>0</v>
      </c>
    </row>
    <row r="525" spans="1:25">
      <c r="A525" s="39" t="str">
        <f>IF([1]FINAL!A525=0,"",[1]FINAL!A525)</f>
        <v>Christian Benteke</v>
      </c>
      <c r="B525" s="39" t="str">
        <f>IF([1]FINAL!B525=0,"",[1]FINAL!B525)</f>
        <v>Benteke</v>
      </c>
      <c r="C525" s="39" t="str">
        <f>IF([1]FINAL!C525=0,"",[1]FINAL!C525)</f>
        <v/>
      </c>
      <c r="D525" s="39" t="str">
        <f>IF([1]FINAL!D525=0,"",[1]FINAL!D525)</f>
        <v/>
      </c>
      <c r="E525" s="50" t="str">
        <f>[1]FINAL!L525</f>
        <v>Crystal Palace</v>
      </c>
      <c r="F525" s="51">
        <f>IFERROR(VLOOKUP(E525,Table!$B$1:$Z$21,MATCH("MP",Table!$B$1:$Z$1,0),0),"")</f>
        <v>34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0</v>
      </c>
      <c r="X525" s="50" t="str">
        <f>API!M525&amp;" "&amp;API!V525</f>
        <v>Zidane Iqbal</v>
      </c>
      <c r="Y525" s="50">
        <f>API!AC525</f>
        <v>0</v>
      </c>
    </row>
    <row r="526" spans="1:25">
      <c r="A526" s="39" t="str">
        <f>IF([1]FINAL!A526=0,"",[1]FINAL!A526)</f>
        <v>Dane Scarlett</v>
      </c>
      <c r="B526" s="39" t="str">
        <f>IF([1]FINAL!B526=0,"",[1]FINAL!B526)</f>
        <v>Scarlett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Tottenham</v>
      </c>
      <c r="F526" s="51">
        <f>IFERROR(VLOOKUP(E526,Table!$B$1:$Z$21,MATCH("MP",Table!$B$1:$Z$1,0),0),"")</f>
        <v>34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API!M526&amp;" "&amp;API!V526</f>
        <v>Alejandro Garnacho</v>
      </c>
      <c r="Y526" s="50">
        <f>API!AC526</f>
        <v>30</v>
      </c>
    </row>
    <row r="527" spans="1:25">
      <c r="A527" s="39" t="str">
        <f>IF([1]FINAL!A527=0,"",[1]FINAL!A527)</f>
        <v>Troy Parrott</v>
      </c>
      <c r="B527" s="39" t="str">
        <f>IF([1]FINAL!B527=0,"",[1]FINAL!B527)</f>
        <v>Parrott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Tottenham</v>
      </c>
      <c r="F527" s="51">
        <f>IFERROR(VLOOKUP(E527,Table!$B$1:$Z$21,MATCH("MP",Table!$B$1:$Z$1,0),0),"")</f>
        <v>34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API!M527&amp;" "&amp;API!V527</f>
        <v>Carlos Henrique Casimiro</v>
      </c>
      <c r="Y527" s="50">
        <f>API!AC527</f>
        <v>65</v>
      </c>
    </row>
    <row r="528" spans="1:25">
      <c r="A528" s="39" t="str">
        <f>IF([1]FINAL!A528=0,"",[1]FINAL!A528)</f>
        <v>Rodrigo Muniz Carvalho</v>
      </c>
      <c r="B528" s="39" t="str">
        <f>IF([1]FINAL!B528=0,"",[1]FINAL!B528)</f>
        <v>Muniz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Fulham</v>
      </c>
      <c r="F528" s="51">
        <f>IFERROR(VLOOKUP(E528,Table!$B$1:$Z$21,MATCH("MP",Table!$B$1:$Z$1,0),0),"")</f>
        <v>34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API!M528&amp;" "&amp;API!V528</f>
        <v>Antony Matheus dos Santos</v>
      </c>
      <c r="Y528" s="50">
        <f>API!AC528</f>
        <v>70</v>
      </c>
    </row>
    <row r="529" spans="1:25">
      <c r="A529" s="39" t="str">
        <f>IF([1]FINAL!A529=0,"",[1]FINAL!A529)</f>
        <v>Terry Ablade</v>
      </c>
      <c r="B529" s="39" t="str">
        <f>IF([1]FINAL!B529=0,"",[1]FINAL!B529)</f>
        <v>Ablade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Fulham</v>
      </c>
      <c r="F529" s="51">
        <f>IFERROR(VLOOKUP(E529,Table!$B$1:$Z$21,MATCH("MP",Table!$B$1:$Z$1,0),0),"")</f>
        <v>34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API!M529&amp;" "&amp;API!V529</f>
        <v>Matej Kovár</v>
      </c>
      <c r="Y529" s="50">
        <f>API!AC529</f>
        <v>0</v>
      </c>
    </row>
    <row r="530" spans="1:25">
      <c r="A530" s="39" t="str">
        <f>IF([1]FINAL!A530=0,"",[1]FINAL!A530)</f>
        <v>Fabio Silva</v>
      </c>
      <c r="B530" s="39" t="str">
        <f>IF([1]FINAL!B530=0,"",[1]FINAL!B530)</f>
        <v>Fabio Silva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Wolves</v>
      </c>
      <c r="F530" s="51">
        <f>IFERROR(VLOOKUP(E530,Table!$B$1:$Z$21,MATCH("MP",Table!$B$1:$Z$1,0),0),"")</f>
        <v>34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API!M530&amp;" "&amp;API!V530</f>
        <v>Kobbie Mainoo</v>
      </c>
      <c r="Y530" s="50">
        <f>API!AC530</f>
        <v>1</v>
      </c>
    </row>
    <row r="531" spans="1:25">
      <c r="A531" s="39" t="str">
        <f>IF([1]FINAL!A531=0,"",[1]FINAL!A531)</f>
        <v>Conor Coady</v>
      </c>
      <c r="B531" s="39" t="str">
        <f>IF([1]FINAL!B531=0,"",[1]FINAL!B531)</f>
        <v>Coady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Everton</v>
      </c>
      <c r="F531" s="51">
        <f>IFERROR(VLOOKUP(E531,Table!$B$1:$Z$21,MATCH("MP",Table!$B$1:$Z$1,0),0),"")</f>
        <v>34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0.8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0.8</v>
      </c>
      <c r="Q531" s="39">
        <f>IFERROR(VLOOKUP(A531,PlayerStats!$B$1:$Z$1000,MATCH("xAG",PlayerStats!$B$2:$Z$2,0),0),0)</f>
        <v>0.3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0.3</v>
      </c>
      <c r="V531" s="49">
        <f t="shared" si="35"/>
        <v>70</v>
      </c>
      <c r="X531" s="50" t="str">
        <f>API!M531&amp;" "&amp;API!V531</f>
        <v>Nathan Bishop</v>
      </c>
      <c r="Y531" s="50">
        <f>API!AC531</f>
        <v>0</v>
      </c>
    </row>
    <row r="532" spans="1:25">
      <c r="A532" s="39" t="str">
        <f>IF([1]FINAL!A532=0,"",[1]FINAL!A532)</f>
        <v>Jack Stephens</v>
      </c>
      <c r="B532" s="39" t="str">
        <f>IF([1]FINAL!B532=0,"",[1]FINAL!B532)</f>
        <v>Stephens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Bournemouth</v>
      </c>
      <c r="F532" s="51">
        <f>IFERROR(VLOOKUP(E532,Table!$B$1:$Z$21,MATCH("MP",Table!$B$1:$Z$1,0),0),"")</f>
        <v>34</v>
      </c>
      <c r="G532" s="40">
        <f>IFERROR(VLOOKUP(A532,PlayingTime!$B$1:$Z$1000,MATCH("Min",PlayingTime!$B$2:$Z$2,0),0),0)</f>
        <v>46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46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35</v>
      </c>
      <c r="X532" s="50" t="str">
        <f>API!M532&amp;" "&amp;API!V532</f>
        <v>Shola Shoretire</v>
      </c>
      <c r="Y532" s="50">
        <f>API!AC532</f>
        <v>0</v>
      </c>
    </row>
    <row r="533" spans="1:25">
      <c r="A533" s="39" t="str">
        <f>IF([1]FINAL!A533=0,"",[1]FINAL!A533)</f>
        <v>Willy Boly</v>
      </c>
      <c r="B533" s="39" t="str">
        <f>IF([1]FINAL!B533=0,"",[1]FINAL!B533)</f>
        <v>Boly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Nott'ham Forest</v>
      </c>
      <c r="F533" s="51">
        <f>IFERROR(VLOOKUP(E533,Table!$B$1:$Z$21,MATCH("MP",Table!$B$1:$Z$1,0),0),"")</f>
        <v>34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0.2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0.2</v>
      </c>
      <c r="V533" s="49">
        <f t="shared" si="35"/>
        <v>33</v>
      </c>
      <c r="X533" s="50" t="str">
        <f>API!M533&amp;" "&amp;API!V533</f>
        <v>Rhys Bennett</v>
      </c>
      <c r="Y533" s="50">
        <f>API!AC533</f>
        <v>0</v>
      </c>
    </row>
    <row r="534" spans="1:25">
      <c r="A534" s="39" t="str">
        <f>IF([1]FINAL!A534=0,"",[1]FINAL!A534)</f>
        <v>Junior Firpo Adames</v>
      </c>
      <c r="B534" s="39" t="str">
        <f>IF([1]FINAL!B534=0,"",[1]FINAL!B534)</f>
        <v>Firpo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Leeds</v>
      </c>
      <c r="F534" s="51" t="str">
        <f>IFERROR(VLOOKUP(E534,Table!$B$1:$Z$21,MATCH("MP",Table!$B$1:$Z$1,0),0),"")</f>
        <v/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28</v>
      </c>
      <c r="X534" s="50" t="str">
        <f>API!M534&amp;" "&amp;API!V534</f>
        <v>Wout Weghorst</v>
      </c>
      <c r="Y534" s="50">
        <f>API!AC534</f>
        <v>20</v>
      </c>
    </row>
    <row r="535" spans="1:25">
      <c r="A535" s="39" t="str">
        <f>IF([1]FINAL!A535=0,"",[1]FINAL!A535)</f>
        <v>Mathias Jorgensen</v>
      </c>
      <c r="B535" s="39" t="str">
        <f>IF([1]FINAL!B535=0,"",[1]FINAL!B535)</f>
        <v>Zanka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Brentford</v>
      </c>
      <c r="F535" s="51">
        <f>IFERROR(VLOOKUP(E535,Table!$B$1:$Z$21,MATCH("MP",Table!$B$1:$Z$1,0),0),"")</f>
        <v>34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36</v>
      </c>
      <c r="X535" s="50" t="str">
        <f>API!M535&amp;" "&amp;API!V535</f>
        <v>Marcel Sabitzer</v>
      </c>
      <c r="Y535" s="50">
        <f>API!AC535</f>
        <v>24</v>
      </c>
    </row>
    <row r="536" spans="1:25">
      <c r="A536" s="39" t="str">
        <f>IF([1]FINAL!A536=0,"",[1]FINAL!A536)</f>
        <v>Toti António Gomes</v>
      </c>
      <c r="B536" s="39" t="str">
        <f>IF([1]FINAL!B536=0,"",[1]FINAL!B536)</f>
        <v>Toti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Wolves</v>
      </c>
      <c r="F536" s="51">
        <f>IFERROR(VLOOKUP(E536,Table!$B$1:$Z$21,MATCH("MP",Table!$B$1:$Z$1,0),0),"")</f>
        <v>34</v>
      </c>
      <c r="G536" s="40">
        <f>IFERROR(VLOOKUP(A536,PlayingTime!$B$1:$Z$1000,MATCH("Min",PlayingTime!$B$2:$Z$2,0),0),0)</f>
        <v>0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0</v>
      </c>
      <c r="L536" s="39">
        <f>IFERROR(VLOOKUP(A536,PlayerStats!$B$1:$Z$1000,MATCH("xG",PlayerStats!$B$2:$Z$2,0),0),0)</f>
        <v>0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</v>
      </c>
      <c r="Q536" s="39">
        <f>IFERROR(VLOOKUP(A536,PlayerStats!$B$1:$Z$1000,MATCH("xAG",PlayerStats!$B$2:$Z$2,0),0),0)</f>
        <v>0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</v>
      </c>
      <c r="V536" s="49">
        <f t="shared" si="35"/>
        <v>24</v>
      </c>
      <c r="X536" s="50" t="str">
        <f>API!M536&amp;" "&amp;API!V536</f>
        <v>Marc Jurado Gomez</v>
      </c>
      <c r="Y536" s="50">
        <f>API!AC536</f>
        <v>0</v>
      </c>
    </row>
    <row r="537" spans="1:25">
      <c r="A537" s="39" t="str">
        <f>IF([1]FINAL!A537=0,"",[1]FINAL!A537)</f>
        <v>Ricardo Barbosa Pereira</v>
      </c>
      <c r="B537" s="39" t="str">
        <f>IF([1]FINAL!B537=0,"",[1]FINAL!B537)</f>
        <v>Ricardo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Leicester City</v>
      </c>
      <c r="F537" s="51">
        <f>IFERROR(VLOOKUP(E537,Table!$B$1:$Z$21,MATCH("MP",Table!$B$1:$Z$1,0),0),"")</f>
        <v>34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19</v>
      </c>
      <c r="X537" s="50" t="str">
        <f>API!M537&amp;" "&amp;API!V537</f>
        <v>Anthony Gordon</v>
      </c>
      <c r="Y537" s="50">
        <f>API!AC537</f>
        <v>54</v>
      </c>
    </row>
    <row r="538" spans="1:25">
      <c r="A538" s="39" t="str">
        <f>IF([1]FINAL!A538=0,"",[1]FINAL!A538)</f>
        <v>Moussa Niakhaté</v>
      </c>
      <c r="B538" s="39" t="str">
        <f>IF([1]FINAL!B538=0,"",[1]FINAL!B538)</f>
        <v>Niakhaté</v>
      </c>
      <c r="C538" s="39" t="str">
        <f>IF([1]FINAL!C538=0,"",[1]FINAL!C538)</f>
        <v>Niakhate</v>
      </c>
      <c r="D538" s="39" t="str">
        <f>IF([1]FINAL!D538=0,"",[1]FINAL!D538)</f>
        <v/>
      </c>
      <c r="E538" s="50" t="str">
        <f>[1]FINAL!L538</f>
        <v>Nott'ham Forest</v>
      </c>
      <c r="F538" s="51">
        <f>IFERROR(VLOOKUP(E538,Table!$B$1:$Z$21,MATCH("MP",Table!$B$1:$Z$1,0),0),"")</f>
        <v>34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16</v>
      </c>
      <c r="X538" s="50" t="str">
        <f>API!M538&amp;" "&amp;API!V538</f>
        <v>Matt Ritchie</v>
      </c>
      <c r="Y538" s="50">
        <f>API!AC538</f>
        <v>7</v>
      </c>
    </row>
    <row r="539" spans="1:25">
      <c r="A539" s="39" t="str">
        <f>IF([1]FINAL!A539=0,"",[1]FINAL!A539)</f>
        <v>Sergio Gómez</v>
      </c>
      <c r="B539" s="39" t="str">
        <f>IF([1]FINAL!B539=0,"",[1]FINAL!B539)</f>
        <v>Sergio Gómez</v>
      </c>
      <c r="C539" s="39" t="str">
        <f>IF([1]FINAL!C539=0,"",[1]FINAL!C539)</f>
        <v>S Gomez</v>
      </c>
      <c r="D539" s="39" t="str">
        <f>IF([1]FINAL!D539=0,"",[1]FINAL!D539)</f>
        <v/>
      </c>
      <c r="E539" s="50" t="str">
        <f>[1]FINAL!L539</f>
        <v>Manchester City</v>
      </c>
      <c r="F539" s="51">
        <f>IFERROR(VLOOKUP(E539,Table!$B$1:$Z$21,MATCH("MP",Table!$B$1:$Z$1,0),0),"")</f>
        <v>33</v>
      </c>
      <c r="G539" s="40">
        <f>IFERROR(VLOOKUP(A539,PlayingTime!$B$1:$Z$1000,MATCH("Min",PlayingTime!$B$2:$Z$2,0),0),0)</f>
        <v>174</v>
      </c>
      <c r="H539" s="40">
        <f>IFERROR(VLOOKUP(B539,PlayingTime!$B$1:$Z$1000,MATCH("Min",PlayingTime!$B$2:$Z$2,0),0),0)</f>
        <v>174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348</v>
      </c>
      <c r="L539" s="39">
        <f>IFERROR(VLOOKUP(A539,PlayerStats!$B$1:$Z$1000,MATCH("xG",PlayerStats!$B$2:$Z$2,0),0),0)</f>
        <v>0.3</v>
      </c>
      <c r="M539" s="39">
        <f>IFERROR(VLOOKUP(B539,PlayerStats!$B$1:$Z$1000,MATCH("xG",PlayerStats!$B$2:$Z$2,0),0),0)</f>
        <v>0.3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0.6</v>
      </c>
      <c r="Q539" s="39">
        <f>IFERROR(VLOOKUP(A539,PlayerStats!$B$1:$Z$1000,MATCH("xAG",PlayerStats!$B$2:$Z$2,0),0),0)</f>
        <v>0.4</v>
      </c>
      <c r="R539" s="39">
        <f>IFERROR(VLOOKUP(B539,PlayerStats!$B$1:$Z$1000,MATCH("xAG",PlayerStats!$B$2:$Z$2,0),0),0)</f>
        <v>0.4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0.8</v>
      </c>
      <c r="V539" s="49">
        <f t="shared" si="35"/>
        <v>10</v>
      </c>
      <c r="X539" s="50" t="str">
        <f>API!M539&amp;" "&amp;API!V539</f>
        <v>Federico Fernández</v>
      </c>
      <c r="Y539" s="50">
        <f>API!AC539</f>
        <v>0</v>
      </c>
    </row>
    <row r="540" spans="1:25">
      <c r="A540" s="39" t="str">
        <f>IF([1]FINAL!A540=0,"",[1]FINAL!A540)</f>
        <v>Cédric Alves Soares</v>
      </c>
      <c r="B540" s="39" t="str">
        <f>IF([1]FINAL!B540=0,"",[1]FINAL!B540)</f>
        <v>Cédric</v>
      </c>
      <c r="C540" s="39" t="str">
        <f>IF([1]FINAL!C540=0,"",[1]FINAL!C540)</f>
        <v>Cedric</v>
      </c>
      <c r="D540" s="39" t="str">
        <f>IF([1]FINAL!D540=0,"",[1]FINAL!D540)</f>
        <v/>
      </c>
      <c r="E540" s="50" t="str">
        <f>[1]FINAL!L540</f>
        <v>Fulham</v>
      </c>
      <c r="F540" s="51">
        <f>IFERROR(VLOOKUP(E540,Table!$B$1:$Z$21,MATCH("MP",Table!$B$1:$Z$1,0),0),"")</f>
        <v>34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10</v>
      </c>
      <c r="X540" s="50" t="str">
        <f>API!M540&amp;" "&amp;API!V540</f>
        <v>Ciaran Clark</v>
      </c>
      <c r="Y540" s="50">
        <f>API!AC540</f>
        <v>0</v>
      </c>
    </row>
    <row r="541" spans="1:25">
      <c r="A541" s="39" t="str">
        <f>IF([1]FINAL!A541=0,"",[1]FINAL!A541)</f>
        <v>Matt Ritchie</v>
      </c>
      <c r="B541" s="39" t="str">
        <f>IF([1]FINAL!B541=0,"",[1]FINAL!B541)</f>
        <v>Ritchie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Newcastle Utd</v>
      </c>
      <c r="F541" s="51">
        <f>IFERROR(VLOOKUP(E541,Table!$B$1:$Z$21,MATCH("MP",Table!$B$1:$Z$1,0),0),"")</f>
        <v>33</v>
      </c>
      <c r="G541" s="40">
        <f>IFERROR(VLOOKUP(A541,PlayingTime!$B$1:$Z$1000,MATCH("Min",PlayingTime!$B$2:$Z$2,0),0),0)</f>
        <v>39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39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0.1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0.1</v>
      </c>
      <c r="V541" s="49">
        <f t="shared" si="35"/>
        <v>7</v>
      </c>
      <c r="X541" s="50" t="str">
        <f>API!M541&amp;" "&amp;API!V541</f>
        <v>Karl Darlow</v>
      </c>
      <c r="Y541" s="50">
        <f>API!AC541</f>
        <v>0</v>
      </c>
    </row>
    <row r="542" spans="1:25">
      <c r="A542" s="39" t="str">
        <f>IF([1]FINAL!A542=0,"",[1]FINAL!A542)</f>
        <v>Sergi Canós Tenés</v>
      </c>
      <c r="B542" s="39" t="str">
        <f>IF([1]FINAL!B542=0,"",[1]FINAL!B542)</f>
        <v>Canós</v>
      </c>
      <c r="C542" s="39" t="str">
        <f>IF([1]FINAL!C542=0,"",[1]FINAL!C542)</f>
        <v>Canos</v>
      </c>
      <c r="D542" s="39" t="str">
        <f>IF([1]FINAL!D542=0,"",[1]FINAL!D542)</f>
        <v/>
      </c>
      <c r="E542" s="50" t="str">
        <f>[1]FINAL!L542</f>
        <v>Brentford</v>
      </c>
      <c r="F542" s="51">
        <f>IFERROR(VLOOKUP(E542,Table!$B$1:$Z$21,MATCH("MP",Table!$B$1:$Z$1,0),0),"")</f>
        <v>34</v>
      </c>
      <c r="G542" s="40">
        <f>IFERROR(VLOOKUP(A542,PlayingTime!$B$1:$Z$1000,MATCH("Min",PlayingTime!$B$2:$Z$2,0),0),0)</f>
        <v>0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0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5</v>
      </c>
      <c r="X542" s="50" t="str">
        <f>API!M542&amp;" "&amp;API!V542</f>
        <v>Martin Dubravka</v>
      </c>
      <c r="Y542" s="50">
        <f>API!AC542</f>
        <v>8</v>
      </c>
    </row>
    <row r="543" spans="1:25">
      <c r="A543" s="39" t="str">
        <f>IF([1]FINAL!A543=0,"",[1]FINAL!A543)</f>
        <v>Jan Paul van Hecke</v>
      </c>
      <c r="B543" s="39" t="str">
        <f>IF([1]FINAL!B543=0,"",[1]FINAL!B543)</f>
        <v>Van Hecke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Brighton</v>
      </c>
      <c r="F543" s="51">
        <f>IFERROR(VLOOKUP(E543,Table!$B$1:$Z$21,MATCH("MP",Table!$B$1:$Z$1,0),0),"")</f>
        <v>32</v>
      </c>
      <c r="G543" s="40">
        <f>IFERROR(VLOOKUP(A543,PlayingTime!$B$1:$Z$1000,MATCH("Min",PlayingTime!$B$2:$Z$2,0),0),0)</f>
        <v>87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87</v>
      </c>
      <c r="L543" s="39">
        <f>IFERROR(VLOOKUP(A543,PlayerStats!$B$1:$Z$1000,MATCH("xG",PlayerStats!$B$2:$Z$2,0),0),0)</f>
        <v>0.6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0.6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4</v>
      </c>
      <c r="X543" s="50" t="str">
        <f>API!M543&amp;" "&amp;API!V543</f>
        <v>Callum Wilson</v>
      </c>
      <c r="Y543" s="50">
        <f>API!AC543</f>
        <v>128</v>
      </c>
    </row>
    <row r="544" spans="1:25">
      <c r="A544" s="39" t="str">
        <f>IF([1]FINAL!A544=0,"",[1]FINAL!A544)</f>
        <v>Mads Bech Sørensen</v>
      </c>
      <c r="B544" s="39" t="str">
        <f>IF([1]FINAL!B544=0,"",[1]FINAL!B544)</f>
        <v>Bech</v>
      </c>
      <c r="C544" s="39" t="str">
        <f>IF([1]FINAL!C544=0,"",[1]FINAL!C544)</f>
        <v>Sorensen</v>
      </c>
      <c r="D544" s="39" t="str">
        <f>IF([1]FINAL!D544=0,"",[1]FINAL!D544)</f>
        <v/>
      </c>
      <c r="E544" s="50" t="str">
        <f>[1]FINAL!L544</f>
        <v>Brentford</v>
      </c>
      <c r="F544" s="51">
        <f>IFERROR(VLOOKUP(E544,Table!$B$1:$Z$21,MATCH("MP",Table!$B$1:$Z$1,0),0),"")</f>
        <v>34</v>
      </c>
      <c r="G544" s="40">
        <f>IFERROR(VLOOKUP(A544,PlayingTime!$B$1:$Z$1000,MATCH("Min",PlayingTime!$B$2:$Z$2,0),0),0)</f>
        <v>21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21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4</v>
      </c>
      <c r="X544" s="50" t="str">
        <f>API!M544&amp;" "&amp;API!V544</f>
        <v>Kieran Trippier</v>
      </c>
      <c r="Y544" s="50">
        <f>API!AC544</f>
        <v>177</v>
      </c>
    </row>
    <row r="545" spans="1:25">
      <c r="A545" s="39" t="str">
        <f>IF([1]FINAL!A545=0,"",[1]FINAL!A545)</f>
        <v>Djed Spence</v>
      </c>
      <c r="B545" s="39" t="str">
        <f>IF([1]FINAL!B545=0,"",[1]FINAL!B545)</f>
        <v>Spence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Tottenham</v>
      </c>
      <c r="F545" s="51">
        <f>IFERROR(VLOOKUP(E545,Table!$B$1:$Z$21,MATCH("MP",Table!$B$1:$Z$1,0),0),"")</f>
        <v>34</v>
      </c>
      <c r="G545" s="40">
        <f>IFERROR(VLOOKUP(A545,PlayingTime!$B$1:$Z$1000,MATCH("Min",PlayingTime!$B$2:$Z$2,0),0),0)</f>
        <v>7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7</v>
      </c>
      <c r="L545" s="39">
        <f>IFERROR(VLOOKUP(A545,PlayerStats!$B$1:$Z$1000,MATCH("xG",PlayerStats!$B$2:$Z$2,0),0),0)</f>
        <v>0.1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0.1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4</v>
      </c>
      <c r="X545" s="50" t="str">
        <f>API!M545&amp;" "&amp;API!V545</f>
        <v>Dan Burn</v>
      </c>
      <c r="Y545" s="50">
        <f>API!AC545</f>
        <v>111</v>
      </c>
    </row>
    <row r="546" spans="1:25">
      <c r="A546" s="39" t="str">
        <f>IF([1]FINAL!A546=0,"",[1]FINAL!A546)</f>
        <v>Shane Duffy</v>
      </c>
      <c r="B546" s="39" t="str">
        <f>IF([1]FINAL!B546=0,"",[1]FINAL!B546)</f>
        <v>Duffy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Fulham</v>
      </c>
      <c r="F546" s="51">
        <f>IFERROR(VLOOKUP(E546,Table!$B$1:$Z$21,MATCH("MP",Table!$B$1:$Z$1,0),0),"")</f>
        <v>34</v>
      </c>
      <c r="G546" s="40">
        <f>IFERROR(VLOOKUP(A546,PlayingTime!$B$1:$Z$1000,MATCH("Min",PlayingTime!$B$2:$Z$2,0),0),0)</f>
        <v>6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6</v>
      </c>
      <c r="L546" s="39">
        <f>IFERROR(VLOOKUP(A546,PlayerStats!$B$1:$Z$1000,MATCH("xG",PlayerStats!$B$2:$Z$2,0),0),0)</f>
        <v>0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4</v>
      </c>
      <c r="X546" s="50" t="str">
        <f>API!M546&amp;" "&amp;API!V546</f>
        <v>Ryan Fraser</v>
      </c>
      <c r="Y546" s="50">
        <f>API!AC546</f>
        <v>11</v>
      </c>
    </row>
    <row r="547" spans="1:25">
      <c r="A547" s="39" t="str">
        <f>IF([1]FINAL!A547=0,"",[1]FINAL!A547)</f>
        <v>Çaglar Söyüncü</v>
      </c>
      <c r="B547" s="39" t="str">
        <f>IF([1]FINAL!B547=0,"",[1]FINAL!B547)</f>
        <v>Söyüncü</v>
      </c>
      <c r="C547" s="39" t="str">
        <f>IF([1]FINAL!C547=0,"",[1]FINAL!C547)</f>
        <v>Soyuncu</v>
      </c>
      <c r="D547" s="39" t="str">
        <f>IF([1]FINAL!D547=0,"",[1]FINAL!D547)</f>
        <v/>
      </c>
      <c r="E547" s="50" t="str">
        <f>[1]FINAL!L547</f>
        <v>Leicester City</v>
      </c>
      <c r="F547" s="51">
        <f>IFERROR(VLOOKUP(E547,Table!$B$1:$Z$21,MATCH("MP",Table!$B$1:$Z$1,0),0),"")</f>
        <v>34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16</v>
      </c>
      <c r="X547" s="50" t="str">
        <f>API!M547&amp;" "&amp;API!V547</f>
        <v>Jamaal Lascelles</v>
      </c>
      <c r="Y547" s="50">
        <f>API!AC547</f>
        <v>3</v>
      </c>
    </row>
    <row r="548" spans="1:25">
      <c r="A548" s="39" t="str">
        <f>IF([1]FINAL!A548=0,"",[1]FINAL!A548)</f>
        <v>Nathaniel Phillips</v>
      </c>
      <c r="B548" s="39" t="str">
        <f>IF([1]FINAL!B548=0,"",[1]FINAL!B548)</f>
        <v>Phillips</v>
      </c>
      <c r="C548" s="39" t="str">
        <f>IF([1]FINAL!C548=0,"",[1]FINAL!C548)</f>
        <v>N Phillips</v>
      </c>
      <c r="D548" s="39" t="str">
        <f>IF([1]FINAL!D548=0,"",[1]FINAL!D548)</f>
        <v/>
      </c>
      <c r="E548" s="50" t="str">
        <f>[1]FINAL!L548</f>
        <v>Liverpool</v>
      </c>
      <c r="F548" s="51">
        <f>IFERROR(VLOOKUP(E548,Table!$B$1:$Z$21,MATCH("MP",Table!$B$1:$Z$1,0),0),"")</f>
        <v>34</v>
      </c>
      <c r="G548" s="40">
        <f>IFERROR(VLOOKUP(A548,PlayingTime!$B$1:$Z$1000,MATCH("Min",PlayingTime!$B$2:$Z$2,0),0),0)</f>
        <v>66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66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3</v>
      </c>
      <c r="X548" s="50" t="str">
        <f>API!M548&amp;" "&amp;API!V548</f>
        <v>Dwight Gayle</v>
      </c>
      <c r="Y548" s="50">
        <f>API!AC548</f>
        <v>0</v>
      </c>
    </row>
    <row r="549" spans="1:25">
      <c r="A549" s="39" t="str">
        <f>IF([1]FINAL!A549=0,"",[1]FINAL!A549)</f>
        <v>Javier Manquillo Gaitán</v>
      </c>
      <c r="B549" s="39" t="str">
        <f>IF([1]FINAL!B549=0,"",[1]FINAL!B549)</f>
        <v>Manquillo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Newcastle Utd</v>
      </c>
      <c r="F549" s="51">
        <f>IFERROR(VLOOKUP(E549,Table!$B$1:$Z$21,MATCH("MP",Table!$B$1:$Z$1,0),0),"")</f>
        <v>33</v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3</v>
      </c>
      <c r="X549" s="50" t="str">
        <f>API!M549&amp;" "&amp;API!V549</f>
        <v>Paul Dummett</v>
      </c>
      <c r="Y549" s="50">
        <f>API!AC549</f>
        <v>0</v>
      </c>
    </row>
    <row r="550" spans="1:25">
      <c r="A550" s="39" t="str">
        <f>IF([1]FINAL!A550=0,"",[1]FINAL!A550)</f>
        <v>Ludwig Augustinsson</v>
      </c>
      <c r="B550" s="39" t="str">
        <f>IF([1]FINAL!B550=0,"",[1]FINAL!B550)</f>
        <v>Augustinsson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Aston Villa</v>
      </c>
      <c r="F550" s="51">
        <f>IFERROR(VLOOKUP(E550,Table!$B$1:$Z$21,MATCH("MP",Table!$B$1:$Z$1,0),0),"")</f>
        <v>34</v>
      </c>
      <c r="G550" s="40">
        <f>IFERROR(VLOOKUP(A550,PlayingTime!$B$1:$Z$1000,MATCH("Min",PlayingTime!$B$2:$Z$2,0),0),0)</f>
        <v>77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77</v>
      </c>
      <c r="L550" s="39">
        <f>IFERROR(VLOOKUP(A550,PlayerStats!$B$1:$Z$1000,MATCH("xG",PlayerStats!$B$2:$Z$2,0),0),0)</f>
        <v>0.1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0.1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2</v>
      </c>
      <c r="X550" s="50" t="str">
        <f>API!M550&amp;" "&amp;API!V550</f>
        <v>Javier Manquillo Gaitán</v>
      </c>
      <c r="Y550" s="50">
        <f>API!AC550</f>
        <v>3</v>
      </c>
    </row>
    <row r="551" spans="1:25">
      <c r="A551" s="39" t="str">
        <f>IF([1]FINAL!A551=0,"",[1]FINAL!A551)</f>
        <v>Giulian Biancone</v>
      </c>
      <c r="B551" s="39" t="str">
        <f>IF([1]FINAL!B551=0,"",[1]FINAL!B551)</f>
        <v>Biancone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Nott'ham Forest</v>
      </c>
      <c r="F551" s="51">
        <f>IFERROR(VLOOKUP(E551,Table!$B$1:$Z$21,MATCH("MP",Table!$B$1:$Z$1,0),0),"")</f>
        <v>34</v>
      </c>
      <c r="G551" s="40">
        <f>IFERROR(VLOOKUP(A551,PlayingTime!$B$1:$Z$1000,MATCH("Min",PlayingTime!$B$2:$Z$2,0),0),0)</f>
        <v>17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17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2</v>
      </c>
      <c r="X551" s="50" t="str">
        <f>API!M551&amp;" "&amp;API!V551</f>
        <v>Emil Krafth</v>
      </c>
      <c r="Y551" s="50">
        <f>API!AC551</f>
        <v>1</v>
      </c>
    </row>
    <row r="552" spans="1:25">
      <c r="A552" s="39" t="str">
        <f>IF([1]FINAL!A552=0,"",[1]FINAL!A552)</f>
        <v>Rúben Nascimento Vinagre</v>
      </c>
      <c r="B552" s="39" t="str">
        <f>IF([1]FINAL!B552=0,"",[1]FINAL!B552)</f>
        <v>Vinagre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Everton</v>
      </c>
      <c r="F552" s="51">
        <f>IFERROR(VLOOKUP(E552,Table!$B$1:$Z$21,MATCH("MP",Table!$B$1:$Z$1,0),0),"")</f>
        <v>34</v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2</v>
      </c>
      <c r="X552" s="50" t="str">
        <f>API!M552&amp;" "&amp;API!V552</f>
        <v>Jacob Murphy</v>
      </c>
      <c r="Y552" s="50">
        <f>API!AC552</f>
        <v>74</v>
      </c>
    </row>
    <row r="553" spans="1:25">
      <c r="A553" s="39" t="str">
        <f>IF([1]FINAL!A553=0,"",[1]FINAL!A553)</f>
        <v>Cody Drameh</v>
      </c>
      <c r="B553" s="39" t="str">
        <f>IF([1]FINAL!B553=0,"",[1]FINAL!B553)</f>
        <v>Drameh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69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69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1</v>
      </c>
      <c r="X553" s="50" t="str">
        <f>API!M553&amp;" "&amp;API!V553</f>
        <v>Fabian Schär</v>
      </c>
      <c r="Y553" s="50">
        <f>API!AC553</f>
        <v>131</v>
      </c>
    </row>
    <row r="554" spans="1:25">
      <c r="A554" s="39" t="str">
        <f>IF([1]FINAL!A554=0,"",[1]FINAL!A554)</f>
        <v>Lewis Brunt</v>
      </c>
      <c r="B554" s="39" t="str">
        <f>IF([1]FINAL!B554=0,"",[1]FINAL!B554)</f>
        <v>Brunt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Leicester City</v>
      </c>
      <c r="F554" s="51">
        <f>IFERROR(VLOOKUP(E554,Table!$B$1:$Z$21,MATCH("MP",Table!$B$1:$Z$1,0),0),"")</f>
        <v>34</v>
      </c>
      <c r="G554" s="40">
        <f>IFERROR(VLOOKUP(A554,PlayingTime!$B$1:$Z$1000,MATCH("Min",PlayingTime!$B$2:$Z$2,0),0),0)</f>
        <v>23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23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1</v>
      </c>
      <c r="X554" s="50" t="str">
        <f>API!M554&amp;" "&amp;API!V554</f>
        <v>Matt Targett</v>
      </c>
      <c r="Y554" s="50">
        <f>API!AC554</f>
        <v>31</v>
      </c>
    </row>
    <row r="555" spans="1:25">
      <c r="A555" s="39" t="str">
        <f>IF([1]FINAL!A555=0,"",[1]FINAL!A555)</f>
        <v>Emil Krafth</v>
      </c>
      <c r="B555" s="39" t="str">
        <f>IF([1]FINAL!B555=0,"",[1]FINAL!B555)</f>
        <v>Krafth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Newcastle Utd</v>
      </c>
      <c r="F555" s="51">
        <f>IFERROR(VLOOKUP(E555,Table!$B$1:$Z$21,MATCH("MP",Table!$B$1:$Z$1,0),0),"")</f>
        <v>33</v>
      </c>
      <c r="G555" s="40">
        <f>IFERROR(VLOOKUP(A555,PlayingTime!$B$1:$Z$1000,MATCH("Min",PlayingTime!$B$2:$Z$2,0),0),0)</f>
        <v>1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1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1</v>
      </c>
      <c r="X555" s="50" t="str">
        <f>API!M555&amp;" "&amp;API!V555</f>
        <v>Allan Saint-Maximin</v>
      </c>
      <c r="Y555" s="50">
        <f>API!AC555</f>
        <v>60</v>
      </c>
    </row>
    <row r="556" spans="1:25">
      <c r="A556" s="39" t="str">
        <f>IF([1]FINAL!A556=0,"",[1]FINAL!A556)</f>
        <v>Jamal Lewis</v>
      </c>
      <c r="B556" s="39" t="str">
        <f>IF([1]FINAL!B556=0,"",[1]FINAL!B556)</f>
        <v>Lewis</v>
      </c>
      <c r="C556" s="39" t="str">
        <f>IF([1]FINAL!C556=0,"",[1]FINAL!C556)</f>
        <v>J Lewis</v>
      </c>
      <c r="D556" s="39" t="str">
        <f>IF([1]FINAL!D556=0,"",[1]FINAL!D556)</f>
        <v/>
      </c>
      <c r="E556" s="50" t="str">
        <f>[1]FINAL!L556</f>
        <v>Newcastle Utd</v>
      </c>
      <c r="F556" s="51">
        <f>IFERROR(VLOOKUP(E556,Table!$B$1:$Z$21,MATCH("MP",Table!$B$1:$Z$1,0),0),"")</f>
        <v>33</v>
      </c>
      <c r="G556" s="40">
        <f>IFERROR(VLOOKUP(A556,PlayingTime!$B$1:$Z$1000,MATCH("Min",PlayingTime!$B$2:$Z$2,0),0),0)</f>
        <v>8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8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1</v>
      </c>
      <c r="X556" s="50" t="str">
        <f>API!M556&amp;" "&amp;API!V556</f>
        <v>Miguel Almirón Rejala</v>
      </c>
      <c r="Y556" s="50">
        <f>API!AC556</f>
        <v>145</v>
      </c>
    </row>
    <row r="557" spans="1:25">
      <c r="A557" s="39" t="str">
        <f>IF([1]FINAL!A557=0,"",[1]FINAL!A557)</f>
        <v>Yan Valery</v>
      </c>
      <c r="B557" s="39" t="str">
        <f>IF([1]FINAL!B557=0,"",[1]FINAL!B557)</f>
        <v>Valery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Southampton</v>
      </c>
      <c r="F557" s="51">
        <f>IFERROR(VLOOKUP(E557,Table!$B$1:$Z$21,MATCH("MP",Table!$B$1:$Z$1,0),0),"")</f>
        <v>34</v>
      </c>
      <c r="G557" s="40">
        <f>IFERROR(VLOOKUP(A557,PlayingTime!$B$1:$Z$1000,MATCH("Min",PlayingTime!$B$2:$Z$2,0),0),0)</f>
        <v>45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45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API!M557&amp;" "&amp;API!V557</f>
        <v>Sean Longstaff</v>
      </c>
      <c r="Y557" s="50">
        <f>API!AC557</f>
        <v>90</v>
      </c>
    </row>
    <row r="558" spans="1:25">
      <c r="A558" s="39" t="str">
        <f>IF([1]FINAL!A558=0,"",[1]FINAL!A558)</f>
        <v>Paul Dummett</v>
      </c>
      <c r="B558" s="39" t="str">
        <f>IF([1]FINAL!B558=0,"",[1]FINAL!B558)</f>
        <v>Dummett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Newcastle Utd</v>
      </c>
      <c r="F558" s="51">
        <f>IFERROR(VLOOKUP(E558,Table!$B$1:$Z$21,MATCH("MP",Table!$B$1:$Z$1,0),0),"")</f>
        <v>33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API!M558&amp;" "&amp;API!V558</f>
        <v>Joelinton Cássio Apolinário de Lira</v>
      </c>
      <c r="Y558" s="50">
        <f>API!AC558</f>
        <v>109</v>
      </c>
    </row>
    <row r="559" spans="1:25">
      <c r="A559" s="39" t="str">
        <f>IF([1]FINAL!A559=0,"",[1]FINAL!A559)</f>
        <v>Ciaran Clark</v>
      </c>
      <c r="B559" s="39" t="str">
        <f>IF([1]FINAL!B559=0,"",[1]FINAL!B559)</f>
        <v>Clark</v>
      </c>
      <c r="C559" s="39" t="str">
        <f>IF([1]FINAL!C559=0,"",[1]FINAL!C559)</f>
        <v>C Clark</v>
      </c>
      <c r="D559" s="39" t="str">
        <f>IF([1]FINAL!D559=0,"",[1]FINAL!D559)</f>
        <v/>
      </c>
      <c r="E559" s="50" t="str">
        <f>[1]FINAL!L559</f>
        <v>Newcastle Utd</v>
      </c>
      <c r="F559" s="51">
        <f>IFERROR(VLOOKUP(E559,Table!$B$1:$Z$21,MATCH("MP",Table!$B$1:$Z$1,0),0),"")</f>
        <v>33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API!M559&amp;" "&amp;API!V559</f>
        <v>Jamal Lewis</v>
      </c>
      <c r="Y559" s="50">
        <f>API!AC559</f>
        <v>1</v>
      </c>
    </row>
    <row r="560" spans="1:25">
      <c r="A560" s="39" t="str">
        <f>IF([1]FINAL!A560=0,"",[1]FINAL!A560)</f>
        <v>Federico Fernández</v>
      </c>
      <c r="B560" s="39" t="str">
        <f>IF([1]FINAL!B560=0,"",[1]FINAL!B560)</f>
        <v>Fernández</v>
      </c>
      <c r="C560" s="39" t="str">
        <f>IF([1]FINAL!C560=0,"",[1]FINAL!C560)</f>
        <v>Fernandez</v>
      </c>
      <c r="D560" s="39" t="str">
        <f>IF([1]FINAL!D560=0,"",[1]FINAL!D560)</f>
        <v/>
      </c>
      <c r="E560" s="50" t="str">
        <f>[1]FINAL!L560</f>
        <v>Newcastle Utd</v>
      </c>
      <c r="F560" s="51">
        <f>IFERROR(VLOOKUP(E560,Table!$B$1:$Z$21,MATCH("MP",Table!$B$1:$Z$1,0),0),"")</f>
        <v>33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API!M560&amp;" "&amp;API!V560</f>
        <v>Joe Willock</v>
      </c>
      <c r="Y560" s="50">
        <f>API!AC560</f>
        <v>114</v>
      </c>
    </row>
    <row r="561" spans="1:25">
      <c r="A561" s="39" t="str">
        <f>IF([1]FINAL!A561=0,"",[1]FINAL!A561)</f>
        <v>Josh Wilson-Esbrand</v>
      </c>
      <c r="B561" s="39" t="str">
        <f>IF([1]FINAL!B561=0,"",[1]FINAL!B561)</f>
        <v>Wilson-Esbrand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Manchester City</v>
      </c>
      <c r="F561" s="51">
        <f>IFERROR(VLOOKUP(E561,Table!$B$1:$Z$21,MATCH("MP",Table!$B$1:$Z$1,0),0),"")</f>
        <v>33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API!M561&amp;" "&amp;API!V561</f>
        <v>Bruno Guimarães Rodriguez Moura</v>
      </c>
      <c r="Y561" s="50">
        <f>API!AC561</f>
        <v>93</v>
      </c>
    </row>
    <row r="562" spans="1:25">
      <c r="A562" s="39" t="str">
        <f>IF([1]FINAL!A562=0,"",[1]FINAL!A562)</f>
        <v>Luke Mbete-Tabu</v>
      </c>
      <c r="B562" s="39" t="str">
        <f>IF([1]FINAL!B562=0,"",[1]FINAL!B562)</f>
        <v>Mbete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Manchester City</v>
      </c>
      <c r="F562" s="51">
        <f>IFERROR(VLOOKUP(E562,Table!$B$1:$Z$21,MATCH("MP",Table!$B$1:$Z$1,0),0),"")</f>
        <v>33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API!M562&amp;" "&amp;API!V562</f>
        <v>Jeff Hendrick</v>
      </c>
      <c r="Y562" s="50">
        <f>API!AC562</f>
        <v>0</v>
      </c>
    </row>
    <row r="563" spans="1:25">
      <c r="A563" s="39" t="str">
        <f>IF([1]FINAL!A563=0,"",[1]FINAL!A563)</f>
        <v>Mohamed Dräger</v>
      </c>
      <c r="B563" s="39" t="str">
        <f>IF([1]FINAL!B563=0,"",[1]FINAL!B563)</f>
        <v>Dräger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Nott'ham Forest</v>
      </c>
      <c r="F563" s="51">
        <f>IFERROR(VLOOKUP(E563,Table!$B$1:$Z$21,MATCH("MP",Table!$B$1:$Z$1,0),0),"")</f>
        <v>34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API!M563&amp;" "&amp;API!V563</f>
        <v>Nick Pope</v>
      </c>
      <c r="Y563" s="50">
        <f>API!AC563</f>
        <v>139</v>
      </c>
    </row>
    <row r="564" spans="1:25">
      <c r="A564" s="39" t="str">
        <f>IF([1]FINAL!A564=0,"",[1]FINAL!A564)</f>
        <v>Jonathan Panzo</v>
      </c>
      <c r="B564" s="39" t="str">
        <f>IF([1]FINAL!B564=0,"",[1]FINAL!B564)</f>
        <v>Panzo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Nott'ham Forest</v>
      </c>
      <c r="F564" s="51">
        <f>IFERROR(VLOOKUP(E564,Table!$B$1:$Z$21,MATCH("MP",Table!$B$1:$Z$1,0),0),"")</f>
        <v>34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API!M564&amp;" "&amp;API!V564</f>
        <v>Sven Botman</v>
      </c>
      <c r="Y564" s="50">
        <f>API!AC564</f>
        <v>114</v>
      </c>
    </row>
    <row r="565" spans="1:25">
      <c r="A565" s="39" t="str">
        <f>IF([1]FINAL!A565=0,"",[1]FINAL!A565)</f>
        <v>Loïc Mbe Soh</v>
      </c>
      <c r="B565" s="39" t="str">
        <f>IF([1]FINAL!B565=0,"",[1]FINAL!B565)</f>
        <v>Mbe Soh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Nott'ham Forest</v>
      </c>
      <c r="F565" s="51">
        <f>IFERROR(VLOOKUP(E565,Table!$B$1:$Z$21,MATCH("MP",Table!$B$1:$Z$1,0),0),"")</f>
        <v>34</v>
      </c>
      <c r="G565" s="40">
        <f>IFERROR(VLOOKUP(A565,PlayingTime!$B$1:$Z$1000,MATCH("Min",PlayingTime!$B$2:$Z$2,0),0),0)</f>
        <v>0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0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0</v>
      </c>
      <c r="X565" s="50" t="str">
        <f>API!M565&amp;" "&amp;API!V565</f>
        <v>Elliot Anderson</v>
      </c>
      <c r="Y565" s="50">
        <f>API!AC565</f>
        <v>17</v>
      </c>
    </row>
    <row r="566" spans="1:25">
      <c r="A566" s="39" t="str">
        <f>IF([1]FINAL!A566=0,"",[1]FINAL!A566)</f>
        <v>Omar Richards</v>
      </c>
      <c r="B566" s="39" t="str">
        <f>IF([1]FINAL!B566=0,"",[1]FINAL!B566)</f>
        <v>Richards</v>
      </c>
      <c r="C566" s="39" t="str">
        <f>IF([1]FINAL!C566=0,"",[1]FINAL!C566)</f>
        <v>O Richards</v>
      </c>
      <c r="D566" s="39" t="str">
        <f>IF([1]FINAL!D566=0,"",[1]FINAL!D566)</f>
        <v/>
      </c>
      <c r="E566" s="50" t="str">
        <f>[1]FINAL!L566</f>
        <v>Nott'ham Forest</v>
      </c>
      <c r="F566" s="51">
        <f>IFERROR(VLOOKUP(E566,Table!$B$1:$Z$21,MATCH("MP",Table!$B$1:$Z$1,0),0),"")</f>
        <v>34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0</v>
      </c>
      <c r="X566" s="50" t="str">
        <f>API!M566&amp;" "&amp;API!V566</f>
        <v>Harrison Ashby</v>
      </c>
      <c r="Y566" s="50">
        <f>API!AC566</f>
        <v>0</v>
      </c>
    </row>
    <row r="567" spans="1:25">
      <c r="A567" s="39" t="str">
        <f>IF([1]FINAL!A567=0,"",[1]FINAL!A567)</f>
        <v>Richie Laryea</v>
      </c>
      <c r="B567" s="39" t="str">
        <f>IF([1]FINAL!B567=0,"",[1]FINAL!B567)</f>
        <v>Laryea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Nott'ham Forest</v>
      </c>
      <c r="F567" s="51">
        <f>IFERROR(VLOOKUP(E567,Table!$B$1:$Z$21,MATCH("MP",Table!$B$1:$Z$1,0),0),"")</f>
        <v>34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API!M567&amp;" "&amp;API!V567</f>
        <v>Alexander Isak</v>
      </c>
      <c r="Y567" s="50">
        <f>API!AC567</f>
        <v>88</v>
      </c>
    </row>
    <row r="568" spans="1:25">
      <c r="A568" s="39" t="str">
        <f>IF([1]FINAL!A568=0,"",[1]FINAL!A568)</f>
        <v>Nuno Varela Tavares</v>
      </c>
      <c r="B568" s="39" t="str">
        <f>IF([1]FINAL!B568=0,"",[1]FINAL!B568)</f>
        <v>Tavares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Arsenal</v>
      </c>
      <c r="F568" s="51">
        <f>IFERROR(VLOOKUP(E568,Table!$B$1:$Z$21,MATCH("MP",Table!$B$1:$Z$1,0),0),"")</f>
        <v>34</v>
      </c>
      <c r="G568" s="40">
        <f>IFERROR(VLOOKUP(A568,PlayingTime!$B$1:$Z$1000,MATCH("Min",PlayingTime!$B$2:$Z$2,0),0),0)</f>
        <v>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0</v>
      </c>
      <c r="X568" s="50" t="str">
        <f>API!M568&amp;" "&amp;API!V568</f>
        <v>Loris Karius</v>
      </c>
      <c r="Y568" s="50">
        <f>API!AC568</f>
        <v>0</v>
      </c>
    </row>
    <row r="569" spans="1:25">
      <c r="A569" s="39" t="str">
        <f>IF([1]FINAL!A569=0,"",[1]FINAL!A569)</f>
        <v>Pablo Marí Villar</v>
      </c>
      <c r="B569" s="39" t="str">
        <f>IF([1]FINAL!B569=0,"",[1]FINAL!B569)</f>
        <v>Pablo Marí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Arsenal</v>
      </c>
      <c r="F569" s="51">
        <f>IFERROR(VLOOKUP(E569,Table!$B$1:$Z$21,MATCH("MP",Table!$B$1:$Z$1,0),0),"")</f>
        <v>34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API!M569&amp;" "&amp;API!V569</f>
        <v>Garang Kuol</v>
      </c>
      <c r="Y569" s="50">
        <f>API!AC569</f>
        <v>0</v>
      </c>
    </row>
    <row r="570" spans="1:25">
      <c r="A570" s="39" t="str">
        <f>IF([1]FINAL!A570=0,"",[1]FINAL!A570)</f>
        <v>Charlie Goode</v>
      </c>
      <c r="B570" s="39" t="str">
        <f>IF([1]FINAL!B570=0,"",[1]FINAL!B570)</f>
        <v>Goode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Brentford</v>
      </c>
      <c r="F570" s="51">
        <f>IFERROR(VLOOKUP(E570,Table!$B$1:$Z$21,MATCH("MP",Table!$B$1:$Z$1,0),0),"")</f>
        <v>34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0</v>
      </c>
      <c r="X570" s="50" t="str">
        <f>API!M570&amp;" "&amp;API!V570</f>
        <v>Lewis Miley</v>
      </c>
      <c r="Y570" s="50">
        <f>API!AC570</f>
        <v>0</v>
      </c>
    </row>
    <row r="571" spans="1:25">
      <c r="A571" s="39" t="str">
        <f>IF([1]FINAL!A571=0,"",[1]FINAL!A571)</f>
        <v>Fin Stevens</v>
      </c>
      <c r="B571" s="39" t="str">
        <f>IF([1]FINAL!B571=0,"",[1]FINAL!B571)</f>
        <v>Stevens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Brentford</v>
      </c>
      <c r="F571" s="51">
        <f>IFERROR(VLOOKUP(E571,Table!$B$1:$Z$21,MATCH("MP",Table!$B$1:$Z$1,0),0),"")</f>
        <v>34</v>
      </c>
      <c r="G571" s="40">
        <f>IFERROR(VLOOKUP(A571,PlayingTime!$B$1:$Z$1000,MATCH("Min",PlayingTime!$B$2:$Z$2,0),0),0)</f>
        <v>0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0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0</v>
      </c>
      <c r="X571" s="50" t="str">
        <f>API!M571&amp;" "&amp;API!V571</f>
        <v>Neco Williams</v>
      </c>
      <c r="Y571" s="50">
        <f>API!AC571</f>
        <v>54</v>
      </c>
    </row>
    <row r="572" spans="1:25">
      <c r="A572" s="39" t="str">
        <f>IF([1]FINAL!A572=0,"",[1]FINAL!A572)</f>
        <v>Dominic Thompson</v>
      </c>
      <c r="B572" s="39" t="str">
        <f>IF([1]FINAL!B572=0,"",[1]FINAL!B572)</f>
        <v>Thompson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Brentford</v>
      </c>
      <c r="F572" s="51">
        <f>IFERROR(VLOOKUP(E572,Table!$B$1:$Z$21,MATCH("MP",Table!$B$1:$Z$1,0),0),"")</f>
        <v>34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API!M572&amp;" "&amp;API!V572</f>
        <v>Jonjo Shelvey</v>
      </c>
      <c r="Y572" s="50">
        <f>API!AC572</f>
        <v>16</v>
      </c>
    </row>
    <row r="573" spans="1:25">
      <c r="A573" s="39" t="str">
        <f>IF([1]FINAL!A573=0,"",[1]FINAL!A573)</f>
        <v>Phil Jones</v>
      </c>
      <c r="B573" s="39" t="str">
        <f>IF([1]FINAL!B573=0,"",[1]FINAL!B573)</f>
        <v>Jones</v>
      </c>
      <c r="C573" s="39" t="str">
        <f>IF([1]FINAL!C573=0,"",[1]FINAL!C573)</f>
        <v>P Jones</v>
      </c>
      <c r="D573" s="39" t="str">
        <f>IF([1]FINAL!D573=0,"",[1]FINAL!D573)</f>
        <v/>
      </c>
      <c r="E573" s="50" t="str">
        <f>[1]FINAL!L573</f>
        <v>Manchester Utd</v>
      </c>
      <c r="F573" s="51">
        <f>IFERROR(VLOOKUP(E573,Table!$B$1:$Z$21,MATCH("MP",Table!$B$1:$Z$1,0),0),"")</f>
        <v>33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API!M573&amp;" "&amp;API!V573</f>
        <v>Chris Wood</v>
      </c>
      <c r="Y573" s="50">
        <f>API!AC573</f>
        <v>53</v>
      </c>
    </row>
    <row r="574" spans="1:25">
      <c r="A574" s="39" t="str">
        <f>IF([1]FINAL!A574=0,"",[1]FINAL!A574)</f>
        <v>Brandon Williams</v>
      </c>
      <c r="B574" s="39" t="str">
        <f>IF([1]FINAL!B574=0,"",[1]FINAL!B574)</f>
        <v>B.Williams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Manchester Utd</v>
      </c>
      <c r="F574" s="51">
        <f>IFERROR(VLOOKUP(E574,Table!$B$1:$Z$21,MATCH("MP",Table!$B$1:$Z$1,0),0),"")</f>
        <v>33</v>
      </c>
      <c r="G574" s="40">
        <f>IFERROR(VLOOKUP(A574,PlayingTime!$B$1:$Z$1000,MATCH("Min",PlayingTime!$B$2:$Z$2,0),0),0)</f>
        <v>0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0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0</v>
      </c>
      <c r="X574" s="50" t="str">
        <f>API!M574&amp;" "&amp;API!V574</f>
        <v>Harry Arter</v>
      </c>
      <c r="Y574" s="50">
        <f>API!AC574</f>
        <v>0</v>
      </c>
    </row>
    <row r="575" spans="1:25">
      <c r="A575" s="39" t="str">
        <f>IF([1]FINAL!A575=0,"",[1]FINAL!A575)</f>
        <v>Eric Bailly</v>
      </c>
      <c r="B575" s="39" t="str">
        <f>IF([1]FINAL!B575=0,"",[1]FINAL!B575)</f>
        <v>Bailly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Manchester Utd</v>
      </c>
      <c r="F575" s="51">
        <f>IFERROR(VLOOKUP(E575,Table!$B$1:$Z$21,MATCH("MP",Table!$B$1:$Z$1,0),0),"")</f>
        <v>33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0</v>
      </c>
      <c r="X575" s="50" t="str">
        <f>API!M575&amp;" "&amp;API!V575</f>
        <v>Steve Cook</v>
      </c>
      <c r="Y575" s="50">
        <f>API!AC575</f>
        <v>20</v>
      </c>
    </row>
    <row r="576" spans="1:25">
      <c r="A576" s="39" t="str">
        <f>IF([1]FINAL!A576=0,"",[1]FINAL!A576)</f>
        <v>Alex Telles</v>
      </c>
      <c r="B576" s="39" t="str">
        <f>IF([1]FINAL!B576=0,"",[1]FINAL!B576)</f>
        <v>Telles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Manchester Utd</v>
      </c>
      <c r="F576" s="51">
        <f>IFERROR(VLOOKUP(E576,Table!$B$1:$Z$21,MATCH("MP",Table!$B$1:$Z$1,0),0),"")</f>
        <v>33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API!M576&amp;" "&amp;API!V576</f>
        <v>Lyle Taylor</v>
      </c>
      <c r="Y576" s="50">
        <f>API!AC576</f>
        <v>0</v>
      </c>
    </row>
    <row r="577" spans="1:25">
      <c r="A577" s="39" t="str">
        <f>IF([1]FINAL!A577=0,"",[1]FINAL!A577)</f>
        <v>Kortney Hause</v>
      </c>
      <c r="B577" s="39" t="str">
        <f>IF([1]FINAL!B577=0,"",[1]FINAL!B577)</f>
        <v>Hause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Aston Villa</v>
      </c>
      <c r="F577" s="51">
        <f>IFERROR(VLOOKUP(E577,Table!$B$1:$Z$21,MATCH("MP",Table!$B$1:$Z$1,0),0),"")</f>
        <v>34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API!M577&amp;" "&amp;API!V577</f>
        <v>Jack Colback</v>
      </c>
      <c r="Y577" s="50">
        <f>API!AC577</f>
        <v>14</v>
      </c>
    </row>
    <row r="578" spans="1:25">
      <c r="A578" s="39" t="str">
        <f>IF([1]FINAL!A578=0,"",[1]FINAL!A578)</f>
        <v>Frédéric Guilbert</v>
      </c>
      <c r="B578" s="39" t="str">
        <f>IF([1]FINAL!B578=0,"",[1]FINAL!B578)</f>
        <v>Guilbert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Aston Villa</v>
      </c>
      <c r="F578" s="51">
        <f>IFERROR(VLOOKUP(E578,Table!$B$1:$Z$21,MATCH("MP",Table!$B$1:$Z$1,0),0),"")</f>
        <v>34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API!M578&amp;" "&amp;API!V578</f>
        <v>Brice Samba</v>
      </c>
      <c r="Y578" s="50">
        <f>API!AC578</f>
        <v>0</v>
      </c>
    </row>
    <row r="579" spans="1:25">
      <c r="A579" s="39" t="str">
        <f>IF([1]FINAL!A579=0,"",[1]FINAL!A579)</f>
        <v>Kaine Kesler Hayden</v>
      </c>
      <c r="B579" s="39" t="str">
        <f>IF([1]FINAL!B579=0,"",[1]FINAL!B579)</f>
        <v>Kesler Hayden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Aston Villa</v>
      </c>
      <c r="F579" s="51">
        <f>IFERROR(VLOOKUP(E579,Table!$B$1:$Z$21,MATCH("MP",Table!$B$1:$Z$1,0),0),"")</f>
        <v>34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IFERROR(VLOOKUP(A579,$X$1:$Y$1000,MATCH("total_points",$X$1:$Y$1,0),0),"")</f>
        <v>0</v>
      </c>
      <c r="X579" s="50" t="str">
        <f>API!M579&amp;" "&amp;API!V579</f>
        <v>Carlos Ribeiro Dias</v>
      </c>
      <c r="Y579" s="50">
        <f>API!AC579</f>
        <v>1</v>
      </c>
    </row>
    <row r="580" spans="1:25">
      <c r="A580" s="39" t="str">
        <f>IF([1]FINAL!A580=0,"",[1]FINAL!A580)</f>
        <v>Harrison Ashby</v>
      </c>
      <c r="B580" s="39" t="str">
        <f>IF([1]FINAL!B580=0,"",[1]FINAL!B580)</f>
        <v>Ashby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Newcastle Utd</v>
      </c>
      <c r="F580" s="51">
        <f>IFERROR(VLOOKUP(E580,Table!$B$1:$Z$21,MATCH("MP",Table!$B$1:$Z$1,0),0),"")</f>
        <v>33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API!M580&amp;" "&amp;API!V580</f>
        <v>Joe Lolley</v>
      </c>
      <c r="Y580" s="50">
        <f>API!AC580</f>
        <v>0</v>
      </c>
    </row>
    <row r="581" spans="1:25">
      <c r="A581" s="39" t="str">
        <f>IF([1]FINAL!A581=0,"",[1]FINAL!A581)</f>
        <v>Arthur Masuaku</v>
      </c>
      <c r="B581" s="39" t="str">
        <f>IF([1]FINAL!B581=0,"",[1]FINAL!B581)</f>
        <v>Masuaku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West Ham</v>
      </c>
      <c r="F581" s="51">
        <f>IFERROR(VLOOKUP(E581,Table!$B$1:$Z$21,MATCH("MP",Table!$B$1:$Z$1,0),0),"")</f>
        <v>34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API!M581&amp;" "&amp;API!V581</f>
        <v>Scott McKenna</v>
      </c>
      <c r="Y581" s="50">
        <f>API!AC581</f>
        <v>40</v>
      </c>
    </row>
    <row r="582" spans="1:25">
      <c r="A582" s="39" t="str">
        <f>IF([1]FINAL!A582=0,"",[1]FINAL!A582)</f>
        <v>Stuart Dallas</v>
      </c>
      <c r="B582" s="39" t="str">
        <f>IF([1]FINAL!B582=0,"",[1]FINAL!B582)</f>
        <v>Dallas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Leeds</v>
      </c>
      <c r="F582" s="51" t="str">
        <f>IFERROR(VLOOKUP(E582,Table!$B$1:$Z$21,MATCH("MP",Table!$B$1:$Z$1,0),0),"")</f>
        <v/>
      </c>
      <c r="G582" s="40">
        <f>IFERROR(VLOOKUP(A582,PlayingTime!$B$1:$Z$1000,MATCH("Min",PlayingTime!$B$2:$Z$2,0),0),0)</f>
        <v>0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0</v>
      </c>
      <c r="L582" s="39">
        <f>IFERROR(VLOOKUP(A582,PlayerStats!$B$1:$Z$1000,MATCH("xG",PlayerStats!$B$2:$Z$2,0),0),0)</f>
        <v>0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0</v>
      </c>
      <c r="X582" s="50" t="str">
        <f>API!M582&amp;" "&amp;API!V582</f>
        <v>Mohamed Dräger</v>
      </c>
      <c r="Y582" s="50">
        <f>API!AC582</f>
        <v>0</v>
      </c>
    </row>
    <row r="583" spans="1:25">
      <c r="A583" s="39" t="str">
        <f>IF([1]FINAL!A583=0,"",[1]FINAL!A583)</f>
        <v>Leo Fuhr Hjelde</v>
      </c>
      <c r="B583" s="39" t="str">
        <f>IF([1]FINAL!B583=0,"",[1]FINAL!B583)</f>
        <v>Hjelde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Leeds</v>
      </c>
      <c r="F583" s="51" t="str">
        <f>IFERROR(VLOOKUP(E583,Table!$B$1:$Z$21,MATCH("MP",Table!$B$1:$Z$1,0),0),"")</f>
        <v/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API!M583&amp;" "&amp;API!V583</f>
        <v>Ryan Yates</v>
      </c>
      <c r="Y583" s="50">
        <f>API!AC583</f>
        <v>45</v>
      </c>
    </row>
    <row r="584" spans="1:25">
      <c r="A584" s="39" t="str">
        <f>IF([1]FINAL!A584=0,"",[1]FINAL!A584)</f>
        <v>Robert Kenedy Nunes do Nascimento</v>
      </c>
      <c r="B584" s="39" t="str">
        <f>IF([1]FINAL!B584=0,"",[1]FINAL!B584)</f>
        <v>Kenedy</v>
      </c>
      <c r="C584" s="39" t="str">
        <f>IF([1]FINAL!C584=0,"",[1]FINAL!C584)</f>
        <v/>
      </c>
      <c r="D584" s="39" t="str">
        <f>IF([1]FINAL!D584=0,"",[1]FINAL!D584)</f>
        <v/>
      </c>
      <c r="E584" s="50" t="str">
        <f>[1]FINAL!L584</f>
        <v>Chelsea</v>
      </c>
      <c r="F584" s="51">
        <f>IFERROR(VLOOKUP(E584,Table!$B$1:$Z$21,MATCH("MP",Table!$B$1:$Z$1,0),0),"")</f>
        <v>33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API!M584&amp;" "&amp;API!V584</f>
        <v>Joe Worrall</v>
      </c>
      <c r="Y584" s="50">
        <f>API!AC584</f>
        <v>51</v>
      </c>
    </row>
    <row r="585" spans="1:25">
      <c r="A585" s="39" t="str">
        <f>IF([1]FINAL!A585=0,"",[1]FINAL!A585)</f>
        <v>Marcos Alonso</v>
      </c>
      <c r="B585" s="39" t="str">
        <f>IF([1]FINAL!B585=0,"",[1]FINAL!B585)</f>
        <v>Alonso</v>
      </c>
      <c r="C585" s="39" t="str">
        <f>IF([1]FINAL!C585=0,"",[1]FINAL!C585)</f>
        <v/>
      </c>
      <c r="D585" s="39" t="str">
        <f>IF([1]FINAL!D585=0,"",[1]FINAL!D585)</f>
        <v/>
      </c>
      <c r="E585" s="50" t="str">
        <f>[1]FINAL!L585</f>
        <v>Chelsea</v>
      </c>
      <c r="F585" s="51">
        <f>IFERROR(VLOOKUP(E585,Table!$B$1:$Z$21,MATCH("MP",Table!$B$1:$Z$1,0),0),"")</f>
        <v>33</v>
      </c>
      <c r="G585" s="40">
        <f>IFERROR(VLOOKUP(A585,PlayingTime!$B$1:$Z$1000,MATCH("Min",PlayingTime!$B$2:$Z$2,0),0),0)</f>
        <v>0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0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0</v>
      </c>
      <c r="X585" s="50" t="str">
        <f>API!M585&amp;" "&amp;API!V585</f>
        <v>Jonathan Panzo</v>
      </c>
      <c r="Y585" s="50">
        <f>API!AC585</f>
        <v>0</v>
      </c>
    </row>
    <row r="586" spans="1:25">
      <c r="A586" s="39" t="str">
        <f>IF([1]FINAL!A586=0,"",[1]FINAL!A586)</f>
        <v>Malang Sarr</v>
      </c>
      <c r="B586" s="39" t="str">
        <f>IF([1]FINAL!B586=0,"",[1]FINAL!B586)</f>
        <v>Sarr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Chelsea</v>
      </c>
      <c r="F586" s="51">
        <f>IFERROR(VLOOKUP(E586,Table!$B$1:$Z$21,MATCH("MP",Table!$B$1:$Z$1,0),0),"")</f>
        <v>33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API!M586&amp;" "&amp;API!V586</f>
        <v>Xande Nascimento da Costa Silva</v>
      </c>
      <c r="Y586" s="50">
        <f>API!AC586</f>
        <v>0</v>
      </c>
    </row>
    <row r="587" spans="1:25">
      <c r="A587" s="39" t="str">
        <f>IF([1]FINAL!A587=0,"",[1]FINAL!A587)</f>
        <v>Ethan Ampadu</v>
      </c>
      <c r="B587" s="39" t="str">
        <f>IF([1]FINAL!B587=0,"",[1]FINAL!B587)</f>
        <v>Ampadu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Chelsea</v>
      </c>
      <c r="F587" s="51">
        <f>IFERROR(VLOOKUP(E587,Table!$B$1:$Z$21,MATCH("MP",Table!$B$1:$Z$1,0),0),"")</f>
        <v>33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API!M587&amp;" "&amp;API!V587</f>
        <v>Sam Surridge</v>
      </c>
      <c r="Y587" s="50">
        <f>API!AC587</f>
        <v>24</v>
      </c>
    </row>
    <row r="588" spans="1:25">
      <c r="A588" s="39" t="str">
        <f>IF([1]FINAL!A588=0,"",[1]FINAL!A588)</f>
        <v>Nathan Ferguson</v>
      </c>
      <c r="B588" s="39" t="str">
        <f>IF([1]FINAL!B588=0,"",[1]FINAL!B588)</f>
        <v>Ferguson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Crystal Palace</v>
      </c>
      <c r="F588" s="51">
        <f>IFERROR(VLOOKUP(E588,Table!$B$1:$Z$21,MATCH("MP",Table!$B$1:$Z$1,0),0),"")</f>
        <v>34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API!M588&amp;" "&amp;API!V588</f>
        <v>Richie Laryea</v>
      </c>
      <c r="Y588" s="50">
        <f>API!AC588</f>
        <v>0</v>
      </c>
    </row>
    <row r="589" spans="1:25">
      <c r="A589" s="39" t="str">
        <f>IF([1]FINAL!A589=0,"",[1]FINAL!A589)</f>
        <v>Tino Livramento</v>
      </c>
      <c r="B589" s="39" t="str">
        <f>IF([1]FINAL!B589=0,"",[1]FINAL!B589)</f>
        <v>Livramento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Southampton</v>
      </c>
      <c r="F589" s="51">
        <f>IFERROR(VLOOKUP(E589,Table!$B$1:$Z$21,MATCH("MP",Table!$B$1:$Z$1,0),0),"")</f>
        <v>34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API!M589&amp;" "&amp;API!V589</f>
        <v>Loïc Mbe Soh</v>
      </c>
      <c r="Y589" s="50">
        <f>API!AC589</f>
        <v>0</v>
      </c>
    </row>
    <row r="590" spans="1:25">
      <c r="A590" s="39" t="str">
        <f>IF([1]FINAL!A590=0,"",[1]FINAL!A590)</f>
        <v>Sergio Reguilón</v>
      </c>
      <c r="B590" s="39" t="str">
        <f>IF([1]FINAL!B590=0,"",[1]FINAL!B590)</f>
        <v>Reguilón</v>
      </c>
      <c r="C590" s="39" t="str">
        <f>IF([1]FINAL!C590=0,"",[1]FINAL!C590)</f>
        <v>Reguilon</v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34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API!M590&amp;" "&amp;API!V590</f>
        <v>Brennan Johnson</v>
      </c>
      <c r="Y590" s="50">
        <f>API!AC590</f>
        <v>110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34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API!M591&amp;" "&amp;API!V591</f>
        <v>Alex Mighten</v>
      </c>
      <c r="Y591" s="50">
        <f>API!AC591</f>
        <v>1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32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API!M592&amp;" "&amp;API!V592</f>
        <v>Braian Ojeda Rodríguez</v>
      </c>
      <c r="Y592" s="50">
        <f>API!AC592</f>
        <v>0</v>
      </c>
    </row>
    <row r="593" spans="1:25">
      <c r="A593" s="39" t="str">
        <f>IF([1]FINAL!A593=0,"",[1]FINAL!A593)</f>
        <v>Matt Clarke</v>
      </c>
      <c r="B593" s="39" t="str">
        <f>IF([1]FINAL!B593=0,"",[1]FINAL!B593)</f>
        <v>Clarke</v>
      </c>
      <c r="C593" s="39" t="str">
        <f>IF([1]FINAL!C593=0,"",[1]FINAL!C593)</f>
        <v/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32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API!M593&amp;" "&amp;API!V593</f>
        <v>Taiwo Awoniyi</v>
      </c>
      <c r="Y593" s="50">
        <f>API!AC593</f>
        <v>62</v>
      </c>
    </row>
    <row r="594" spans="1:25">
      <c r="A594" s="39" t="str">
        <f>IF([1]FINAL!A594=0,"",[1]FINAL!A594)</f>
        <v>Joe Bryan</v>
      </c>
      <c r="B594" s="39" t="str">
        <f>IF([1]FINAL!B594=0,"",[1]FINAL!B594)</f>
        <v>Bryan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Fulham</v>
      </c>
      <c r="F594" s="51">
        <f>IFERROR(VLOOKUP(E594,Table!$B$1:$Z$21,MATCH("MP",Table!$B$1:$Z$1,0),0),"")</f>
        <v>34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148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148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0.1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0.1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0.2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0.2</v>
      </c>
      <c r="V594" s="49">
        <f t="shared" si="39"/>
        <v>0</v>
      </c>
      <c r="X594" s="50" t="str">
        <f>API!M594&amp;" "&amp;API!V594</f>
        <v>Dean Henderson</v>
      </c>
      <c r="Y594" s="50">
        <f>API!AC594</f>
        <v>82</v>
      </c>
    </row>
    <row r="595" spans="1:25">
      <c r="A595" s="39" t="str">
        <f>IF([1]FINAL!A595=0,"",[1]FINAL!A595)</f>
        <v>Terence Kongolo</v>
      </c>
      <c r="B595" s="39" t="str">
        <f>IF([1]FINAL!B595=0,"",[1]FINAL!B595)</f>
        <v>Kongolo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Fulham</v>
      </c>
      <c r="F595" s="51">
        <f>IFERROR(VLOOKUP(E595,Table!$B$1:$Z$21,MATCH("MP",Table!$B$1:$Z$1,0),0),"")</f>
        <v>34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API!M595&amp;" "&amp;API!V595</f>
        <v>Giulian Biancone</v>
      </c>
      <c r="Y595" s="50">
        <f>API!AC595</f>
        <v>2</v>
      </c>
    </row>
    <row r="596" spans="1:25">
      <c r="A596" s="39" t="str">
        <f>IF([1]FINAL!A596=0,"",[1]FINAL!A596)</f>
        <v>Calvin Ramsay</v>
      </c>
      <c r="B596" s="39" t="str">
        <f>IF([1]FINAL!B596=0,"",[1]FINAL!B596)</f>
        <v>Ramsay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Liverpool</v>
      </c>
      <c r="F596" s="51">
        <f>IFERROR(VLOOKUP(E596,Table!$B$1:$Z$21,MATCH("MP",Table!$B$1:$Z$1,0),0),"")</f>
        <v>34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API!M596&amp;" "&amp;API!V596</f>
        <v>Willy Boly</v>
      </c>
      <c r="Y596" s="50">
        <f>API!AC596</f>
        <v>33</v>
      </c>
    </row>
    <row r="597" spans="1:25">
      <c r="A597" s="39" t="str">
        <f>IF([1]FINAL!A597=0,"",[1]FINAL!A597)</f>
        <v>Rhys Williams</v>
      </c>
      <c r="B597" s="39" t="str">
        <f>IF([1]FINAL!B597=0,"",[1]FINAL!B597)</f>
        <v>R.Williams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Liverpool</v>
      </c>
      <c r="F597" s="51">
        <f>IFERROR(VLOOKUP(E597,Table!$B$1:$Z$21,MATCH("MP",Table!$B$1:$Z$1,0),0),"")</f>
        <v>34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API!M597&amp;" "&amp;API!V597</f>
        <v>Morgan Gibbs-White</v>
      </c>
      <c r="Y597" s="50">
        <f>API!AC597</f>
        <v>123</v>
      </c>
    </row>
    <row r="598" spans="1:25">
      <c r="A598" s="39" t="str">
        <f>IF([1]FINAL!A598=0,"",[1]FINAL!A598)</f>
        <v>Sepp van den Berg</v>
      </c>
      <c r="B598" s="39" t="str">
        <f>IF([1]FINAL!B598=0,"",[1]FINAL!B598)</f>
        <v>Van den Berg</v>
      </c>
      <c r="C598" s="39" t="str">
        <f>IF([1]FINAL!C598=0,"",[1]FINAL!C598)</f>
        <v/>
      </c>
      <c r="D598" s="39" t="str">
        <f>IF([1]FINAL!D598=0,"",[1]FINAL!D598)</f>
        <v/>
      </c>
      <c r="E598" s="50" t="str">
        <f>[1]FINAL!L598</f>
        <v>Liverpool</v>
      </c>
      <c r="F598" s="51">
        <f>IFERROR(VLOOKUP(E598,Table!$B$1:$Z$21,MATCH("MP",Table!$B$1:$Z$1,0),0),"")</f>
        <v>34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API!M598&amp;" "&amp;API!V598</f>
        <v>Moussa Niakhaté</v>
      </c>
      <c r="Y598" s="50">
        <f>API!AC598</f>
        <v>16</v>
      </c>
    </row>
    <row r="599" spans="1:25">
      <c r="A599" s="39" t="str">
        <f>IF([1]FINAL!A599=0,"",[1]FINAL!A599)</f>
        <v>Luke Chambers</v>
      </c>
      <c r="B599" s="39" t="str">
        <f>IF([1]FINAL!B599=0,"",[1]FINAL!B599)</f>
        <v>Chambers</v>
      </c>
      <c r="C599" s="39" t="str">
        <f>IF([1]FINAL!C599=0,"",[1]FINAL!C599)</f>
        <v>L Chambers</v>
      </c>
      <c r="D599" s="39" t="str">
        <f>IF([1]FINAL!D599=0,"",[1]FINAL!D599)</f>
        <v/>
      </c>
      <c r="E599" s="50" t="str">
        <f>[1]FINAL!L599</f>
        <v>Liverpool</v>
      </c>
      <c r="F599" s="51">
        <f>IFERROR(VLOOKUP(E599,Table!$B$1:$Z$21,MATCH("MP",Table!$B$1:$Z$1,0),0),"")</f>
        <v>34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0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0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</v>
      </c>
      <c r="V599" s="49">
        <f t="shared" si="39"/>
        <v>0</v>
      </c>
      <c r="X599" s="50" t="str">
        <f>API!M599&amp;" "&amp;API!V599</f>
        <v>Omar Richards</v>
      </c>
      <c r="Y599" s="50">
        <f>API!AC599</f>
        <v>0</v>
      </c>
    </row>
    <row r="600" spans="1:25">
      <c r="A600" s="39" t="str">
        <f>IF([1]FINAL!A600=0,"",[1]FINAL!A600)</f>
        <v>James Hill</v>
      </c>
      <c r="B600" s="39" t="str">
        <f>IF([1]FINAL!B600=0,"",[1]FINAL!B600)</f>
        <v>Hill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Bournemouth</v>
      </c>
      <c r="F600" s="51">
        <f>IFERROR(VLOOKUP(E600,Table!$B$1:$Z$21,MATCH("MP",Table!$B$1:$Z$1,0),0),"")</f>
        <v>34</v>
      </c>
      <c r="G600" s="40">
        <f>IFERROR(VLOOKUP(A600,PlayingTime!$B$1:$Z$1000,MATCH("Min",PlayingTime!$B$2:$Z$2,0),0),0)</f>
        <v>0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0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0</v>
      </c>
      <c r="X600" s="50" t="str">
        <f>API!M600&amp;" "&amp;API!V600</f>
        <v>Wayne Hennessey</v>
      </c>
      <c r="Y600" s="50">
        <f>API!AC600</f>
        <v>4</v>
      </c>
    </row>
    <row r="601" spans="1:25">
      <c r="A601" s="39" t="str">
        <f>IF([1]FINAL!A601=0,"",[1]FINAL!A601)</f>
        <v>Niels Nkounkou</v>
      </c>
      <c r="B601" s="39" t="str">
        <f>IF([1]FINAL!B601=0,"",[1]FINAL!B601)</f>
        <v>Nkounkou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Everton</v>
      </c>
      <c r="F601" s="51">
        <f>IFERROR(VLOOKUP(E601,Table!$B$1:$Z$21,MATCH("MP",Table!$B$1:$Z$1,0),0),"")</f>
        <v>34</v>
      </c>
      <c r="G601" s="40">
        <f>IFERROR(VLOOKUP(A601,PlayingTime!$B$1:$Z$1000,MATCH("Min",PlayingTime!$B$2:$Z$2,0),0),0)</f>
        <v>0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0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0</v>
      </c>
      <c r="X601" s="50" t="str">
        <f>API!M601&amp;" "&amp;API!V601</f>
        <v>Harry Toffolo</v>
      </c>
      <c r="Y601" s="50">
        <f>API!AC601</f>
        <v>27</v>
      </c>
    </row>
    <row r="602" spans="1:25">
      <c r="A602" s="39" t="str">
        <f>IF([1]FINAL!A602=0,"",[1]FINAL!A602)</f>
        <v>Jarrad Branthwaite</v>
      </c>
      <c r="B602" s="39" t="str">
        <f>IF([1]FINAL!B602=0,"",[1]FINAL!B602)</f>
        <v>Branthwaite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Everton</v>
      </c>
      <c r="F602" s="51">
        <f>IFERROR(VLOOKUP(E602,Table!$B$1:$Z$21,MATCH("MP",Table!$B$1:$Z$1,0),0),"")</f>
        <v>34</v>
      </c>
      <c r="G602" s="40">
        <f>IFERROR(VLOOKUP(A602,PlayingTime!$B$1:$Z$1000,MATCH("Min",PlayingTime!$B$2:$Z$2,0),0),0)</f>
        <v>0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0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0</v>
      </c>
      <c r="X602" s="50" t="str">
        <f>API!M602&amp;" "&amp;API!V602</f>
        <v>Lewis O'Brien</v>
      </c>
      <c r="Y602" s="50">
        <f>API!AC602</f>
        <v>22</v>
      </c>
    </row>
    <row r="603" spans="1:25">
      <c r="A603" s="39" t="str">
        <f>IF([1]FINAL!A603=0,"",[1]FINAL!A603)</f>
        <v>Yerson Mosquera Valdelamar</v>
      </c>
      <c r="B603" s="39" t="str">
        <f>IF([1]FINAL!B603=0,"",[1]FINAL!B603)</f>
        <v>Mosquera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Wolves</v>
      </c>
      <c r="F603" s="51">
        <f>IFERROR(VLOOKUP(E603,Table!$B$1:$Z$21,MATCH("MP",Table!$B$1:$Z$1,0),0),"")</f>
        <v>34</v>
      </c>
      <c r="G603" s="40">
        <f>IFERROR(VLOOKUP(A603,PlayingTime!$B$1:$Z$1000,MATCH("Min",PlayingTime!$B$2:$Z$2,0),0),0)</f>
        <v>0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0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0</v>
      </c>
      <c r="X603" s="50" t="str">
        <f>API!M603&amp;" "&amp;API!V603</f>
        <v>Jesse Lingard</v>
      </c>
      <c r="Y603" s="50">
        <f>API!AC603</f>
        <v>33</v>
      </c>
    </row>
    <row r="604" spans="1:25">
      <c r="A604" s="39" t="str">
        <f>IF([1]FINAL!A604=0,"",[1]FINAL!A604)</f>
        <v>Ryan Bertrand</v>
      </c>
      <c r="B604" s="39" t="str">
        <f>IF([1]FINAL!B604=0,"",[1]FINAL!B604)</f>
        <v>Bertrand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Leicester City</v>
      </c>
      <c r="F604" s="51">
        <f>IFERROR(VLOOKUP(E604,Table!$B$1:$Z$21,MATCH("MP",Table!$B$1:$Z$1,0),0),"")</f>
        <v>34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API!M604&amp;" "&amp;API!V604</f>
        <v>Orel Mangala</v>
      </c>
      <c r="Y604" s="50">
        <f>API!AC604</f>
        <v>38</v>
      </c>
    </row>
    <row r="605" spans="1:25">
      <c r="A605" s="39" t="str">
        <f>IF([1]FINAL!A605=0,"",[1]FINAL!A605)</f>
        <v>Jannik Vestergaard</v>
      </c>
      <c r="B605" s="39" t="str">
        <f>IF([1]FINAL!B605=0,"",[1]FINAL!B605)</f>
        <v>Vestergaard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Leicester City</v>
      </c>
      <c r="F605" s="51">
        <f>IFERROR(VLOOKUP(E605,Table!$B$1:$Z$21,MATCH("MP",Table!$B$1:$Z$1,0),0),"")</f>
        <v>34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API!M605&amp;" "&amp;API!V605</f>
        <v>Oliver Hammond</v>
      </c>
      <c r="Y605" s="50">
        <f>API!AC605</f>
        <v>0</v>
      </c>
    </row>
    <row r="606" spans="1:25">
      <c r="A606" s="39" t="str">
        <f>IF([1]FINAL!A606=0,"",[1]FINAL!A606)</f>
        <v>Ben Davies</v>
      </c>
      <c r="B606" s="39" t="str">
        <f>IF([1]FINAL!B606=0,"",[1]FINAL!B606)</f>
        <v>Davies</v>
      </c>
      <c r="C606" s="39" t="str">
        <f>IF([1]FINAL!C606=0,"",[1]FINAL!C606)</f>
        <v>Ben T Davies</v>
      </c>
      <c r="D606" s="39" t="str">
        <f>IF([1]FINAL!D606=0,"",[1]FINAL!D606)</f>
        <v/>
      </c>
      <c r="E606" s="50" t="str">
        <f>[1]FINAL!L606</f>
        <v>Liverpool</v>
      </c>
      <c r="F606" s="51">
        <f>IFERROR(VLOOKUP(E606,Table!$B$1:$Z$21,MATCH("MP",Table!$B$1:$Z$1,0),0),"")</f>
        <v>34</v>
      </c>
      <c r="G606" s="40">
        <f>IFERROR(VLOOKUP(A606,PlayingTime!$B$1:$Z$1000,MATCH("Min",PlayingTime!$B$2:$Z$2,0),0),0)</f>
        <v>1935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1935</v>
      </c>
      <c r="L606" s="39">
        <f>IFERROR(VLOOKUP(A606,PlayerStats!$B$1:$Z$1000,MATCH("xG",PlayerStats!$B$2:$Z$2,0),0),0)</f>
        <v>1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1</v>
      </c>
      <c r="Q606" s="39">
        <f>IFERROR(VLOOKUP(A606,PlayerStats!$B$1:$Z$1000,MATCH("xAG",PlayerStats!$B$2:$Z$2,0),0),0)</f>
        <v>2.2999999999999998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2.2999999999999998</v>
      </c>
      <c r="V606" s="49">
        <f t="shared" si="39"/>
        <v>0</v>
      </c>
      <c r="X606" s="50" t="str">
        <f>API!M606&amp;" "&amp;API!V606</f>
        <v>Remo Freuler</v>
      </c>
      <c r="Y606" s="50">
        <f>API!AC606</f>
        <v>54</v>
      </c>
    </row>
    <row r="607" spans="1:25">
      <c r="A607" s="39" t="str">
        <f>IF([1]FINAL!A607=0,"",[1]FINAL!A607)</f>
        <v>0 0</v>
      </c>
      <c r="B607" s="39" t="str">
        <f>IF([1]FINAL!B607=0,"",[1]FINAL!B607)</f>
        <v/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/>
      </c>
      <c r="F607" s="51" t="str">
        <f>IFERROR(VLOOKUP(E607,Table!$B$1:$Z$21,MATCH("MP",Table!$B$1:$Z$1,0),0),"")</f>
        <v/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 t="str">
        <f t="shared" si="39"/>
        <v/>
      </c>
      <c r="X607" s="50" t="str">
        <f>API!M607&amp;" "&amp;API!V607</f>
        <v>Cheikhou Kouyaté</v>
      </c>
      <c r="Y607" s="50">
        <f>API!AC607</f>
        <v>31</v>
      </c>
    </row>
    <row r="608" spans="1:25">
      <c r="A608" s="39" t="str">
        <f>IF([1]FINAL!A608=0,"",[1]FINAL!A608)</f>
        <v>0 0</v>
      </c>
      <c r="B608" s="39" t="str">
        <f>IF([1]FINAL!B608=0,"",[1]FINAL!B608)</f>
        <v/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/>
      </c>
      <c r="F608" s="51" t="str">
        <f>IFERROR(VLOOKUP(E608,Table!$B$1:$Z$21,MATCH("MP",Table!$B$1:$Z$1,0),0),"")</f>
        <v/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 t="str">
        <f t="shared" si="39"/>
        <v/>
      </c>
      <c r="X608" s="50" t="str">
        <f>API!M608&amp;" "&amp;API!V608</f>
        <v>Emmanuel Dennis</v>
      </c>
      <c r="Y608" s="50">
        <f>API!AC608</f>
        <v>38</v>
      </c>
    </row>
    <row r="609" spans="1:25">
      <c r="A609" s="39" t="str">
        <f>IF([1]FINAL!A609=0,"",[1]FINAL!A609)</f>
        <v>0 0</v>
      </c>
      <c r="B609" s="39" t="str">
        <f>IF([1]FINAL!B609=0,"",[1]FINAL!B609)</f>
        <v/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/>
      </c>
      <c r="F609" s="51" t="str">
        <f>IFERROR(VLOOKUP(E609,Table!$B$1:$Z$21,MATCH("MP",Table!$B$1:$Z$1,0),0),"")</f>
        <v/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 t="str">
        <f t="shared" si="39"/>
        <v/>
      </c>
      <c r="X609" s="50" t="str">
        <f>API!M609&amp;" "&amp;API!V609</f>
        <v>Renan Augusto Lodi dos Santos</v>
      </c>
      <c r="Y609" s="50">
        <f>API!AC609</f>
        <v>46</v>
      </c>
    </row>
    <row r="610" spans="1:25">
      <c r="A610" s="39" t="str">
        <f>IF([1]FINAL!A610=0,"",[1]FINAL!A610)</f>
        <v>0 0</v>
      </c>
      <c r="B610" s="39" t="str">
        <f>IF([1]FINAL!B610=0,"",[1]FINAL!B610)</f>
        <v/>
      </c>
      <c r="C610" s="39" t="str">
        <f>IF([1]FINAL!C610=0,"",[1]FINAL!C610)</f>
        <v/>
      </c>
      <c r="D610" s="39" t="str">
        <f>IF([1]FINAL!D610=0,"",[1]FINAL!D610)</f>
        <v/>
      </c>
      <c r="E610" s="50" t="str">
        <f>[1]FINAL!L610</f>
        <v/>
      </c>
      <c r="F610" s="51" t="str">
        <f>IFERROR(VLOOKUP(E610,Table!$B$1:$Z$21,MATCH("MP",Table!$B$1:$Z$1,0),0),"")</f>
        <v/>
      </c>
      <c r="G610" s="40">
        <f>IFERROR(VLOOKUP(A610,PlayingTime!$B$1:$Z$1000,MATCH("Min",PlayingTime!$B$2:$Z$2,0),0),0)</f>
        <v>0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0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 t="str">
        <f t="shared" si="39"/>
        <v/>
      </c>
      <c r="X610" s="50" t="str">
        <f>API!M610&amp;" "&amp;API!V610</f>
        <v>Loïc Badé</v>
      </c>
      <c r="Y610" s="50">
        <f>API!AC610</f>
        <v>0</v>
      </c>
    </row>
    <row r="611" spans="1:25">
      <c r="A611" s="39" t="str">
        <f>IF([1]FINAL!A611=0,"",[1]FINAL!A611)</f>
        <v>0 0</v>
      </c>
      <c r="B611" s="39" t="str">
        <f>IF([1]FINAL!B611=0,"",[1]FINAL!B611)</f>
        <v/>
      </c>
      <c r="C611" s="39" t="str">
        <f>IF([1]FINAL!C611=0,"",[1]FINAL!C611)</f>
        <v/>
      </c>
      <c r="D611" s="39" t="str">
        <f>IF([1]FINAL!D611=0,"",[1]FINAL!D611)</f>
        <v/>
      </c>
      <c r="E611" s="50" t="str">
        <f>[1]FINAL!L611</f>
        <v/>
      </c>
      <c r="F611" s="51" t="str">
        <f>IFERROR(VLOOKUP(E611,Table!$B$1:$Z$21,MATCH("MP",Table!$B$1:$Z$1,0),0),"")</f>
        <v/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 t="str">
        <f t="shared" si="39"/>
        <v/>
      </c>
      <c r="X611" s="50" t="str">
        <f>API!M611&amp;" "&amp;API!V611</f>
        <v>Serge Aurier</v>
      </c>
      <c r="Y611" s="50">
        <f>API!AC611</f>
        <v>60</v>
      </c>
    </row>
    <row r="612" spans="1:25">
      <c r="A612" s="39" t="str">
        <f>IF([1]FINAL!A612=0,"",[1]FINAL!A612)</f>
        <v>0 0</v>
      </c>
      <c r="B612" s="39" t="str">
        <f>IF([1]FINAL!B612=0,"",[1]FINAL!B612)</f>
        <v/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/>
      </c>
      <c r="F612" s="51" t="str">
        <f>IFERROR(VLOOKUP(E612,Table!$B$1:$Z$21,MATCH("MP",Table!$B$1:$Z$1,0),0),"")</f>
        <v/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 t="str">
        <f t="shared" si="39"/>
        <v/>
      </c>
      <c r="X612" s="50" t="str">
        <f>API!M612&amp;" "&amp;API!V612</f>
        <v>Dale Taylor</v>
      </c>
      <c r="Y612" s="50">
        <f>API!AC612</f>
        <v>0</v>
      </c>
    </row>
    <row r="613" spans="1:25">
      <c r="A613" s="39" t="str">
        <f>IF([1]FINAL!A613=0,"",[1]FINAL!A613)</f>
        <v>0 0</v>
      </c>
      <c r="B613" s="39" t="str">
        <f>IF([1]FINAL!B613=0,"",[1]FINAL!B613)</f>
        <v/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/>
      </c>
      <c r="F613" s="51" t="str">
        <f>IFERROR(VLOOKUP(E613,Table!$B$1:$Z$21,MATCH("MP",Table!$B$1:$Z$1,0),0),"")</f>
        <v/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 t="str">
        <f t="shared" si="39"/>
        <v/>
      </c>
      <c r="X613" s="50" t="str">
        <f>API!M613&amp;" "&amp;API!V613</f>
        <v>Jordan Smith</v>
      </c>
      <c r="Y613" s="50">
        <f>API!AC613</f>
        <v>0</v>
      </c>
    </row>
    <row r="614" spans="1:25">
      <c r="A614" s="39" t="str">
        <f>IF([1]FINAL!A614=0,"",[1]FINAL!A614)</f>
        <v>0 0</v>
      </c>
      <c r="B614" s="39" t="str">
        <f>IF([1]FINAL!B614=0,"",[1]FINAL!B614)</f>
        <v/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/>
      </c>
      <c r="F614" s="51" t="str">
        <f>IFERROR(VLOOKUP(E614,Table!$B$1:$Z$21,MATCH("MP",Table!$B$1:$Z$1,0),0),"")</f>
        <v/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 t="str">
        <f t="shared" si="39"/>
        <v/>
      </c>
      <c r="X614" s="50" t="str">
        <f>API!M614&amp;" "&amp;API!V614</f>
        <v>Gustavo Henrique Furtado Scarpa</v>
      </c>
      <c r="Y614" s="50">
        <f>API!AC614</f>
        <v>5</v>
      </c>
    </row>
    <row r="615" spans="1:25">
      <c r="A615" s="39" t="str">
        <f>IF([1]FINAL!A615=0,"",[1]FINAL!A615)</f>
        <v>0 0</v>
      </c>
      <c r="B615" s="39" t="str">
        <f>IF([1]FINAL!B615=0,"",[1]FINAL!B615)</f>
        <v/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/>
      </c>
      <c r="F615" s="51" t="str">
        <f>IFERROR(VLOOKUP(E615,Table!$B$1:$Z$21,MATCH("MP",Table!$B$1:$Z$1,0),0),"")</f>
        <v/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 t="str">
        <f t="shared" si="39"/>
        <v/>
      </c>
      <c r="X615" s="50" t="str">
        <f>API!M615&amp;" "&amp;API!V615</f>
        <v>Danilo dos Santos de Oliveira</v>
      </c>
      <c r="Y615" s="50">
        <f>API!AC615</f>
        <v>33</v>
      </c>
    </row>
    <row r="616" spans="1:25">
      <c r="A616" s="39" t="str">
        <f>IF([1]FINAL!A616=0,"",[1]FINAL!A616)</f>
        <v>0 0</v>
      </c>
      <c r="B616" s="39" t="str">
        <f>IF([1]FINAL!B616=0,"",[1]FINAL!B616)</f>
        <v/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/>
      </c>
      <c r="F616" s="51" t="str">
        <f>IFERROR(VLOOKUP(E616,Table!$B$1:$Z$21,MATCH("MP",Table!$B$1:$Z$1,0),0),"")</f>
        <v/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 t="str">
        <f t="shared" si="39"/>
        <v/>
      </c>
      <c r="X616" s="50" t="str">
        <f>API!M616&amp;" "&amp;API!V616</f>
        <v>Keylor Navas</v>
      </c>
      <c r="Y616" s="50">
        <f>API!AC616</f>
        <v>31</v>
      </c>
    </row>
    <row r="617" spans="1:25">
      <c r="A617" s="39" t="str">
        <f>IF([1]FINAL!A617=0,"",[1]FINAL!A617)</f>
        <v>0 0</v>
      </c>
      <c r="B617" s="39" t="str">
        <f>IF([1]FINAL!B617=0,"",[1]FINAL!B617)</f>
        <v/>
      </c>
      <c r="C617" s="39" t="str">
        <f>IF([1]FINAL!C617=0,"",[1]FINAL!C617)</f>
        <v/>
      </c>
      <c r="D617" s="39" t="str">
        <f>IF([1]FINAL!D617=0,"",[1]FINAL!D617)</f>
        <v/>
      </c>
      <c r="E617" s="50" t="str">
        <f>[1]FINAL!L617</f>
        <v/>
      </c>
      <c r="F617" s="51" t="str">
        <f>IFERROR(VLOOKUP(E617,Table!$B$1:$Z$21,MATCH("MP",Table!$B$1:$Z$1,0),0),"")</f>
        <v/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 t="str">
        <f t="shared" si="39"/>
        <v/>
      </c>
      <c r="X617" s="50" t="str">
        <f>API!M617&amp;" "&amp;API!V617</f>
        <v>Felipe Augusto de Almeida Monteiro</v>
      </c>
      <c r="Y617" s="50">
        <f>API!AC617</f>
        <v>14</v>
      </c>
    </row>
    <row r="618" spans="1:25">
      <c r="A618" s="39" t="str">
        <f>IF([1]FINAL!A618=0,"",[1]FINAL!A618)</f>
        <v>0 0</v>
      </c>
      <c r="B618" s="39" t="str">
        <f>IF([1]FINAL!B618=0,"",[1]FINAL!B618)</f>
        <v/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/>
      </c>
      <c r="F618" s="51" t="str">
        <f>IFERROR(VLOOKUP(E618,Table!$B$1:$Z$21,MATCH("MP",Table!$B$1:$Z$1,0),0),"")</f>
        <v/>
      </c>
      <c r="G618" s="40">
        <f>IFERROR(VLOOKUP(A618,PlayingTime!$B$1:$Z$1000,MATCH("Min",PlayingTime!$B$2:$Z$2,0),0),0)</f>
        <v>0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0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 t="str">
        <f t="shared" si="39"/>
        <v/>
      </c>
      <c r="X618" s="50" t="str">
        <f>API!M618&amp;" "&amp;API!V618</f>
        <v>André Ayew</v>
      </c>
      <c r="Y618" s="50">
        <f>API!AC618</f>
        <v>10</v>
      </c>
    </row>
    <row r="619" spans="1:25">
      <c r="A619" s="39" t="str">
        <f>IF([1]FINAL!A619=0,"",[1]FINAL!A619)</f>
        <v>0 0</v>
      </c>
      <c r="B619" s="39" t="str">
        <f>IF([1]FINAL!B619=0,"",[1]FINAL!B619)</f>
        <v/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/>
      </c>
      <c r="F619" s="51" t="str">
        <f>IFERROR(VLOOKUP(E619,Table!$B$1:$Z$21,MATCH("MP",Table!$B$1:$Z$1,0),0),"")</f>
        <v/>
      </c>
      <c r="G619" s="40">
        <f>IFERROR(VLOOKUP(A619,PlayingTime!$B$1:$Z$1000,MATCH("Min",PlayingTime!$B$2:$Z$2,0),0),0)</f>
        <v>0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0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 t="str">
        <f t="shared" si="39"/>
        <v/>
      </c>
      <c r="X619" s="50" t="str">
        <f>API!M619&amp;" "&amp;API!V619</f>
        <v>George Shelvey</v>
      </c>
      <c r="Y619" s="50">
        <f>API!AC619</f>
        <v>0</v>
      </c>
    </row>
    <row r="620" spans="1:25">
      <c r="A620" s="39" t="str">
        <f>IF([1]FINAL!A620=0,"",[1]FINAL!A620)</f>
        <v>0 0</v>
      </c>
      <c r="B620" s="39" t="str">
        <f>IF([1]FINAL!B620=0,"",[1]FINAL!B620)</f>
        <v/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/>
      </c>
      <c r="F620" s="51" t="str">
        <f>IFERROR(VLOOKUP(E620,Table!$B$1:$Z$21,MATCH("MP",Table!$B$1:$Z$1,0),0),"")</f>
        <v/>
      </c>
      <c r="G620" s="40">
        <f>IFERROR(VLOOKUP(A620,PlayingTime!$B$1:$Z$1000,MATCH("Min",PlayingTime!$B$2:$Z$2,0),0),0)</f>
        <v>0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0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</v>
      </c>
      <c r="V620" s="49" t="str">
        <f t="shared" si="39"/>
        <v/>
      </c>
      <c r="X620" s="50" t="str">
        <f>API!M620&amp;" "&amp;API!V620</f>
        <v>Ainsley Maitland-Niles</v>
      </c>
      <c r="Y620" s="50">
        <f>API!AC620</f>
        <v>34</v>
      </c>
    </row>
    <row r="621" spans="1:25">
      <c r="A621" s="39" t="str">
        <f>IF([1]FINAL!A621=0,"",[1]FINAL!A621)</f>
        <v>0 0</v>
      </c>
      <c r="B621" s="39" t="str">
        <f>IF([1]FINAL!B621=0,"",[1]FINAL!B621)</f>
        <v/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/>
      </c>
      <c r="F621" s="51" t="str">
        <f>IFERROR(VLOOKUP(E621,Table!$B$1:$Z$21,MATCH("MP",Table!$B$1:$Z$1,0),0),"")</f>
        <v/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 t="str">
        <f t="shared" si="39"/>
        <v/>
      </c>
      <c r="X621" s="50" t="str">
        <f>API!M621&amp;" "&amp;API!V621</f>
        <v>Roméo Lavia</v>
      </c>
      <c r="Y621" s="50">
        <f>API!AC621</f>
        <v>47</v>
      </c>
    </row>
    <row r="622" spans="1:25">
      <c r="A622" s="39" t="str">
        <f>IF([1]FINAL!A622=0,"",[1]FINAL!A622)</f>
        <v>0 0</v>
      </c>
      <c r="B622" s="39" t="str">
        <f>IF([1]FINAL!B622=0,"",[1]FINAL!B622)</f>
        <v/>
      </c>
      <c r="C622" s="39" t="str">
        <f>IF([1]FINAL!C622=0,"",[1]FINAL!C622)</f>
        <v/>
      </c>
      <c r="D622" s="39" t="str">
        <f>IF([1]FINAL!D622=0,"",[1]FINAL!D622)</f>
        <v/>
      </c>
      <c r="E622" s="50" t="str">
        <f>[1]FINAL!L622</f>
        <v/>
      </c>
      <c r="F622" s="51" t="str">
        <f>IFERROR(VLOOKUP(E622,Table!$B$1:$Z$21,MATCH("MP",Table!$B$1:$Z$1,0),0),"")</f>
        <v/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 t="str">
        <f t="shared" si="39"/>
        <v/>
      </c>
      <c r="X622" s="50" t="str">
        <f>API!M622&amp;" "&amp;API!V622</f>
        <v>Theo Walcott</v>
      </c>
      <c r="Y622" s="50">
        <f>API!AC622</f>
        <v>38</v>
      </c>
    </row>
    <row r="623" spans="1:25">
      <c r="A623" s="39" t="str">
        <f>IF([1]FINAL!A623=0,"",[1]FINAL!A623)</f>
        <v>0 0</v>
      </c>
      <c r="B623" s="39" t="str">
        <f>IF([1]FINAL!B623=0,"",[1]FINAL!B623)</f>
        <v/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/>
      </c>
      <c r="F623" s="51" t="str">
        <f>IFERROR(VLOOKUP(E623,Table!$B$1:$Z$21,MATCH("MP",Table!$B$1:$Z$1,0),0),"")</f>
        <v/>
      </c>
      <c r="G623" s="40">
        <f>IFERROR(VLOOKUP(A623,PlayingTime!$B$1:$Z$1000,MATCH("Min",PlayingTime!$B$2:$Z$2,0),0),0)</f>
        <v>0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0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 t="str">
        <f t="shared" si="39"/>
        <v/>
      </c>
      <c r="X623" s="50" t="str">
        <f>API!M623&amp;" "&amp;API!V623</f>
        <v>Alex McCarthy</v>
      </c>
      <c r="Y623" s="50">
        <f>API!AC623</f>
        <v>4</v>
      </c>
    </row>
    <row r="624" spans="1:25">
      <c r="A624" s="39" t="str">
        <f>IF([1]FINAL!A624=0,"",[1]FINAL!A624)</f>
        <v>0 0</v>
      </c>
      <c r="B624" s="39" t="str">
        <f>IF([1]FINAL!B624=0,"",[1]FINAL!B624)</f>
        <v/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/>
      </c>
      <c r="F624" s="51" t="str">
        <f>IFERROR(VLOOKUP(E624,Table!$B$1:$Z$21,MATCH("MP",Table!$B$1:$Z$1,0),0),"")</f>
        <v/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 t="str">
        <f t="shared" si="39"/>
        <v/>
      </c>
      <c r="X624" s="50" t="str">
        <f>API!M624&amp;" "&amp;API!V624</f>
        <v>Oriol Romeu Vidal</v>
      </c>
      <c r="Y624" s="50">
        <f>API!AC624</f>
        <v>2</v>
      </c>
    </row>
    <row r="625" spans="1:25">
      <c r="A625" s="39" t="str">
        <f>IF([1]FINAL!A625=0,"",[1]FINAL!A625)</f>
        <v>0 0</v>
      </c>
      <c r="B625" s="39" t="str">
        <f>IF([1]FINAL!B625=0,"",[1]FINAL!B625)</f>
        <v/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/>
      </c>
      <c r="F625" s="51" t="str">
        <f>IFERROR(VLOOKUP(E625,Table!$B$1:$Z$21,MATCH("MP",Table!$B$1:$Z$1,0),0),"")</f>
        <v/>
      </c>
      <c r="G625" s="40">
        <f>IFERROR(VLOOKUP(A625,PlayingTime!$B$1:$Z$1000,MATCH("Min",PlayingTime!$B$2:$Z$2,0),0),0)</f>
        <v>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 t="str">
        <f t="shared" si="39"/>
        <v/>
      </c>
      <c r="X625" s="50" t="str">
        <f>API!M625&amp;" "&amp;API!V625</f>
        <v>Nathan Redmond</v>
      </c>
      <c r="Y625" s="50">
        <f>API!AC625</f>
        <v>1</v>
      </c>
    </row>
    <row r="626" spans="1:25">
      <c r="A626" s="39" t="str">
        <f>IF([1]FINAL!A626=0,"",[1]FINAL!A626)</f>
        <v>0 0</v>
      </c>
      <c r="B626" s="39" t="str">
        <f>IF([1]FINAL!B626=0,"",[1]FINAL!B626)</f>
        <v/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/>
      </c>
      <c r="F626" s="51" t="str">
        <f>IFERROR(VLOOKUP(E626,Table!$B$1:$Z$21,MATCH("MP",Table!$B$1:$Z$1,0),0),"")</f>
        <v/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</v>
      </c>
      <c r="Q626" s="39">
        <f>IFERROR(VLOOKUP(A626,PlayerStats!$B$1:$Z$1000,MATCH("xAG",PlayerStats!$B$2:$Z$2,0),0),0)</f>
        <v>0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</v>
      </c>
      <c r="V626" s="49" t="str">
        <f t="shared" si="39"/>
        <v/>
      </c>
      <c r="X626" s="50" t="str">
        <f>API!M626&amp;" "&amp;API!V626</f>
        <v>Stuart Armstrong</v>
      </c>
      <c r="Y626" s="50">
        <f>API!AC626</f>
        <v>48</v>
      </c>
    </row>
    <row r="627" spans="1:25">
      <c r="A627" s="39" t="str">
        <f>IF([1]FINAL!A627=0,"",[1]FINAL!A627)</f>
        <v>0 0</v>
      </c>
      <c r="B627" s="39" t="str">
        <f>IF([1]FINAL!B627=0,"",[1]FINAL!B627)</f>
        <v/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/>
      </c>
      <c r="F627" s="51" t="str">
        <f>IFERROR(VLOOKUP(E627,Table!$B$1:$Z$21,MATCH("MP",Table!$B$1:$Z$1,0),0),"")</f>
        <v/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 t="str">
        <f t="shared" si="39"/>
        <v/>
      </c>
      <c r="X627" s="50" t="str">
        <f>API!M627&amp;" "&amp;API!V627</f>
        <v>Mohamed Elyounoussi</v>
      </c>
      <c r="Y627" s="50">
        <f>API!AC627</f>
        <v>53</v>
      </c>
    </row>
    <row r="628" spans="1:25">
      <c r="A628" s="39" t="str">
        <f>IF([1]FINAL!A628=0,"",[1]FINAL!A628)</f>
        <v>0 0</v>
      </c>
      <c r="B628" s="39" t="str">
        <f>IF([1]FINAL!B628=0,"",[1]FINAL!B628)</f>
        <v/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/>
      </c>
      <c r="F628" s="51" t="str">
        <f>IFERROR(VLOOKUP(E628,Table!$B$1:$Z$21,MATCH("MP",Table!$B$1:$Z$1,0),0),"")</f>
        <v/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 t="str">
        <f t="shared" si="39"/>
        <v/>
      </c>
      <c r="X628" s="50" t="str">
        <f>API!M628&amp;" "&amp;API!V628</f>
        <v>James Ward-Prowse</v>
      </c>
      <c r="Y628" s="50">
        <f>API!AC628</f>
        <v>116</v>
      </c>
    </row>
    <row r="629" spans="1:25">
      <c r="A629" s="39" t="str">
        <f>IF([1]FINAL!A629=0,"",[1]FINAL!A629)</f>
        <v>0 0</v>
      </c>
      <c r="B629" s="39" t="str">
        <f>IF([1]FINAL!B629=0,"",[1]FINAL!B629)</f>
        <v/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/>
      </c>
      <c r="F629" s="51" t="str">
        <f>IFERROR(VLOOKUP(E629,Table!$B$1:$Z$21,MATCH("MP",Table!$B$1:$Z$1,0),0),"")</f>
        <v/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 t="str">
        <f t="shared" si="39"/>
        <v/>
      </c>
      <c r="X629" s="50" t="str">
        <f>API!M629&amp;" "&amp;API!V629</f>
        <v>Adam Armstrong</v>
      </c>
      <c r="Y629" s="50">
        <f>API!AC629</f>
        <v>47</v>
      </c>
    </row>
    <row r="630" spans="1:25">
      <c r="A630" s="39" t="str">
        <f>IF([1]FINAL!A630=0,"",[1]FINAL!A630)</f>
        <v>0 0</v>
      </c>
      <c r="B630" s="39" t="str">
        <f>IF([1]FINAL!B630=0,"",[1]FINAL!B630)</f>
        <v/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/>
      </c>
      <c r="F630" s="51" t="str">
        <f>IFERROR(VLOOKUP(E630,Table!$B$1:$Z$21,MATCH("MP",Table!$B$1:$Z$1,0),0),"")</f>
        <v/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 t="str">
        <f t="shared" si="39"/>
        <v/>
      </c>
      <c r="X630" s="50" t="str">
        <f>API!M630&amp;" "&amp;API!V630</f>
        <v>Kyle Walker-Peters</v>
      </c>
      <c r="Y630" s="50">
        <f>API!AC630</f>
        <v>54</v>
      </c>
    </row>
    <row r="631" spans="1:25">
      <c r="A631" s="39" t="str">
        <f>IF([1]FINAL!A631=0,"",[1]FINAL!A631)</f>
        <v>0 0</v>
      </c>
      <c r="B631" s="39" t="str">
        <f>IF([1]FINAL!B631=0,"",[1]FINAL!B631)</f>
        <v/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/>
      </c>
      <c r="F631" s="51" t="str">
        <f>IFERROR(VLOOKUP(E631,Table!$B$1:$Z$21,MATCH("MP",Table!$B$1:$Z$1,0),0),"")</f>
        <v/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 t="str">
        <f t="shared" si="39"/>
        <v/>
      </c>
      <c r="X631" s="50" t="str">
        <f>API!M631&amp;" "&amp;API!V631</f>
        <v>Jan Bednarek</v>
      </c>
      <c r="Y631" s="50">
        <f>API!AC631</f>
        <v>31</v>
      </c>
    </row>
    <row r="632" spans="1:25">
      <c r="A632" s="39" t="str">
        <f>IF([1]FINAL!A632=0,"",[1]FINAL!A632)</f>
        <v>0 0</v>
      </c>
      <c r="B632" s="39" t="str">
        <f>IF([1]FINAL!B632=0,"",[1]FINAL!B632)</f>
        <v/>
      </c>
      <c r="C632" s="39" t="str">
        <f>IF([1]FINAL!C632=0,"",[1]FINAL!C632)</f>
        <v/>
      </c>
      <c r="D632" s="39" t="str">
        <f>IF([1]FINAL!D632=0,"",[1]FINAL!D632)</f>
        <v/>
      </c>
      <c r="E632" s="50" t="str">
        <f>[1]FINAL!L632</f>
        <v/>
      </c>
      <c r="F632" s="51" t="str">
        <f>IFERROR(VLOOKUP(E632,Table!$B$1:$Z$21,MATCH("MP",Table!$B$1:$Z$1,0),0),"")</f>
        <v/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 t="str">
        <f t="shared" si="39"/>
        <v/>
      </c>
      <c r="X632" s="50" t="str">
        <f>API!M632&amp;" "&amp;API!V632</f>
        <v>Che Adams</v>
      </c>
      <c r="Y632" s="50">
        <f>API!AC632</f>
        <v>92</v>
      </c>
    </row>
    <row r="633" spans="1:25">
      <c r="A633" s="39" t="str">
        <f>IF([1]FINAL!A633=0,"",[1]FINAL!A633)</f>
        <v>0 0</v>
      </c>
      <c r="B633" s="39" t="str">
        <f>IF([1]FINAL!B633=0,"",[1]FINAL!B633)</f>
        <v/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/>
      </c>
      <c r="F633" s="51" t="str">
        <f>IFERROR(VLOOKUP(E633,Table!$B$1:$Z$21,MATCH("MP",Table!$B$1:$Z$1,0),0),"")</f>
        <v/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 t="str">
        <f t="shared" si="39"/>
        <v/>
      </c>
      <c r="X633" s="50" t="str">
        <f>API!M633&amp;" "&amp;API!V633</f>
        <v>Nathan Tella</v>
      </c>
      <c r="Y633" s="50">
        <f>API!AC633</f>
        <v>0</v>
      </c>
    </row>
    <row r="634" spans="1:25">
      <c r="A634" s="39" t="str">
        <f>IF([1]FINAL!A634=0,"",[1]FINAL!A634)</f>
        <v>0 0</v>
      </c>
      <c r="B634" s="39" t="str">
        <f>IF([1]FINAL!B634=0,"",[1]FINAL!B634)</f>
        <v/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/>
      </c>
      <c r="F634" s="51" t="str">
        <f>IFERROR(VLOOKUP(E634,Table!$B$1:$Z$21,MATCH("MP",Table!$B$1:$Z$1,0),0),"")</f>
        <v/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 t="str">
        <f t="shared" si="39"/>
        <v/>
      </c>
      <c r="X634" s="50" t="str">
        <f>API!M634&amp;" "&amp;API!V634</f>
        <v>Lyanco Silveira Neves Vojnovic</v>
      </c>
      <c r="Y634" s="50">
        <f>API!AC634</f>
        <v>18</v>
      </c>
    </row>
    <row r="635" spans="1:25">
      <c r="A635" s="39" t="str">
        <f>IF([1]FINAL!A635=0,"",[1]FINAL!A635)</f>
        <v>0 0</v>
      </c>
      <c r="B635" s="39" t="str">
        <f>IF([1]FINAL!B635=0,"",[1]FINAL!B635)</f>
        <v/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/>
      </c>
      <c r="F635" s="51" t="str">
        <f>IFERROR(VLOOKUP(E635,Table!$B$1:$Z$21,MATCH("MP",Table!$B$1:$Z$1,0),0),"")</f>
        <v/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 t="str">
        <f t="shared" si="39"/>
        <v/>
      </c>
      <c r="X635" s="50" t="str">
        <f>API!M635&amp;" "&amp;API!V635</f>
        <v>Yan Valery</v>
      </c>
      <c r="Y635" s="50">
        <f>API!AC635</f>
        <v>0</v>
      </c>
    </row>
    <row r="636" spans="1:25">
      <c r="A636" s="39" t="str">
        <f>IF([1]FINAL!A636=0,"",[1]FINAL!A636)</f>
        <v>0 0</v>
      </c>
      <c r="B636" s="39" t="str">
        <f>IF([1]FINAL!B636=0,"",[1]FINAL!B636)</f>
        <v/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/>
      </c>
      <c r="F636" s="51" t="str">
        <f>IFERROR(VLOOKUP(E636,Table!$B$1:$Z$21,MATCH("MP",Table!$B$1:$Z$1,0),0),"")</f>
        <v/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 t="str">
        <f t="shared" si="39"/>
        <v/>
      </c>
      <c r="X636" s="50" t="str">
        <f>API!M636&amp;" "&amp;API!V636</f>
        <v>Will Smallbone</v>
      </c>
      <c r="Y636" s="50">
        <f>API!AC636</f>
        <v>0</v>
      </c>
    </row>
    <row r="637" spans="1:25">
      <c r="A637" s="39" t="str">
        <f>IF([1]FINAL!A637=0,"",[1]FINAL!A637)</f>
        <v>0 0</v>
      </c>
      <c r="B637" s="39" t="str">
        <f>IF([1]FINAL!B637=0,"",[1]FINAL!B637)</f>
        <v/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/>
      </c>
      <c r="F637" s="51" t="str">
        <f>IFERROR(VLOOKUP(E637,Table!$B$1:$Z$21,MATCH("MP",Table!$B$1:$Z$1,0),0),"")</f>
        <v/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 t="str">
        <f t="shared" si="39"/>
        <v/>
      </c>
      <c r="X637" s="50" t="str">
        <f>API!M637&amp;" "&amp;API!V637</f>
        <v>Ibrahima Diallo</v>
      </c>
      <c r="Y637" s="50">
        <f>API!AC637</f>
        <v>19</v>
      </c>
    </row>
    <row r="638" spans="1:25">
      <c r="A638" s="39" t="str">
        <f>IF([1]FINAL!A638=0,"",[1]FINAL!A638)</f>
        <v>0 0</v>
      </c>
      <c r="B638" s="39" t="str">
        <f>IF([1]FINAL!B638=0,"",[1]FINAL!B638)</f>
        <v/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/>
      </c>
      <c r="F638" s="51" t="str">
        <f>IFERROR(VLOOKUP(E638,Table!$B$1:$Z$21,MATCH("MP",Table!$B$1:$Z$1,0),0),"")</f>
        <v/>
      </c>
      <c r="G638" s="40">
        <f>IFERROR(VLOOKUP(A638,PlayingTime!$B$1:$Z$1000,MATCH("Min",PlayingTime!$B$2:$Z$2,0),0),0)</f>
        <v>0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0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 t="str">
        <f t="shared" si="39"/>
        <v/>
      </c>
      <c r="X638" s="50" t="str">
        <f>API!M638&amp;" "&amp;API!V638</f>
        <v>Romain Perraud</v>
      </c>
      <c r="Y638" s="50">
        <f>API!AC638</f>
        <v>71</v>
      </c>
    </row>
    <row r="639" spans="1:25">
      <c r="A639" s="39" t="str">
        <f>IF([1]FINAL!A639=0,"",[1]FINAL!A639)</f>
        <v>0 0</v>
      </c>
      <c r="B639" s="39" t="str">
        <f>IF([1]FINAL!B639=0,"",[1]FINAL!B639)</f>
        <v/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/>
      </c>
      <c r="F639" s="51" t="str">
        <f>IFERROR(VLOOKUP(E639,Table!$B$1:$Z$21,MATCH("MP",Table!$B$1:$Z$1,0),0),"")</f>
        <v/>
      </c>
      <c r="G639" s="40">
        <f>IFERROR(VLOOKUP(A639,PlayingTime!$B$1:$Z$1000,MATCH("Min",PlayingTime!$B$2:$Z$2,0),0),0)</f>
        <v>0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0</v>
      </c>
      <c r="L639" s="39">
        <f>IFERROR(VLOOKUP(A639,PlayerStats!$B$1:$Z$1000,MATCH("xG",PlayerStats!$B$2:$Z$2,0),0),0)</f>
        <v>0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 t="str">
        <f t="shared" si="39"/>
        <v/>
      </c>
      <c r="X639" s="50" t="str">
        <f>API!M639&amp;" "&amp;API!V639</f>
        <v>Moussa Djenepo</v>
      </c>
      <c r="Y639" s="50">
        <f>API!AC639</f>
        <v>27</v>
      </c>
    </row>
    <row r="640" spans="1:25">
      <c r="A640" s="39" t="str">
        <f>IF([1]FINAL!A640=0,"",[1]FINAL!A640)</f>
        <v>0 0</v>
      </c>
      <c r="B640" s="39" t="str">
        <f>IF([1]FINAL!B640=0,"",[1]FINAL!B640)</f>
        <v/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/>
      </c>
      <c r="F640" s="51" t="str">
        <f>IFERROR(VLOOKUP(E640,Table!$B$1:$Z$21,MATCH("MP",Table!$B$1:$Z$1,0),0),"")</f>
        <v/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 t="str">
        <f t="shared" si="39"/>
        <v/>
      </c>
      <c r="X640" s="50" t="str">
        <f>API!M640&amp;" "&amp;API!V640</f>
        <v>Tino Livramento</v>
      </c>
      <c r="Y640" s="50">
        <f>API!AC640</f>
        <v>0</v>
      </c>
    </row>
    <row r="641" spans="1:25">
      <c r="A641" s="39" t="str">
        <f>IF([1]FINAL!A641=0,"",[1]FINAL!A641)</f>
        <v>0 0</v>
      </c>
      <c r="B641" s="39" t="str">
        <f>IF([1]FINAL!B641=0,"",[1]FINAL!B641)</f>
        <v/>
      </c>
      <c r="C641" s="39" t="str">
        <f>IF([1]FINAL!C641=0,"",[1]FINAL!C641)</f>
        <v/>
      </c>
      <c r="D641" s="39" t="str">
        <f>IF([1]FINAL!D641=0,"",[1]FINAL!D641)</f>
        <v/>
      </c>
      <c r="E641" s="50" t="str">
        <f>[1]FINAL!L641</f>
        <v/>
      </c>
      <c r="F641" s="51" t="str">
        <f>IFERROR(VLOOKUP(E641,Table!$B$1:$Z$21,MATCH("MP",Table!$B$1:$Z$1,0),0),"")</f>
        <v/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 t="str">
        <f t="shared" si="39"/>
        <v/>
      </c>
      <c r="X641" s="50" t="str">
        <f>API!M641&amp;" "&amp;API!V641</f>
        <v>Mohammed Salisu</v>
      </c>
      <c r="Y641" s="50">
        <f>API!AC641</f>
        <v>33</v>
      </c>
    </row>
    <row r="642" spans="1:25">
      <c r="A642" s="39" t="str">
        <f>IF([1]FINAL!A642=0,"",[1]FINAL!A642)</f>
        <v>0 0</v>
      </c>
      <c r="B642" s="39" t="str">
        <f>IF([1]FINAL!B642=0,"",[1]FINAL!B642)</f>
        <v/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/>
      </c>
      <c r="F642" s="51" t="str">
        <f>IFERROR(VLOOKUP(E642,Table!$B$1:$Z$21,MATCH("MP",Table!$B$1:$Z$1,0),0),"")</f>
        <v/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 t="str">
        <f t="shared" si="39"/>
        <v/>
      </c>
      <c r="X642" s="50" t="str">
        <f>API!M642&amp;" "&amp;API!V642</f>
        <v>Mateusz Lis</v>
      </c>
      <c r="Y642" s="50">
        <f>API!AC642</f>
        <v>0</v>
      </c>
    </row>
    <row r="643" spans="1:25">
      <c r="A643" s="39" t="str">
        <f>IF([1]FINAL!A643=0,"",[1]FINAL!A643)</f>
        <v>0 0</v>
      </c>
      <c r="B643" s="39" t="str">
        <f>IF([1]FINAL!B643=0,"",[1]FINAL!B643)</f>
        <v/>
      </c>
      <c r="C643" s="39" t="str">
        <f>IF([1]FINAL!C643=0,"",[1]FINAL!C643)</f>
        <v/>
      </c>
      <c r="D643" s="39" t="str">
        <f>IF([1]FINAL!D643=0,"",[1]FINAL!D643)</f>
        <v/>
      </c>
      <c r="E643" s="50" t="str">
        <f>[1]FINAL!L643</f>
        <v/>
      </c>
      <c r="F643" s="51" t="str">
        <f>IFERROR(VLOOKUP(E643,Table!$B$1:$Z$21,MATCH("MP",Table!$B$1:$Z$1,0),0),"")</f>
        <v/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 t="str">
        <f t="shared" ref="V643:V706" si="43">IFERROR(VLOOKUP(A643,$X$1:$Y$1000,MATCH("total_points",$X$1:$Y$1,0),0),"")</f>
        <v/>
      </c>
      <c r="X643" s="50" t="str">
        <f>API!M643&amp;" "&amp;API!V643</f>
        <v>Gavin Bazunu</v>
      </c>
      <c r="Y643" s="50">
        <f>API!AC643</f>
        <v>84</v>
      </c>
    </row>
    <row r="644" spans="1:25">
      <c r="A644" s="39" t="str">
        <f>IF([1]FINAL!A644=0,"",[1]FINAL!A644)</f>
        <v>0 0</v>
      </c>
      <c r="B644" s="39" t="str">
        <f>IF([1]FINAL!B644=0,"",[1]FINAL!B644)</f>
        <v/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/>
      </c>
      <c r="F644" s="51" t="str">
        <f>IFERROR(VLOOKUP(E644,Table!$B$1:$Z$21,MATCH("MP",Table!$B$1:$Z$1,0),0),"")</f>
        <v/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 t="str">
        <f t="shared" si="43"/>
        <v/>
      </c>
      <c r="X644" s="50" t="str">
        <f>API!M644&amp;" "&amp;API!V644</f>
        <v>Armel Bella-Kotchap</v>
      </c>
      <c r="Y644" s="50">
        <f>API!AC644</f>
        <v>49</v>
      </c>
    </row>
    <row r="645" spans="1:25">
      <c r="A645" s="39" t="str">
        <f>IF([1]FINAL!A645=0,"",[1]FINAL!A645)</f>
        <v>0 0</v>
      </c>
      <c r="B645" s="39" t="str">
        <f>IF([1]FINAL!B645=0,"",[1]FINAL!B645)</f>
        <v/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/>
      </c>
      <c r="F645" s="51" t="str">
        <f>IFERROR(VLOOKUP(E645,Table!$B$1:$Z$21,MATCH("MP",Table!$B$1:$Z$1,0),0),"")</f>
        <v/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 t="str">
        <f t="shared" si="43"/>
        <v/>
      </c>
      <c r="X645" s="50" t="str">
        <f>API!M645&amp;" "&amp;API!V645</f>
        <v>Willy Caballero</v>
      </c>
      <c r="Y645" s="50">
        <f>API!AC645</f>
        <v>0</v>
      </c>
    </row>
    <row r="646" spans="1:25">
      <c r="A646" s="39" t="str">
        <f>IF([1]FINAL!A646=0,"",[1]FINAL!A646)</f>
        <v>0 0</v>
      </c>
      <c r="B646" s="39" t="str">
        <f>IF([1]FINAL!B646=0,"",[1]FINAL!B646)</f>
        <v/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/>
      </c>
      <c r="F646" s="51" t="str">
        <f>IFERROR(VLOOKUP(E646,Table!$B$1:$Z$21,MATCH("MP",Table!$B$1:$Z$1,0),0),"")</f>
        <v/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 t="str">
        <f t="shared" si="43"/>
        <v/>
      </c>
      <c r="X646" s="50" t="str">
        <f>API!M646&amp;" "&amp;API!V646</f>
        <v>Joe Ayodele-Aribo</v>
      </c>
      <c r="Y646" s="50">
        <f>API!AC646</f>
        <v>44</v>
      </c>
    </row>
    <row r="647" spans="1:25">
      <c r="A647" s="39" t="str">
        <f>IF([1]FINAL!A647=0,"",[1]FINAL!A647)</f>
        <v>0 0</v>
      </c>
      <c r="B647" s="39" t="str">
        <f>IF([1]FINAL!B647=0,"",[1]FINAL!B647)</f>
        <v/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/>
      </c>
      <c r="F647" s="51" t="str">
        <f>IFERROR(VLOOKUP(E647,Table!$B$1:$Z$21,MATCH("MP",Table!$B$1:$Z$1,0),0),"")</f>
        <v/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 t="str">
        <f t="shared" si="43"/>
        <v/>
      </c>
      <c r="X647" s="50" t="str">
        <f>API!M647&amp;" "&amp;API!V647</f>
        <v>Sékou Mara</v>
      </c>
      <c r="Y647" s="50">
        <f>API!AC647</f>
        <v>31</v>
      </c>
    </row>
    <row r="648" spans="1:25">
      <c r="A648" s="39" t="str">
        <f>IF([1]FINAL!A648=0,"",[1]FINAL!A648)</f>
        <v>0 0</v>
      </c>
      <c r="B648" s="39" t="str">
        <f>IF([1]FINAL!B648=0,"",[1]FINAL!B648)</f>
        <v/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/>
      </c>
      <c r="F648" s="51" t="str">
        <f>IFERROR(VLOOKUP(E648,Table!$B$1:$Z$21,MATCH("MP",Table!$B$1:$Z$1,0),0),"")</f>
        <v/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 t="str">
        <f t="shared" si="43"/>
        <v/>
      </c>
      <c r="X648" s="50" t="str">
        <f>API!M648&amp;" "&amp;API!V648</f>
        <v>Juan Larios López</v>
      </c>
      <c r="Y648" s="50">
        <f>API!AC648</f>
        <v>4</v>
      </c>
    </row>
    <row r="649" spans="1:25">
      <c r="A649" s="39" t="str">
        <f>IF([1]FINAL!A649=0,"",[1]FINAL!A649)</f>
        <v>0 0</v>
      </c>
      <c r="B649" s="39" t="str">
        <f>IF([1]FINAL!B649=0,"",[1]FINAL!B649)</f>
        <v/>
      </c>
      <c r="C649" s="39" t="str">
        <f>IF([1]FINAL!C649=0,"",[1]FINAL!C649)</f>
        <v/>
      </c>
      <c r="D649" s="39" t="str">
        <f>IF([1]FINAL!D649=0,"",[1]FINAL!D649)</f>
        <v/>
      </c>
      <c r="E649" s="50" t="str">
        <f>[1]FINAL!L649</f>
        <v/>
      </c>
      <c r="F649" s="51" t="str">
        <f>IFERROR(VLOOKUP(E649,Table!$B$1:$Z$21,MATCH("MP",Table!$B$1:$Z$1,0),0),"")</f>
        <v/>
      </c>
      <c r="G649" s="40">
        <f>IFERROR(VLOOKUP(A649,PlayingTime!$B$1:$Z$1000,MATCH("Min",PlayingTime!$B$2:$Z$2,0),0),0)</f>
        <v>0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0</v>
      </c>
      <c r="L649" s="39">
        <f>IFERROR(VLOOKUP(A649,PlayerStats!$B$1:$Z$1000,MATCH("xG",PlayerStats!$B$2:$Z$2,0),0),0)</f>
        <v>0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0</v>
      </c>
      <c r="Q649" s="39">
        <f>IFERROR(VLOOKUP(A649,PlayerStats!$B$1:$Z$1000,MATCH("xAG",PlayerStats!$B$2:$Z$2,0),0),0)</f>
        <v>0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0</v>
      </c>
      <c r="V649" s="49" t="str">
        <f t="shared" si="43"/>
        <v/>
      </c>
      <c r="X649" s="50" t="str">
        <f>API!M649&amp;" "&amp;API!V649</f>
        <v>Duje Caleta-Car</v>
      </c>
      <c r="Y649" s="50">
        <f>API!AC649</f>
        <v>28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API!M650&amp;" "&amp;API!V650</f>
        <v>Samuel Edozie</v>
      </c>
      <c r="Y650" s="50">
        <f>API!AC650</f>
        <v>22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API!M651&amp;" "&amp;API!V651</f>
        <v>Lewis Payne</v>
      </c>
      <c r="Y651" s="50">
        <f>API!AC651</f>
        <v>0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API!M652&amp;" "&amp;API!V652</f>
        <v>Ryan Finnigan</v>
      </c>
      <c r="Y652" s="50">
        <f>API!AC652</f>
        <v>0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API!M653&amp;" "&amp;API!V653</f>
        <v>Jimmy Morgan</v>
      </c>
      <c r="Y653" s="50">
        <f>API!AC653</f>
        <v>0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API!M654&amp;" "&amp;API!V654</f>
        <v>Mislav Orsic</v>
      </c>
      <c r="Y654" s="50">
        <f>API!AC654</f>
        <v>1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API!M655&amp;" "&amp;API!V655</f>
        <v>Carlos Alcaraz</v>
      </c>
      <c r="Y655" s="50">
        <f>API!AC655</f>
        <v>40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API!M656&amp;" "&amp;API!V656</f>
        <v>James Bree</v>
      </c>
      <c r="Y656" s="50">
        <f>API!AC656</f>
        <v>4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API!M657&amp;" "&amp;API!V657</f>
        <v>Kamaldeen Sulemana</v>
      </c>
      <c r="Y657" s="50">
        <f>API!AC657</f>
        <v>28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API!M658&amp;" "&amp;API!V658</f>
        <v>Paul Onuachu</v>
      </c>
      <c r="Y658" s="50">
        <f>API!AC658</f>
        <v>11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API!M659&amp;" "&amp;API!V659</f>
        <v>Hugo Lloris</v>
      </c>
      <c r="Y659" s="50">
        <f>API!AC659</f>
        <v>89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API!M660&amp;" "&amp;API!V660</f>
        <v>Fraser Forster</v>
      </c>
      <c r="Y660" s="50">
        <f>API!AC660</f>
        <v>31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API!M661&amp;" "&amp;API!V661</f>
        <v>Harry Kane</v>
      </c>
      <c r="Y661" s="50">
        <f>API!AC661</f>
        <v>225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API!M662&amp;" "&amp;API!V662</f>
        <v>Son Heung-min</v>
      </c>
      <c r="Y662" s="50">
        <f>API!AC662</f>
        <v>140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API!M663&amp;" "&amp;API!V663</f>
        <v>Matt Doherty</v>
      </c>
      <c r="Y663" s="50">
        <f>API!AC663</f>
        <v>35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API!M664&amp;" "&amp;API!V664</f>
        <v>Eric Dier</v>
      </c>
      <c r="Y664" s="50">
        <f>API!AC664</f>
        <v>95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API!M665&amp;" "&amp;API!V665</f>
        <v>Lucas Rodrigues Moura da Silva</v>
      </c>
      <c r="Y665" s="50">
        <f>API!AC665</f>
        <v>10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API!M666&amp;" "&amp;API!V666</f>
        <v>Ben Davies</v>
      </c>
      <c r="Y666" s="50">
        <f>API!AC666</f>
        <v>90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API!M667&amp;" "&amp;API!V667</f>
        <v>Pierre-Emile Højbjerg</v>
      </c>
      <c r="Y667" s="50">
        <f>API!AC667</f>
        <v>115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API!M668&amp;" "&amp;API!V668</f>
        <v>Harry Winks</v>
      </c>
      <c r="Y668" s="50">
        <f>API!AC668</f>
        <v>0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API!M669&amp;" "&amp;API!V669</f>
        <v>Davinson Sánchez</v>
      </c>
      <c r="Y669" s="50">
        <f>API!AC669</f>
        <v>25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API!M670&amp;" "&amp;API!V670</f>
        <v>Ryan Sessegnon</v>
      </c>
      <c r="Y670" s="50">
        <f>API!AC670</f>
        <v>35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API!M671&amp;" "&amp;API!V671</f>
        <v>Steven Bergwijn</v>
      </c>
      <c r="Y671" s="50">
        <f>API!AC671</f>
        <v>0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API!M672&amp;" "&amp;API!V672</f>
        <v>Sergio Reguilón</v>
      </c>
      <c r="Y672" s="50">
        <f>API!AC672</f>
        <v>0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API!M673&amp;" "&amp;API!V673</f>
        <v>Japhet Tanganga</v>
      </c>
      <c r="Y673" s="50">
        <f>API!AC673</f>
        <v>4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API!M674&amp;" "&amp;API!V674</f>
        <v>Rodrigo Bentancur</v>
      </c>
      <c r="Y674" s="50">
        <f>API!AC674</f>
        <v>71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API!M675&amp;" "&amp;API!V675</f>
        <v>Oliver Skipp</v>
      </c>
      <c r="Y675" s="50">
        <f>API!AC675</f>
        <v>35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API!M676&amp;" "&amp;API!V676</f>
        <v>Joe Rodon</v>
      </c>
      <c r="Y676" s="50">
        <f>API!AC676</f>
        <v>0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API!M677&amp;" "&amp;API!V677</f>
        <v>Cristian Romero</v>
      </c>
      <c r="Y677" s="50">
        <f>API!AC677</f>
        <v>59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API!M678&amp;" "&amp;API!V678</f>
        <v>Yves Bissouma</v>
      </c>
      <c r="Y678" s="50">
        <f>API!AC678</f>
        <v>23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API!M679&amp;" "&amp;API!V679</f>
        <v>Emerson Leite de Souza Junior</v>
      </c>
      <c r="Y679" s="50">
        <f>API!AC679</f>
        <v>76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API!M680&amp;" "&amp;API!V680</f>
        <v>Dejan Kulusevski</v>
      </c>
      <c r="Y680" s="50">
        <f>API!AC680</f>
        <v>86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API!M681&amp;" "&amp;API!V681</f>
        <v>Dane Scarlett</v>
      </c>
      <c r="Y681" s="50">
        <f>API!AC681</f>
        <v>0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API!M682&amp;" "&amp;API!V682</f>
        <v>Ivan Perišić</v>
      </c>
      <c r="Y682" s="50">
        <f>API!AC682</f>
        <v>92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API!M683&amp;" "&amp;API!V683</f>
        <v>Harvey White</v>
      </c>
      <c r="Y683" s="50">
        <f>API!AC683</f>
        <v>1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API!M684&amp;" "&amp;API!V684</f>
        <v>Pape Matar Sarr</v>
      </c>
      <c r="Y684" s="50">
        <f>API!AC684</f>
        <v>10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API!M685&amp;" "&amp;API!V685</f>
        <v>Brandon Austin</v>
      </c>
      <c r="Y685" s="50">
        <f>API!AC685</f>
        <v>0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API!M686&amp;" "&amp;API!V686</f>
        <v>Alfie Devine</v>
      </c>
      <c r="Y686" s="50">
        <f>API!AC686</f>
        <v>0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API!M687&amp;" "&amp;API!V687</f>
        <v>Troy Parrott</v>
      </c>
      <c r="Y687" s="50">
        <f>API!AC687</f>
        <v>0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API!M688&amp;" "&amp;API!V688</f>
        <v>Richarlison de Andrade</v>
      </c>
      <c r="Y688" s="50">
        <f>API!AC688</f>
        <v>48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API!M689&amp;" "&amp;API!V689</f>
        <v>Clément Lenglet</v>
      </c>
      <c r="Y689" s="50">
        <f>API!AC689</f>
        <v>54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API!M690&amp;" "&amp;API!V690</f>
        <v>Djed Spence</v>
      </c>
      <c r="Y690" s="50">
        <f>API!AC690</f>
        <v>4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API!M691&amp;" "&amp;API!V691</f>
        <v>Bryan Gil Salvatierra</v>
      </c>
      <c r="Y691" s="50">
        <f>API!AC691</f>
        <v>9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API!M692&amp;" "&amp;API!V692</f>
        <v>Arnaut Danjuma</v>
      </c>
      <c r="Y692" s="50">
        <f>API!AC692</f>
        <v>11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API!M693&amp;" "&amp;API!V693</f>
        <v>Pedro Porro</v>
      </c>
      <c r="Y693" s="50">
        <f>API!AC693</f>
        <v>32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API!M694&amp;" "&amp;API!V694</f>
        <v>Romaine Mundle</v>
      </c>
      <c r="Y694" s="50">
        <f>API!AC694</f>
        <v>0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API!M695&amp;" "&amp;API!V695</f>
        <v>George Abbott</v>
      </c>
      <c r="Y695" s="50">
        <f>API!AC695</f>
        <v>0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API!M696&amp;" "&amp;API!V696</f>
        <v>Danny Ings</v>
      </c>
      <c r="Y696" s="50">
        <f>API!AC696</f>
        <v>87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API!M697&amp;" "&amp;API!V697</f>
        <v>Lukasz Fabianski</v>
      </c>
      <c r="Y697" s="50">
        <f>API!AC697</f>
        <v>113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API!M698&amp;" "&amp;API!V698</f>
        <v>Angelo Ogbonna</v>
      </c>
      <c r="Y698" s="50">
        <f>API!AC698</f>
        <v>35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API!M699&amp;" "&amp;API!V699</f>
        <v>Aaron Cresswell</v>
      </c>
      <c r="Y699" s="50">
        <f>API!AC699</f>
        <v>67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API!M700&amp;" "&amp;API!V700</f>
        <v>Michail Antonio</v>
      </c>
      <c r="Y700" s="50">
        <f>API!AC700</f>
        <v>80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API!M701&amp;" "&amp;API!V701</f>
        <v>Manuel Lanzini</v>
      </c>
      <c r="Y701" s="50">
        <f>API!AC701</f>
        <v>7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API!M702&amp;" "&amp;API!V702</f>
        <v>Kurt Zouma</v>
      </c>
      <c r="Y702" s="50">
        <f>API!AC702</f>
        <v>87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API!M703&amp;" "&amp;API!V703</f>
        <v>Arthur Masuaku</v>
      </c>
      <c r="Y703" s="50">
        <f>API!AC703</f>
        <v>0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API!M704&amp;" "&amp;API!V704</f>
        <v>Vladimir Coufal</v>
      </c>
      <c r="Y704" s="50">
        <f>API!AC704</f>
        <v>55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API!M705&amp;" "&amp;API!V705</f>
        <v>Saïd Benrahma</v>
      </c>
      <c r="Y705" s="50">
        <f>API!AC705</f>
        <v>92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API!M706&amp;" "&amp;API!V706</f>
        <v>Jarrod Bowen</v>
      </c>
      <c r="Y706" s="50">
        <f>API!AC706</f>
        <v>127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IFERROR(VLOOKUP(A707,$X$1:$Y$1000,MATCH("total_points",$X$1:$Y$1,0),0),"")</f>
        <v/>
      </c>
      <c r="X707" s="50" t="str">
        <f>API!M707&amp;" "&amp;API!V707</f>
        <v>Nikola Vlasic</v>
      </c>
      <c r="Y707" s="50">
        <f>API!AC707</f>
        <v>0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API!M708&amp;" "&amp;API!V708</f>
        <v>Declan Rice</v>
      </c>
      <c r="Y708" s="50">
        <f>API!AC708</f>
        <v>101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API!M709&amp;" "&amp;API!V709</f>
        <v>Tomas Soucek</v>
      </c>
      <c r="Y709" s="50">
        <f>API!AC709</f>
        <v>94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API!M710&amp;" "&amp;API!V710</f>
        <v>Pablo Fornals Malla</v>
      </c>
      <c r="Y710" s="50">
        <f>API!AC710</f>
        <v>57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API!M711&amp;" "&amp;API!V711</f>
        <v>Ben Johnson</v>
      </c>
      <c r="Y711" s="50">
        <f>API!AC711</f>
        <v>26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API!M712&amp;" "&amp;API!V712</f>
        <v>Nayef Aguerd</v>
      </c>
      <c r="Y712" s="50">
        <f>API!AC712</f>
        <v>48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API!M713&amp;" "&amp;API!V713</f>
        <v>Alphonse Areola</v>
      </c>
      <c r="Y713" s="50">
        <f>API!AC713</f>
        <v>7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API!M714&amp;" "&amp;API!V714</f>
        <v>Flynn Downes</v>
      </c>
      <c r="Y714" s="50">
        <f>API!AC714</f>
        <v>22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API!M715&amp;" "&amp;API!V715</f>
        <v>Gianluca Scamacca</v>
      </c>
      <c r="Y715" s="50">
        <f>API!AC715</f>
        <v>41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API!M716&amp;" "&amp;API!V716</f>
        <v>Emerson Palmieri dos Santos</v>
      </c>
      <c r="Y716" s="50">
        <f>API!AC716</f>
        <v>34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API!M717&amp;" "&amp;API!V717</f>
        <v>Conor Coventry</v>
      </c>
      <c r="Y717" s="50">
        <f>API!AC717</f>
        <v>1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API!M718&amp;" "&amp;API!V718</f>
        <v>Armstrong Oko-Flex</v>
      </c>
      <c r="Y718" s="50">
        <f>API!AC718</f>
        <v>0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API!M719&amp;" "&amp;API!V719</f>
        <v>Maxwel Cornet</v>
      </c>
      <c r="Y719" s="50">
        <f>API!AC719</f>
        <v>12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API!M720&amp;" "&amp;API!V720</f>
        <v>Thilo Kehrer</v>
      </c>
      <c r="Y720" s="50">
        <f>API!AC720</f>
        <v>59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API!M721&amp;" "&amp;API!V721</f>
        <v>Lucas Tolentino Coelho de Lima</v>
      </c>
      <c r="Y721" s="50">
        <f>API!AC721</f>
        <v>89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API!M722&amp;" "&amp;API!V722</f>
        <v>Divin Mubama</v>
      </c>
      <c r="Y722" s="50">
        <f>API!AC722</f>
        <v>1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API!M723&amp;" "&amp;API!V723</f>
        <v>Joseph Anang</v>
      </c>
      <c r="Y723" s="50">
        <f>API!AC723</f>
        <v>0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API!M724&amp;" "&amp;API!V724</f>
        <v>Krisztián Hegyi</v>
      </c>
      <c r="Y724" s="50">
        <f>API!AC724</f>
        <v>0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API!M725&amp;" "&amp;API!V725</f>
        <v>Kaelan Casey</v>
      </c>
      <c r="Y725" s="50">
        <f>API!AC725</f>
        <v>0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API!M726&amp;" "&amp;API!V726</f>
        <v>Craig Dawson</v>
      </c>
      <c r="Y726" s="50">
        <f>API!AC726</f>
        <v>67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API!M727&amp;" "&amp;API!V727</f>
        <v>Raúl Jiménez</v>
      </c>
      <c r="Y727" s="50">
        <f>API!AC727</f>
        <v>26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API!M728&amp;" "&amp;API!V728</f>
        <v>Jonathan Castro Otto</v>
      </c>
      <c r="Y728" s="50">
        <f>API!AC728</f>
        <v>45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API!M729&amp;" "&amp;API!V729</f>
        <v>José Malheiro de Sá</v>
      </c>
      <c r="Y729" s="50">
        <f>API!AC729</f>
        <v>138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API!M730&amp;" "&amp;API!V730</f>
        <v>Rúben da Silva Neves</v>
      </c>
      <c r="Y730" s="50">
        <f>API!AC730</f>
        <v>107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API!M731&amp;" "&amp;API!V731</f>
        <v>Hwang Hee-chan</v>
      </c>
      <c r="Y731" s="50">
        <f>API!AC731</f>
        <v>45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API!M732&amp;" "&amp;API!V732</f>
        <v>Nélson Cabral Semedo</v>
      </c>
      <c r="Y732" s="50">
        <f>API!AC732</f>
        <v>68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API!M733&amp;" "&amp;API!V733</f>
        <v>Daniel Castelo Podence</v>
      </c>
      <c r="Y733" s="50">
        <f>API!AC733</f>
        <v>88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API!M734&amp;" "&amp;API!V734</f>
        <v>Max Kilman</v>
      </c>
      <c r="Y734" s="50">
        <f>API!AC734</f>
        <v>101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API!M735&amp;" "&amp;API!V735</f>
        <v>Luke Cundle</v>
      </c>
      <c r="Y735" s="50">
        <f>API!AC735</f>
        <v>0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API!M736&amp;" "&amp;API!V736</f>
        <v>Pedro Lomba Neto</v>
      </c>
      <c r="Y736" s="50">
        <f>API!AC736</f>
        <v>33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API!M737&amp;" "&amp;API!V737</f>
        <v>Rayan Aït-Nouri</v>
      </c>
      <c r="Y737" s="50">
        <f>API!AC737</f>
        <v>41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API!M738&amp;" "&amp;API!V738</f>
        <v>Fabio Silva</v>
      </c>
      <c r="Y738" s="50">
        <f>API!AC738</f>
        <v>0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API!M739&amp;" "&amp;API!V739</f>
        <v>Toti António Gomes</v>
      </c>
      <c r="Y739" s="50">
        <f>API!AC739</f>
        <v>24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API!M740&amp;" "&amp;API!V740</f>
        <v>Francisco Jorge Tomás Oliveira</v>
      </c>
      <c r="Y740" s="50">
        <f>API!AC740</f>
        <v>0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API!M741&amp;" "&amp;API!V741</f>
        <v>Adama Traoré Diarra</v>
      </c>
      <c r="Y741" s="50">
        <f>API!AC741</f>
        <v>57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API!M742&amp;" "&amp;API!V742</f>
        <v>Matija Šarkić</v>
      </c>
      <c r="Y742" s="50">
        <f>API!AC742</f>
        <v>0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API!M743&amp;" "&amp;API!V743</f>
        <v>Yerson Mosquera Valdelamar</v>
      </c>
      <c r="Y743" s="50">
        <f>API!AC743</f>
        <v>0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API!M744&amp;" "&amp;API!V744</f>
        <v>João Filipe Iria Santos Moutinho</v>
      </c>
      <c r="Y744" s="50">
        <f>API!AC744</f>
        <v>55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API!M745&amp;" "&amp;API!V745</f>
        <v>Nathan Collins</v>
      </c>
      <c r="Y745" s="50">
        <f>API!AC745</f>
        <v>46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API!M746&amp;" "&amp;API!V746</f>
        <v>Jackson Smith</v>
      </c>
      <c r="Y746" s="50">
        <f>API!AC746</f>
        <v>0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API!M747&amp;" "&amp;API!V747</f>
        <v>Hugo Bueno López</v>
      </c>
      <c r="Y747" s="50">
        <f>API!AC747</f>
        <v>40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API!M748&amp;" "&amp;API!V748</f>
        <v>Joseph Hodge</v>
      </c>
      <c r="Y748" s="50">
        <f>API!AC748</f>
        <v>4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API!M749&amp;" "&amp;API!V749</f>
        <v>Connor Ronan</v>
      </c>
      <c r="Y749" s="50">
        <f>API!AC749</f>
        <v>1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API!M750&amp;" "&amp;API!V750</f>
        <v>Chem Campbell</v>
      </c>
      <c r="Y750" s="50">
        <f>API!AC750</f>
        <v>5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API!M751&amp;" "&amp;API!V751</f>
        <v>Gonçalo Manuel Ganchinho Guedes</v>
      </c>
      <c r="Y751" s="50">
        <f>API!AC751</f>
        <v>29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API!M752&amp;" "&amp;API!V752</f>
        <v>Matheus Luiz Nunes</v>
      </c>
      <c r="Y752" s="50">
        <f>API!AC752</f>
        <v>74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API!M753&amp;" "&amp;API!V753</f>
        <v>Sasa Kalajdzic</v>
      </c>
      <c r="Y753" s="50">
        <f>API!AC753</f>
        <v>1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API!M754&amp;" "&amp;API!V754</f>
        <v>Diego Da Silva Costa</v>
      </c>
      <c r="Y754" s="50">
        <f>API!AC754</f>
        <v>30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API!M755&amp;" "&amp;API!V755</f>
        <v>Boubacar Traoré</v>
      </c>
      <c r="Y755" s="50">
        <f>API!AC755</f>
        <v>12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 t="str">
        <f>API!M756&amp;" "&amp;API!V756</f>
        <v>Nathan Fraser</v>
      </c>
      <c r="Y756" s="50">
        <f>API!AC756</f>
        <v>0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 t="str">
        <f>API!M757&amp;" "&amp;API!V757</f>
        <v>Harvey Griffiths</v>
      </c>
      <c r="Y757" s="50">
        <f>API!AC757</f>
        <v>0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 t="str">
        <f>API!M758&amp;" "&amp;API!V758</f>
        <v>Dexter Lembikisa</v>
      </c>
      <c r="Y758" s="50">
        <f>API!AC758</f>
        <v>1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 t="str">
        <f>API!M759&amp;" "&amp;API!V759</f>
        <v>Matheus Santos Carneiro Da Cunha</v>
      </c>
      <c r="Y759" s="50">
        <f>API!AC759</f>
        <v>34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 t="str">
        <f>API!M760&amp;" "&amp;API!V760</f>
        <v>Mario Lemina</v>
      </c>
      <c r="Y760" s="50">
        <f>API!AC760</f>
        <v>27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 t="str">
        <f>API!M761&amp;" "&amp;API!V761</f>
        <v>Pablo Sarabia</v>
      </c>
      <c r="Y761" s="50">
        <f>API!AC761</f>
        <v>24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 t="str">
        <f>API!M762&amp;" "&amp;API!V762</f>
        <v>Daniel Bentley</v>
      </c>
      <c r="Y762" s="50">
        <f>API!AC762</f>
        <v>0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 t="str">
        <f>API!M763&amp;" "&amp;API!V763</f>
        <v>João Victor Gomes da Silva</v>
      </c>
      <c r="Y763" s="50">
        <f>API!AC763</f>
        <v>17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 t="str">
        <f>API!M764&amp;" "&amp;API!V764</f>
        <v xml:space="preserve"> </v>
      </c>
      <c r="Y764" s="50">
        <f>API!AC764</f>
        <v>0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 t="str">
        <f>API!M765&amp;" "&amp;API!V765</f>
        <v xml:space="preserve"> </v>
      </c>
      <c r="Y765" s="50">
        <f>API!AC765</f>
        <v>0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 t="str">
        <f>API!M766&amp;" "&amp;API!V766</f>
        <v xml:space="preserve"> </v>
      </c>
      <c r="Y766" s="50">
        <f>API!AC766</f>
        <v>0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 t="str">
        <f>API!M767&amp;" "&amp;API!V767</f>
        <v xml:space="preserve"> 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 t="str">
        <f>API!M768&amp;" "&amp;API!V768</f>
        <v xml:space="preserve"> 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 t="str">
        <f>API!M769&amp;" "&amp;API!V769</f>
        <v xml:space="preserve"> 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 t="str">
        <f>API!M770&amp;" "&amp;API!V770</f>
        <v xml:space="preserve"> 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IFERROR(VLOOKUP(A771,$X$1:$Y$1000,MATCH("total_points",$X$1:$Y$1,0),0),"")</f>
        <v/>
      </c>
      <c r="X771" s="50" t="str">
        <f>API!M771&amp;" "&amp;API!V771</f>
        <v xml:space="preserve"> 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 t="str">
        <f>API!M772&amp;" "&amp;API!V772</f>
        <v xml:space="preserve"> 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 t="str">
        <f>API!M773&amp;" "&amp;API!V773</f>
        <v xml:space="preserve"> 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 t="str">
        <f>API!M774&amp;" "&amp;API!V774</f>
        <v xml:space="preserve"> 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 t="str">
        <f>API!M775&amp;" "&amp;API!V775</f>
        <v xml:space="preserve"> 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 t="str">
        <f>API!M776&amp;" "&amp;API!V776</f>
        <v xml:space="preserve"> 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 t="str">
        <f>API!M777&amp;" "&amp;API!V777</f>
        <v xml:space="preserve"> 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 t="str">
        <f>API!M778&amp;" "&amp;API!V778</f>
        <v xml:space="preserve"> 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 t="str">
        <f>API!M779&amp;" "&amp;API!V779</f>
        <v xml:space="preserve"> 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 t="str">
        <f>API!M780&amp;" "&amp;API!V780</f>
        <v xml:space="preserve"> 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 t="str">
        <f>API!M781&amp;" "&amp;API!V781</f>
        <v xml:space="preserve"> 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 t="str">
        <f>API!M782&amp;" "&amp;API!V782</f>
        <v xml:space="preserve"> 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 t="str">
        <f>API!M783&amp;" "&amp;API!V783</f>
        <v xml:space="preserve"> 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 t="str">
        <f>API!M784&amp;" "&amp;API!V784</f>
        <v xml:space="preserve"> 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 t="str">
        <f>API!M785&amp;" "&amp;API!V785</f>
        <v xml:space="preserve"> 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 t="str">
        <f>API!M786&amp;" "&amp;API!V786</f>
        <v xml:space="preserve"> 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 t="str">
        <f>API!M787&amp;" "&amp;API!V787</f>
        <v xml:space="preserve"> 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 t="str">
        <f>API!M788&amp;" "&amp;API!V788</f>
        <v xml:space="preserve"> 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 t="str">
        <f>API!M789&amp;" "&amp;API!V789</f>
        <v xml:space="preserve"> 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 t="str">
        <f>API!M790&amp;" "&amp;API!V790</f>
        <v xml:space="preserve"> 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 t="str">
        <f>API!M791&amp;" "&amp;API!V791</f>
        <v xml:space="preserve"> 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 t="str">
        <f>API!M792&amp;" "&amp;API!V792</f>
        <v xml:space="preserve"> 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 t="str">
        <f>API!M793&amp;" "&amp;API!V793</f>
        <v xml:space="preserve"> 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 t="str">
        <f>API!M794&amp;" "&amp;API!V794</f>
        <v xml:space="preserve"> 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 t="str">
        <f>API!M795&amp;" "&amp;API!V795</f>
        <v xml:space="preserve"> 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 t="str">
        <f>API!M796&amp;" "&amp;API!V796</f>
        <v xml:space="preserve"> 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 t="str">
        <f>API!M797&amp;" "&amp;API!V797</f>
        <v xml:space="preserve"> 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 t="str">
        <f>API!M798&amp;" "&amp;API!V798</f>
        <v xml:space="preserve"> 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 t="str">
        <f>API!M799&amp;" "&amp;API!V799</f>
        <v xml:space="preserve"> 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 t="str">
        <f>API!M800&amp;" "&amp;API!V800</f>
        <v xml:space="preserve"> 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 t="str">
        <f>API!M801&amp;" "&amp;API!V801</f>
        <v xml:space="preserve"> 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 t="str">
        <f>API!M802&amp;" "&amp;API!V802</f>
        <v xml:space="preserve"> 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 t="str">
        <f>API!M803&amp;" "&amp;API!V803</f>
        <v xml:space="preserve"> 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 t="str">
        <f>API!M804&amp;" "&amp;API!V804</f>
        <v xml:space="preserve"> 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 t="str">
        <f>API!M805&amp;" "&amp;API!V805</f>
        <v xml:space="preserve"> 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 t="str">
        <f>API!M806&amp;" "&amp;API!V806</f>
        <v xml:space="preserve"> 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 t="str">
        <f>API!M807&amp;" "&amp;API!V807</f>
        <v xml:space="preserve"> 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 t="str">
        <f>API!M808&amp;" "&amp;API!V808</f>
        <v xml:space="preserve"> 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 t="str">
        <f>API!M809&amp;" "&amp;API!V809</f>
        <v xml:space="preserve"> 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 t="str">
        <f>API!M810&amp;" "&amp;API!V810</f>
        <v xml:space="preserve"> 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 t="str">
        <f>API!M811&amp;" "&amp;API!V811</f>
        <v xml:space="preserve"> 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 t="str">
        <f>API!M812&amp;" "&amp;API!V812</f>
        <v xml:space="preserve"> 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 t="str">
        <f>API!M813&amp;" "&amp;API!V813</f>
        <v xml:space="preserve"> 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 t="str">
        <f>API!M814&amp;" "&amp;API!V814</f>
        <v xml:space="preserve"> 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 t="str">
        <f>API!M815&amp;" "&amp;API!V815</f>
        <v xml:space="preserve"> 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 t="str">
        <f>API!M816&amp;" "&amp;API!V816</f>
        <v xml:space="preserve"> 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 t="str">
        <f>API!M817&amp;" "&amp;API!V817</f>
        <v xml:space="preserve"> 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 t="str">
        <f>API!M818&amp;" "&amp;API!V818</f>
        <v xml:space="preserve"> 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 t="str">
        <f>API!M819&amp;" "&amp;API!V819</f>
        <v xml:space="preserve"> 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 t="str">
        <f>API!M820&amp;" "&amp;API!V820</f>
        <v xml:space="preserve"> 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 t="str">
        <f>API!M821&amp;" "&amp;API!V821</f>
        <v xml:space="preserve"> 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 t="str">
        <f>API!M822&amp;" "&amp;API!V822</f>
        <v xml:space="preserve"> 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 t="str">
        <f>API!M823&amp;" "&amp;API!V823</f>
        <v xml:space="preserve"> 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 t="str">
        <f>API!M824&amp;" "&amp;API!V824</f>
        <v xml:space="preserve"> 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 t="str">
        <f>API!M825&amp;" "&amp;API!V825</f>
        <v xml:space="preserve"> 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 t="str">
        <f>API!M826&amp;" "&amp;API!V826</f>
        <v xml:space="preserve"> 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 t="str">
        <f>API!M827&amp;" "&amp;API!V827</f>
        <v xml:space="preserve"> 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 t="str">
        <f>API!M828&amp;" "&amp;API!V828</f>
        <v xml:space="preserve"> 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 t="str">
        <f>API!M829&amp;" "&amp;API!V829</f>
        <v xml:space="preserve"> 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 t="str">
        <f>API!M830&amp;" "&amp;API!V830</f>
        <v xml:space="preserve"> 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 t="str">
        <f>API!M831&amp;" "&amp;API!V831</f>
        <v xml:space="preserve"> 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 t="str">
        <f>API!M832&amp;" "&amp;API!V832</f>
        <v xml:space="preserve"> 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 t="str">
        <f>API!M833&amp;" "&amp;API!V833</f>
        <v xml:space="preserve"> 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 t="str">
        <f>API!M834&amp;" "&amp;API!V834</f>
        <v xml:space="preserve"> 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IFERROR(VLOOKUP(A835,$X$1:$Y$1000,MATCH("total_points",$X$1:$Y$1,0),0),"")</f>
        <v/>
      </c>
      <c r="X835" s="50" t="str">
        <f>API!M835&amp;" "&amp;API!V835</f>
        <v xml:space="preserve"> 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 t="str">
        <f>API!M836&amp;" "&amp;API!V836</f>
        <v xml:space="preserve"> 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 t="str">
        <f>API!M837&amp;" "&amp;API!V837</f>
        <v xml:space="preserve"> 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 t="str">
        <f>API!M838&amp;" "&amp;API!V838</f>
        <v xml:space="preserve"> 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 t="str">
        <f>API!M839&amp;" "&amp;API!V839</f>
        <v xml:space="preserve"> 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 t="str">
        <f>API!M840&amp;" "&amp;API!V840</f>
        <v xml:space="preserve"> 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 t="str">
        <f>API!M841&amp;" "&amp;API!V841</f>
        <v xml:space="preserve"> 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 t="str">
        <f>API!M842&amp;" "&amp;API!V842</f>
        <v xml:space="preserve"> 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 t="str">
        <f>API!M843&amp;" "&amp;API!V843</f>
        <v xml:space="preserve"> 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 t="str">
        <f>API!M844&amp;" "&amp;API!V844</f>
        <v xml:space="preserve"> 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 t="str">
        <f>API!M845&amp;" "&amp;API!V845</f>
        <v xml:space="preserve"> 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 t="str">
        <f>API!M846&amp;" "&amp;API!V846</f>
        <v xml:space="preserve"> 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 t="str">
        <f>API!M847&amp;" "&amp;API!V847</f>
        <v xml:space="preserve"> 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 t="str">
        <f>API!M848&amp;" "&amp;API!V848</f>
        <v xml:space="preserve"> 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 t="str">
        <f>API!M849&amp;" "&amp;API!V849</f>
        <v xml:space="preserve"> 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 t="str">
        <f>API!M850&amp;" "&amp;API!V850</f>
        <v xml:space="preserve"> 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 t="str">
        <f>API!M851&amp;" "&amp;API!V851</f>
        <v xml:space="preserve"> 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 t="str">
        <f>API!M852&amp;" "&amp;API!V852</f>
        <v xml:space="preserve"> 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 t="str">
        <f>API!M853&amp;" "&amp;API!V853</f>
        <v xml:space="preserve"> 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 t="str">
        <f>API!M854&amp;" "&amp;API!V854</f>
        <v xml:space="preserve"> 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 t="str">
        <f>API!M855&amp;" "&amp;API!V855</f>
        <v xml:space="preserve"> 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 t="str">
        <f>API!M856&amp;" "&amp;API!V856</f>
        <v xml:space="preserve"> 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 t="str">
        <f>API!M857&amp;" "&amp;API!V857</f>
        <v xml:space="preserve"> 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 t="str">
        <f>API!M858&amp;" "&amp;API!V858</f>
        <v xml:space="preserve"> 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 t="str">
        <f>API!M859&amp;" "&amp;API!V859</f>
        <v xml:space="preserve"> 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 t="str">
        <f>API!M860&amp;" "&amp;API!V860</f>
        <v xml:space="preserve"> 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 t="str">
        <f>API!M861&amp;" "&amp;API!V861</f>
        <v xml:space="preserve"> 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 t="str">
        <f>API!M862&amp;" "&amp;API!V862</f>
        <v xml:space="preserve"> 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 t="str">
        <f>API!M863&amp;" "&amp;API!V863</f>
        <v xml:space="preserve"> 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 t="str">
        <f>API!M864&amp;" "&amp;API!V864</f>
        <v xml:space="preserve"> 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 t="str">
        <f>API!M865&amp;" "&amp;API!V865</f>
        <v xml:space="preserve"> 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 t="str">
        <f>API!M866&amp;" "&amp;API!V866</f>
        <v xml:space="preserve"> 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 t="str">
        <f>API!M867&amp;" "&amp;API!V867</f>
        <v xml:space="preserve"> 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 t="str">
        <f>API!M868&amp;" "&amp;API!V868</f>
        <v xml:space="preserve"> 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 t="str">
        <f>API!M869&amp;" "&amp;API!V869</f>
        <v xml:space="preserve"> 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 t="str">
        <f>API!M870&amp;" "&amp;API!V870</f>
        <v xml:space="preserve"> 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 t="str">
        <f>API!M871&amp;" "&amp;API!V871</f>
        <v xml:space="preserve"> 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 t="str">
        <f>API!M872&amp;" "&amp;API!V872</f>
        <v xml:space="preserve"> 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 t="str">
        <f>API!M873&amp;" "&amp;API!V873</f>
        <v xml:space="preserve"> 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 t="str">
        <f>API!M874&amp;" "&amp;API!V874</f>
        <v xml:space="preserve"> 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 t="str">
        <f>API!M875&amp;" "&amp;API!V875</f>
        <v xml:space="preserve"> 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 t="str">
        <f>API!M876&amp;" "&amp;API!V876</f>
        <v xml:space="preserve"> 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 t="str">
        <f>API!M877&amp;" "&amp;API!V877</f>
        <v xml:space="preserve"> 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 t="str">
        <f>API!M878&amp;" "&amp;API!V878</f>
        <v xml:space="preserve"> 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 t="str">
        <f>API!M879&amp;" "&amp;API!V879</f>
        <v xml:space="preserve"> 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 t="str">
        <f>API!M880&amp;" "&amp;API!V880</f>
        <v xml:space="preserve"> 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 t="str">
        <f>API!M881&amp;" "&amp;API!V881</f>
        <v xml:space="preserve"> 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 t="str">
        <f>API!M882&amp;" "&amp;API!V882</f>
        <v xml:space="preserve"> 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 t="str">
        <f>API!M883&amp;" "&amp;API!V883</f>
        <v xml:space="preserve"> 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 t="str">
        <f>API!M884&amp;" "&amp;API!V884</f>
        <v xml:space="preserve"> 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 t="str">
        <f>API!M885&amp;" "&amp;API!V885</f>
        <v xml:space="preserve"> 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 t="str">
        <f>API!M886&amp;" "&amp;API!V886</f>
        <v xml:space="preserve"> 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 t="str">
        <f>API!M887&amp;" "&amp;API!V887</f>
        <v xml:space="preserve"> 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 t="str">
        <f>API!M888&amp;" "&amp;API!V888</f>
        <v xml:space="preserve"> 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 t="str">
        <f>API!M889&amp;" "&amp;API!V889</f>
        <v xml:space="preserve"> 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 t="str">
        <f>API!M890&amp;" "&amp;API!V890</f>
        <v xml:space="preserve"> 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 t="str">
        <f>API!M891&amp;" "&amp;API!V891</f>
        <v xml:space="preserve"> 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 t="str">
        <f>API!M892&amp;" "&amp;API!V892</f>
        <v xml:space="preserve"> 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 t="str">
        <f>API!M893&amp;" "&amp;API!V893</f>
        <v xml:space="preserve"> 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 t="str">
        <f>API!M894&amp;" "&amp;API!V894</f>
        <v xml:space="preserve"> 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 t="str">
        <f>API!M895&amp;" "&amp;API!V895</f>
        <v xml:space="preserve"> 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 t="str">
        <f>API!M896&amp;" "&amp;API!V896</f>
        <v xml:space="preserve"> 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 t="str">
        <f>API!M897&amp;" "&amp;API!V897</f>
        <v xml:space="preserve"> 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 t="str">
        <f>API!M898&amp;" "&amp;API!V898</f>
        <v xml:space="preserve"> 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IFERROR(VLOOKUP(A899,$X$1:$Y$1000,MATCH("total_points",$X$1:$Y$1,0),0),"")</f>
        <v/>
      </c>
      <c r="X899" s="50" t="str">
        <f>API!M899&amp;" "&amp;API!V899</f>
        <v xml:space="preserve"> 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 t="str">
        <f>API!M900&amp;" "&amp;API!V900</f>
        <v xml:space="preserve"> 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 t="str">
        <f>API!M901&amp;" "&amp;API!V901</f>
        <v xml:space="preserve"> 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 t="str">
        <f>API!M902&amp;" "&amp;API!V902</f>
        <v xml:space="preserve"> 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 t="str">
        <f>API!M903&amp;" "&amp;API!V903</f>
        <v xml:space="preserve"> 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 t="str">
        <f>API!M904&amp;" "&amp;API!V904</f>
        <v xml:space="preserve"> 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 t="str">
        <f>API!M905&amp;" "&amp;API!V905</f>
        <v xml:space="preserve"> 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 t="str">
        <f>API!M906&amp;" "&amp;API!V906</f>
        <v xml:space="preserve"> 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 t="str">
        <f>API!M907&amp;" "&amp;API!V907</f>
        <v xml:space="preserve"> 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 t="str">
        <f>API!M908&amp;" "&amp;API!V908</f>
        <v xml:space="preserve"> 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 t="str">
        <f>API!M909&amp;" "&amp;API!V909</f>
        <v xml:space="preserve"> 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 t="str">
        <f>API!M910&amp;" "&amp;API!V910</f>
        <v xml:space="preserve"> 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 t="str">
        <f>API!M911&amp;" "&amp;API!V911</f>
        <v xml:space="preserve"> 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 t="str">
        <f>API!M912&amp;" "&amp;API!V912</f>
        <v xml:space="preserve"> 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 t="str">
        <f>API!M913&amp;" "&amp;API!V913</f>
        <v xml:space="preserve"> 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 t="str">
        <f>API!M914&amp;" "&amp;API!V914</f>
        <v xml:space="preserve"> 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 t="str">
        <f>API!M915&amp;" "&amp;API!V915</f>
        <v xml:space="preserve"> 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 t="str">
        <f>API!M916&amp;" "&amp;API!V916</f>
        <v xml:space="preserve"> 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 t="str">
        <f>API!M917&amp;" "&amp;API!V917</f>
        <v xml:space="preserve"> 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 t="str">
        <f>API!M918&amp;" "&amp;API!V918</f>
        <v xml:space="preserve"> 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 t="str">
        <f>API!M919&amp;" "&amp;API!V919</f>
        <v xml:space="preserve"> 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 t="str">
        <f>API!M920&amp;" "&amp;API!V920</f>
        <v xml:space="preserve"> 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 t="str">
        <f>API!M921&amp;" "&amp;API!V921</f>
        <v xml:space="preserve"> 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 t="str">
        <f>API!M922&amp;" "&amp;API!V922</f>
        <v xml:space="preserve"> 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 t="str">
        <f>API!M923&amp;" "&amp;API!V923</f>
        <v xml:space="preserve"> 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 t="str">
        <f>API!M924&amp;" "&amp;API!V924</f>
        <v xml:space="preserve"> 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 t="str">
        <f>API!M925&amp;" "&amp;API!V925</f>
        <v xml:space="preserve"> 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 t="str">
        <f>API!M926&amp;" "&amp;API!V926</f>
        <v xml:space="preserve"> 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 t="str">
        <f>API!M927&amp;" "&amp;API!V927</f>
        <v xml:space="preserve"> 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 t="str">
        <f>API!M928&amp;" "&amp;API!V928</f>
        <v xml:space="preserve"> 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 t="str">
        <f>API!M929&amp;" "&amp;API!V929</f>
        <v xml:space="preserve"> 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 t="str">
        <f>API!M930&amp;" "&amp;API!V930</f>
        <v xml:space="preserve"> 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 t="str">
        <f>API!M931&amp;" "&amp;API!V931</f>
        <v xml:space="preserve"> 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 t="str">
        <f>API!M932&amp;" "&amp;API!V932</f>
        <v xml:space="preserve"> 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 t="str">
        <f>API!M933&amp;" "&amp;API!V933</f>
        <v xml:space="preserve"> 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 t="str">
        <f>API!M934&amp;" "&amp;API!V934</f>
        <v xml:space="preserve"> 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 t="str">
        <f>API!M935&amp;" "&amp;API!V935</f>
        <v xml:space="preserve"> 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 t="str">
        <f>API!M936&amp;" "&amp;API!V936</f>
        <v xml:space="preserve"> 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 t="str">
        <f>API!M937&amp;" "&amp;API!V937</f>
        <v xml:space="preserve"> 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 t="str">
        <f>API!M938&amp;" "&amp;API!V938</f>
        <v xml:space="preserve"> 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 t="str">
        <f>API!M939&amp;" "&amp;API!V939</f>
        <v xml:space="preserve"> 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 t="str">
        <f>API!M940&amp;" "&amp;API!V940</f>
        <v xml:space="preserve"> 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 t="str">
        <f>API!M941&amp;" "&amp;API!V941</f>
        <v xml:space="preserve"> 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 t="str">
        <f>API!M942&amp;" "&amp;API!V942</f>
        <v xml:space="preserve"> 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 t="str">
        <f>API!M943&amp;" "&amp;API!V943</f>
        <v xml:space="preserve"> 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 t="str">
        <f>API!M944&amp;" "&amp;API!V944</f>
        <v xml:space="preserve"> 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 t="str">
        <f>API!M945&amp;" "&amp;API!V945</f>
        <v xml:space="preserve"> 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 t="str">
        <f>API!M946&amp;" "&amp;API!V946</f>
        <v xml:space="preserve"> 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 t="str">
        <f>API!M947&amp;" "&amp;API!V947</f>
        <v xml:space="preserve"> 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 t="str">
        <f>API!M948&amp;" "&amp;API!V948</f>
        <v xml:space="preserve"> 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 t="str">
        <f>API!M949&amp;" "&amp;API!V949</f>
        <v xml:space="preserve"> 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 t="str">
        <f>API!M950&amp;" "&amp;API!V950</f>
        <v xml:space="preserve"> 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 t="str">
        <f>API!M951&amp;" "&amp;API!V951</f>
        <v xml:space="preserve"> 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 t="str">
        <f>API!M952&amp;" "&amp;API!V952</f>
        <v xml:space="preserve"> 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 t="str">
        <f>API!M953&amp;" "&amp;API!V953</f>
        <v xml:space="preserve"> 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 t="str">
        <f>API!M954&amp;" "&amp;API!V954</f>
        <v xml:space="preserve"> 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 t="str">
        <f>API!M955&amp;" "&amp;API!V955</f>
        <v xml:space="preserve"> 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 t="str">
        <f>API!M956&amp;" "&amp;API!V956</f>
        <v xml:space="preserve"> 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 t="str">
        <f>API!M957&amp;" "&amp;API!V957</f>
        <v xml:space="preserve"> 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 t="str">
        <f>API!M958&amp;" "&amp;API!V958</f>
        <v xml:space="preserve"> 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 t="str">
        <f>API!M959&amp;" "&amp;API!V959</f>
        <v xml:space="preserve"> 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 t="str">
        <f>API!M960&amp;" "&amp;API!V960</f>
        <v xml:space="preserve"> 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 t="str">
        <f>API!M961&amp;" "&amp;API!V961</f>
        <v xml:space="preserve"> 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 t="str">
        <f>API!M962&amp;" "&amp;API!V962</f>
        <v xml:space="preserve"> 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IFERROR(VLOOKUP(A963,$X$1:$Y$1000,MATCH("total_points",$X$1:$Y$1,0),0),"")</f>
        <v/>
      </c>
      <c r="X963" s="50" t="str">
        <f>API!M963&amp;" "&amp;API!V963</f>
        <v xml:space="preserve"> 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 t="str">
        <f>API!M964&amp;" "&amp;API!V964</f>
        <v xml:space="preserve"> 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 t="str">
        <f>API!M965&amp;" "&amp;API!V965</f>
        <v xml:space="preserve"> 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 t="str">
        <f>API!M966&amp;" "&amp;API!V966</f>
        <v xml:space="preserve"> 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 t="str">
        <f>API!M967&amp;" "&amp;API!V967</f>
        <v xml:space="preserve"> 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 t="str">
        <f>API!M968&amp;" "&amp;API!V968</f>
        <v xml:space="preserve"> 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 t="str">
        <f>API!M969&amp;" "&amp;API!V969</f>
        <v xml:space="preserve"> 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 t="str">
        <f>API!M970&amp;" "&amp;API!V970</f>
        <v xml:space="preserve"> 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 t="str">
        <f>API!M971&amp;" "&amp;API!V971</f>
        <v xml:space="preserve"> 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 t="str">
        <f>API!M972&amp;" "&amp;API!V972</f>
        <v xml:space="preserve"> 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 t="str">
        <f>API!M973&amp;" "&amp;API!V973</f>
        <v xml:space="preserve"> 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 t="str">
        <f>API!M974&amp;" "&amp;API!V974</f>
        <v xml:space="preserve"> 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 t="str">
        <f>API!M975&amp;" "&amp;API!V975</f>
        <v xml:space="preserve"> 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 t="str">
        <f>API!M976&amp;" "&amp;API!V976</f>
        <v xml:space="preserve"> 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 t="str">
        <f>API!M977&amp;" "&amp;API!V977</f>
        <v xml:space="preserve"> 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 t="str">
        <f>API!M978&amp;" "&amp;API!V978</f>
        <v xml:space="preserve"> 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 t="str">
        <f>API!M979&amp;" "&amp;API!V979</f>
        <v xml:space="preserve"> 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 t="str">
        <f>API!M980&amp;" "&amp;API!V980</f>
        <v xml:space="preserve"> 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 t="str">
        <f>API!M981&amp;" "&amp;API!V981</f>
        <v xml:space="preserve"> 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 t="str">
        <f>API!M982&amp;" "&amp;API!V982</f>
        <v xml:space="preserve"> 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 t="str">
        <f>API!M983&amp;" "&amp;API!V983</f>
        <v xml:space="preserve"> 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 t="str">
        <f>API!M984&amp;" "&amp;API!V984</f>
        <v xml:space="preserve"> 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 t="str">
        <f>API!M985&amp;" "&amp;API!V985</f>
        <v xml:space="preserve"> 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 t="str">
        <f>API!M986&amp;" "&amp;API!V986</f>
        <v xml:space="preserve"> 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 t="str">
        <f>API!M987&amp;" "&amp;API!V987</f>
        <v xml:space="preserve"> 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 t="str">
        <f>API!M988&amp;" "&amp;API!V988</f>
        <v xml:space="preserve"> 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 t="str">
        <f>API!M989&amp;" "&amp;API!V989</f>
        <v xml:space="preserve"> 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 t="str">
        <f>API!M990&amp;" "&amp;API!V990</f>
        <v xml:space="preserve"> 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 t="str">
        <f>API!M991&amp;" "&amp;API!V991</f>
        <v xml:space="preserve"> 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 t="str">
        <f>API!M992&amp;" "&amp;API!V992</f>
        <v xml:space="preserve"> 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 t="str">
        <f>API!M993&amp;" "&amp;API!V993</f>
        <v xml:space="preserve"> 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 t="str">
        <f>API!M994&amp;" "&amp;API!V994</f>
        <v xml:space="preserve"> 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 t="str">
        <f>API!M995&amp;" "&amp;API!V995</f>
        <v xml:space="preserve"> 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 t="str">
        <f>API!M996&amp;" "&amp;API!V996</f>
        <v xml:space="preserve"> 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 t="str">
        <f>API!M997&amp;" "&amp;API!V997</f>
        <v xml:space="preserve"> 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 t="str">
        <f>API!M998&amp;" "&amp;API!V998</f>
        <v xml:space="preserve"> 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 t="str">
        <f>API!M999&amp;" "&amp;API!V999</f>
        <v xml:space="preserve"> 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2023-05-05T10:49:16Z</dcterms:modified>
</cp:coreProperties>
</file>