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3-Basic Financial - (Pages 40-81)\"/>
    </mc:Choice>
  </mc:AlternateContent>
  <xr:revisionPtr revIDLastSave="0" documentId="13_ncr:1_{67CD0531-7CED-40E3-A6BB-1458C18CB85E}" xr6:coauthVersionLast="47" xr6:coauthVersionMax="47" xr10:uidLastSave="{00000000-0000-0000-0000-000000000000}"/>
  <bookViews>
    <workbookView xWindow="-120" yWindow="-120" windowWidth="29040" windowHeight="15840" xr2:uid="{0DB069C8-089E-40BB-90AE-073354BEA615}"/>
  </bookViews>
  <sheets>
    <sheet name="Page 70" sheetId="3" r:id="rId1"/>
    <sheet name="Page 71" sheetId="5" r:id="rId2"/>
    <sheet name="Page 72" sheetId="4" r:id="rId3"/>
    <sheet name="Page 73" sheetId="6" r:id="rId4"/>
  </sheets>
  <externalReferences>
    <externalReference r:id="rId5"/>
  </externalReferences>
  <definedNames>
    <definedName name="_xlnm.Print_Area" localSheetId="0">'Page 70'!$A$1:$E$45</definedName>
    <definedName name="_xlnm.Print_Area" localSheetId="2">'Page 72'!$A$1:$E$39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5" l="1"/>
  <c r="E25" i="5"/>
  <c r="E15" i="5"/>
  <c r="E27" i="5" s="1"/>
  <c r="E41" i="5" s="1"/>
  <c r="C10" i="4"/>
  <c r="C13" i="4" s="1"/>
  <c r="E10" i="4"/>
  <c r="C11" i="4"/>
  <c r="E11" i="4"/>
  <c r="C12" i="4"/>
  <c r="E12" i="4"/>
  <c r="E13" i="4"/>
  <c r="C15" i="4"/>
  <c r="C19" i="4" s="1"/>
  <c r="E15" i="4"/>
  <c r="E19" i="4" s="1"/>
  <c r="E26" i="4" s="1"/>
  <c r="E33" i="4" s="1"/>
  <c r="E37" i="4" s="1"/>
  <c r="C16" i="4"/>
  <c r="E16" i="4"/>
  <c r="C17" i="4"/>
  <c r="E17" i="4"/>
  <c r="C18" i="4"/>
  <c r="C21" i="4"/>
  <c r="E21" i="4"/>
  <c r="C22" i="4"/>
  <c r="E22" i="4"/>
  <c r="C23" i="4"/>
  <c r="E23" i="4"/>
  <c r="C25" i="4"/>
  <c r="C28" i="4"/>
  <c r="C32" i="4" s="1"/>
  <c r="E28" i="4"/>
  <c r="C29" i="4"/>
  <c r="E29" i="4"/>
  <c r="C31" i="4"/>
  <c r="E32" i="4"/>
  <c r="C36" i="4"/>
  <c r="E36" i="4"/>
  <c r="C40" i="3"/>
  <c r="C39" i="3"/>
  <c r="C38" i="3"/>
  <c r="C41" i="3" s="1"/>
  <c r="C37" i="3"/>
  <c r="E35" i="3"/>
  <c r="C34" i="3"/>
  <c r="C35" i="3" s="1"/>
  <c r="C33" i="3"/>
  <c r="C32" i="3"/>
  <c r="C31" i="3"/>
  <c r="C30" i="3"/>
  <c r="C26" i="3"/>
  <c r="E25" i="3"/>
  <c r="C24" i="3"/>
  <c r="C23" i="3"/>
  <c r="C22" i="3"/>
  <c r="C21" i="3"/>
  <c r="C20" i="3"/>
  <c r="C19" i="3"/>
  <c r="C18" i="3"/>
  <c r="C17" i="3"/>
  <c r="C25" i="3" s="1"/>
  <c r="E15" i="3"/>
  <c r="E27" i="3" s="1"/>
  <c r="E41" i="3" s="1"/>
  <c r="C15" i="3"/>
  <c r="C14" i="3"/>
  <c r="C13" i="3"/>
  <c r="C12" i="3"/>
  <c r="C11" i="3"/>
  <c r="C9" i="3"/>
  <c r="C27" i="3" s="1"/>
  <c r="C26" i="4" l="1"/>
  <c r="C33" i="4" s="1"/>
  <c r="C37" i="4" s="1"/>
</calcChain>
</file>

<file path=xl/sharedStrings.xml><?xml version="1.0" encoding="utf-8"?>
<sst xmlns="http://schemas.openxmlformats.org/spreadsheetml/2006/main" count="168" uniqueCount="81">
  <si>
    <t>THE CITY OF NEW YORK</t>
  </si>
  <si>
    <t>FIDUCIARY FUNDS</t>
  </si>
  <si>
    <t>STATEMENT OF FIDUCIARY NET POSITION</t>
  </si>
  <si>
    <t>(in thousands)</t>
  </si>
  <si>
    <t>Pension and Other Employee Benefit Trust Funds</t>
  </si>
  <si>
    <t>Custodial Fund</t>
  </si>
  <si>
    <r>
      <t>A</t>
    </r>
    <r>
      <rPr>
        <b/>
        <sz val="10"/>
        <rFont val="Times New Roman"/>
        <family val="1"/>
      </rPr>
      <t>SSETS:</t>
    </r>
  </si>
  <si>
    <t>Cash and cash equivalents…………………………………………</t>
  </si>
  <si>
    <t>Receivables:</t>
  </si>
  <si>
    <t>Member loans ……………………………………………..</t>
  </si>
  <si>
    <t>Investment securities sold…………………………………</t>
  </si>
  <si>
    <t>Accrued interest and dividends …………………………..</t>
  </si>
  <si>
    <t>Other receivables……………………………………………………….</t>
  </si>
  <si>
    <t>Total receivables…………………………………………………….</t>
  </si>
  <si>
    <t>Investments:</t>
  </si>
  <si>
    <t>Short-term investments…………………………………..</t>
  </si>
  <si>
    <t>Debt securities………………………………………………..</t>
  </si>
  <si>
    <t>Equity securities………………………………………………..</t>
  </si>
  <si>
    <t>Alternative investments…………………………………………</t>
  </si>
  <si>
    <t>Mutual funds……………………………………………………</t>
  </si>
  <si>
    <t>Collective trust funds…………………………………………..</t>
  </si>
  <si>
    <t>Collateral from securities lending transactions………………..</t>
  </si>
  <si>
    <t>Guaranteed investment contracts……………………………….</t>
  </si>
  <si>
    <t>Total investments…………………………………………………….</t>
  </si>
  <si>
    <t xml:space="preserve"> Other assets…………………………………………………………………</t>
  </si>
  <si>
    <t>Total assets…………………………………………………….</t>
  </si>
  <si>
    <t xml:space="preserve">  </t>
  </si>
  <si>
    <r>
      <t>L</t>
    </r>
    <r>
      <rPr>
        <b/>
        <sz val="10"/>
        <rFont val="Times New Roman"/>
        <family val="1"/>
      </rPr>
      <t>IABILITIES:</t>
    </r>
  </si>
  <si>
    <t>Accounts payable and accrued liabilities………………………</t>
  </si>
  <si>
    <t>Payable for investment securities purchased………………….</t>
  </si>
  <si>
    <t>Accrued benefits payable……………………………………….</t>
  </si>
  <si>
    <t>Securities lending transactions…………………………………..</t>
  </si>
  <si>
    <t>Other liabilities………………………………………………………</t>
  </si>
  <si>
    <t>Total liabilities……………………………………………………</t>
  </si>
  <si>
    <r>
      <t>N</t>
    </r>
    <r>
      <rPr>
        <b/>
        <sz val="10"/>
        <rFont val="Times New Roman"/>
        <family val="1"/>
      </rPr>
      <t xml:space="preserve">ET POSITION: </t>
    </r>
  </si>
  <si>
    <t>Restricted for benefits to be provided by QPPs……………………</t>
  </si>
  <si>
    <t>Restricted for benefits to be provided by VSFs……………………</t>
  </si>
  <si>
    <t>Restricted for benefits to be provided by TDA program</t>
  </si>
  <si>
    <t>Restricted for other employee benefits</t>
  </si>
  <si>
    <t xml:space="preserve">     Total net position…….…………..</t>
  </si>
  <si>
    <t>$</t>
  </si>
  <si>
    <t xml:space="preserve"> </t>
  </si>
  <si>
    <t>See accompanying notes to financial statements.</t>
  </si>
  <si>
    <t>STATEMENT OF CHANGES IN FIDUCIARY NET POSITION</t>
  </si>
  <si>
    <t>Pension And Other Employee Benefit Trust Funds</t>
  </si>
  <si>
    <r>
      <t>A</t>
    </r>
    <r>
      <rPr>
        <b/>
        <sz val="10"/>
        <rFont val="Times New Roman"/>
        <family val="1"/>
      </rPr>
      <t>DDITIONS:</t>
    </r>
  </si>
  <si>
    <t>Contributions:</t>
  </si>
  <si>
    <t>Member contributions ………………………….……………..</t>
  </si>
  <si>
    <t>Employer contributions…………………………………………….</t>
  </si>
  <si>
    <t>Other employer contributions………………………………………….</t>
  </si>
  <si>
    <t>Total contributions………………………………………………….</t>
  </si>
  <si>
    <t>Investment income:</t>
  </si>
  <si>
    <t>Interest income………………………………………………………..</t>
  </si>
  <si>
    <t>Dividend income………………………………………………………</t>
  </si>
  <si>
    <t>Investment expenses……………………………………………..</t>
  </si>
  <si>
    <t xml:space="preserve">    Investment income, net……………………………………………………</t>
  </si>
  <si>
    <t xml:space="preserve">   Securities lending transactions:</t>
  </si>
  <si>
    <t xml:space="preserve">  Securities lending income………………………………………</t>
  </si>
  <si>
    <t xml:space="preserve">  Securities lending fees………………………………………….</t>
  </si>
  <si>
    <t>Securities lending income, net …………………</t>
  </si>
  <si>
    <t xml:space="preserve">   Custodial fund additions…………………………………</t>
  </si>
  <si>
    <t xml:space="preserve">   Other ………………………………………………………..</t>
  </si>
  <si>
    <t xml:space="preserve">    Total additions…………………………………………….</t>
  </si>
  <si>
    <r>
      <t>D</t>
    </r>
    <r>
      <rPr>
        <b/>
        <sz val="10"/>
        <rFont val="Times New Roman"/>
        <family val="1"/>
      </rPr>
      <t>EDUCTIONS:</t>
    </r>
  </si>
  <si>
    <t>Benefit payments and withdrawals…………………………………..</t>
  </si>
  <si>
    <t>Administrative expenses………………………………………………</t>
  </si>
  <si>
    <t>Other……………………………………………………………………............</t>
  </si>
  <si>
    <t>Total deductions……………………………………………………</t>
  </si>
  <si>
    <t>Restricted for Benefits:</t>
  </si>
  <si>
    <t>Beginning of year…………………………………………………..</t>
  </si>
  <si>
    <t>End of year………………………………………………………..</t>
  </si>
  <si>
    <t>JUNE 30, 2023</t>
  </si>
  <si>
    <t xml:space="preserve">         Net increase in net position……………………………………….</t>
  </si>
  <si>
    <t xml:space="preserve">     Custodial fund payments and withdrawals…………….....</t>
  </si>
  <si>
    <t>Net appreciation in fair value of investments………………………………………</t>
  </si>
  <si>
    <t>FOR THE YEAR ENDED JUNE 30, 2023</t>
  </si>
  <si>
    <t>JUNE 30, 2022</t>
  </si>
  <si>
    <t>FOR THE YEAR ENDED JUNE 30, 2022</t>
  </si>
  <si>
    <t>Net depreciation in fair value of investments………………………………………</t>
  </si>
  <si>
    <t xml:space="preserve">   Custodial fund payments and withdrawals…………….....</t>
  </si>
  <si>
    <t xml:space="preserve">         Net decrease in net position……………………………………….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</si>
</sst>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mmmm\ d\,\ yyyy"/>
  </numFmts>
  <fonts count="9" x14ac:knownFonts="1"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FF"/>
      <name val="Times New Roman"/>
      <family val="1"/>
    </font>
    <font>
      <b/>
      <sz val="14"/>
      <color rgb="FF0000FF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126">
    <xf numFmtId="0" fontId="0" fillId="0" borderId="0" xfId="0"/>
    <xf numFmtId="0" fontId="2" fillId="0" borderId="0" xfId="1" applyFont="1" applyAlignment="1" applyProtection="1">
      <alignment horizontal="centerContinuous" wrapText="1"/>
      <protection locked="0"/>
    </xf>
    <xf numFmtId="0" fontId="3" fillId="0" borderId="0" xfId="1" applyFont="1" applyAlignment="1" applyProtection="1">
      <alignment horizontal="centerContinuous" wrapText="1"/>
      <protection locked="0"/>
    </xf>
    <xf numFmtId="0" fontId="1" fillId="0" borderId="0" xfId="1" applyFont="1" applyAlignment="1" applyProtection="1">
      <alignment horizontal="centerContinuous"/>
      <protection locked="0"/>
    </xf>
    <xf numFmtId="0" fontId="1" fillId="2" borderId="0" xfId="1" applyFont="1" applyFill="1" applyAlignment="1" applyProtection="1">
      <alignment horizontal="centerContinuous"/>
      <protection locked="0"/>
    </xf>
    <xf numFmtId="0" fontId="1" fillId="2" borderId="0" xfId="1" applyFont="1" applyFill="1" applyProtection="1">
      <protection locked="0"/>
    </xf>
    <xf numFmtId="0" fontId="1" fillId="0" borderId="0" xfId="1" applyFont="1" applyAlignment="1" applyProtection="1">
      <alignment horizontal="centerContinuous" wrapText="1"/>
      <protection locked="0"/>
    </xf>
    <xf numFmtId="0" fontId="3" fillId="2" borderId="0" xfId="1" applyFont="1" applyFill="1" applyProtection="1">
      <protection locked="0"/>
    </xf>
    <xf numFmtId="164" fontId="1" fillId="0" borderId="0" xfId="1" quotePrefix="1" applyNumberFormat="1" applyFont="1" applyAlignment="1" applyProtection="1">
      <alignment horizontal="centerContinuous" wrapText="1"/>
      <protection locked="0"/>
    </xf>
    <xf numFmtId="164" fontId="1" fillId="0" borderId="0" xfId="1" applyNumberFormat="1" applyFont="1" applyAlignment="1" applyProtection="1">
      <alignment horizontal="centerContinuous" wrapText="1"/>
      <protection locked="0"/>
    </xf>
    <xf numFmtId="0" fontId="1" fillId="0" borderId="0" xfId="1" applyFont="1" applyAlignment="1" applyProtection="1">
      <alignment wrapText="1"/>
      <protection locked="0"/>
    </xf>
    <xf numFmtId="3" fontId="2" fillId="0" borderId="0" xfId="1" applyNumberFormat="1" applyFont="1" applyAlignment="1" applyProtection="1">
      <alignment horizontal="center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0" fontId="2" fillId="2" borderId="0" xfId="1" applyFont="1" applyFill="1" applyAlignment="1" applyProtection="1">
      <alignment horizontal="center" wrapText="1"/>
      <protection locked="0"/>
    </xf>
    <xf numFmtId="0" fontId="4" fillId="0" borderId="0" xfId="1" applyFont="1" applyAlignment="1" applyProtection="1">
      <alignment wrapText="1"/>
      <protection locked="0"/>
    </xf>
    <xf numFmtId="0" fontId="3" fillId="0" borderId="0" xfId="1" applyFont="1" applyAlignment="1" applyProtection="1">
      <alignment wrapText="1"/>
      <protection locked="0"/>
    </xf>
    <xf numFmtId="38" fontId="1" fillId="0" borderId="0" xfId="1" applyNumberFormat="1" applyFont="1" applyProtection="1">
      <protection locked="0"/>
    </xf>
    <xf numFmtId="0" fontId="1" fillId="0" borderId="0" xfId="1" applyFont="1" applyAlignment="1" applyProtection="1">
      <alignment horizontal="left" indent="1"/>
      <protection locked="0"/>
    </xf>
    <xf numFmtId="41" fontId="1" fillId="0" borderId="0" xfId="1" applyNumberFormat="1" applyFont="1" applyAlignment="1">
      <alignment horizontal="right"/>
    </xf>
    <xf numFmtId="42" fontId="1" fillId="0" borderId="0" xfId="1" applyNumberFormat="1" applyFont="1"/>
    <xf numFmtId="41" fontId="1" fillId="0" borderId="0" xfId="1" applyNumberFormat="1" applyFont="1" applyAlignment="1" applyProtection="1">
      <alignment horizontal="right"/>
      <protection locked="0"/>
    </xf>
    <xf numFmtId="42" fontId="1" fillId="0" borderId="0" xfId="1" applyNumberFormat="1" applyFont="1" applyProtection="1">
      <protection locked="0"/>
    </xf>
    <xf numFmtId="3" fontId="1" fillId="2" borderId="0" xfId="1" applyNumberFormat="1" applyFont="1" applyFill="1" applyProtection="1">
      <protection locked="0"/>
    </xf>
    <xf numFmtId="0" fontId="3" fillId="0" borderId="0" xfId="1" applyFont="1" applyAlignment="1">
      <alignment horizontal="left" wrapText="1" indent="1"/>
    </xf>
    <xf numFmtId="41" fontId="1" fillId="0" borderId="0" xfId="1" applyNumberFormat="1" applyFont="1"/>
    <xf numFmtId="41" fontId="1" fillId="0" borderId="0" xfId="1" applyNumberFormat="1" applyFont="1" applyProtection="1">
      <protection locked="0"/>
    </xf>
    <xf numFmtId="0" fontId="1" fillId="0" borderId="0" xfId="1" applyFont="1" applyAlignment="1" applyProtection="1">
      <alignment horizontal="left" indent="2"/>
      <protection locked="0"/>
    </xf>
    <xf numFmtId="0" fontId="1" fillId="0" borderId="0" xfId="1" applyFont="1" applyAlignment="1" applyProtection="1">
      <alignment horizontal="left" indent="3"/>
      <protection locked="0"/>
    </xf>
    <xf numFmtId="41" fontId="1" fillId="0" borderId="2" xfId="1" applyNumberFormat="1" applyFont="1" applyBorder="1"/>
    <xf numFmtId="0" fontId="1" fillId="0" borderId="0" xfId="1" applyFont="1" applyAlignment="1" applyProtection="1">
      <alignment horizontal="left" wrapText="1" indent="2"/>
      <protection locked="0"/>
    </xf>
    <xf numFmtId="0" fontId="1" fillId="0" borderId="0" xfId="1" applyFont="1" applyProtection="1">
      <protection locked="0"/>
    </xf>
    <xf numFmtId="41" fontId="1" fillId="0" borderId="1" xfId="1" applyNumberFormat="1" applyFont="1" applyBorder="1" applyProtection="1">
      <protection locked="0"/>
    </xf>
    <xf numFmtId="3" fontId="5" fillId="2" borderId="0" xfId="1" applyNumberFormat="1" applyFont="1" applyFill="1" applyProtection="1">
      <protection locked="0"/>
    </xf>
    <xf numFmtId="3" fontId="6" fillId="2" borderId="0" xfId="1" applyNumberFormat="1" applyFont="1" applyFill="1" applyProtection="1"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41" fontId="1" fillId="0" borderId="2" xfId="1" applyNumberFormat="1" applyFont="1" applyBorder="1" applyProtection="1">
      <protection locked="0"/>
    </xf>
    <xf numFmtId="41" fontId="1" fillId="0" borderId="0" xfId="1" applyNumberFormat="1" applyFont="1" applyAlignment="1" applyProtection="1">
      <alignment horizontal="left" indent="1"/>
      <protection locked="0"/>
    </xf>
    <xf numFmtId="41" fontId="1" fillId="0" borderId="0" xfId="1" applyNumberFormat="1" applyFont="1" applyAlignment="1" applyProtection="1">
      <alignment horizontal="left" indent="3"/>
      <protection locked="0"/>
    </xf>
    <xf numFmtId="42" fontId="1" fillId="0" borderId="3" xfId="1" applyNumberFormat="1" applyFont="1" applyBorder="1"/>
    <xf numFmtId="41" fontId="1" fillId="0" borderId="3" xfId="1" applyNumberFormat="1" applyFont="1" applyBorder="1"/>
    <xf numFmtId="0" fontId="2" fillId="0" borderId="0" xfId="1" applyFont="1" applyAlignment="1" applyProtection="1">
      <alignment wrapText="1"/>
      <protection locked="0"/>
    </xf>
    <xf numFmtId="41" fontId="3" fillId="0" borderId="0" xfId="1" applyNumberFormat="1" applyFont="1" applyAlignment="1">
      <alignment wrapText="1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 applyAlignment="1">
      <alignment horizontal="left"/>
    </xf>
    <xf numFmtId="41" fontId="1" fillId="2" borderId="0" xfId="1" applyNumberFormat="1" applyFont="1" applyFill="1" applyProtection="1">
      <protection locked="0"/>
    </xf>
    <xf numFmtId="0" fontId="1" fillId="2" borderId="0" xfId="1" applyFont="1" applyFill="1" applyAlignment="1" applyProtection="1">
      <alignment wrapText="1"/>
      <protection locked="0"/>
    </xf>
    <xf numFmtId="0" fontId="3" fillId="2" borderId="0" xfId="1" applyFont="1" applyFill="1" applyAlignment="1" applyProtection="1">
      <alignment wrapText="1"/>
      <protection locked="0"/>
    </xf>
    <xf numFmtId="38" fontId="7" fillId="2" borderId="0" xfId="1" applyNumberFormat="1" applyFont="1" applyFill="1" applyProtection="1">
      <protection locked="0"/>
    </xf>
    <xf numFmtId="38" fontId="1" fillId="2" borderId="0" xfId="1" applyNumberFormat="1" applyFont="1" applyFill="1" applyProtection="1">
      <protection locked="0"/>
    </xf>
    <xf numFmtId="38" fontId="7" fillId="0" borderId="0" xfId="1" applyNumberFormat="1" applyFont="1" applyProtection="1">
      <protection locked="0"/>
    </xf>
    <xf numFmtId="0" fontId="1" fillId="0" borderId="0" xfId="1" applyFont="1"/>
    <xf numFmtId="41" fontId="1" fillId="0" borderId="1" xfId="1" applyNumberFormat="1" applyFont="1" applyBorder="1"/>
    <xf numFmtId="0" fontId="1" fillId="0" borderId="0" xfId="1" applyFont="1" applyAlignment="1" applyProtection="1">
      <alignment horizontal="left" wrapText="1" indent="1"/>
      <protection locked="0"/>
    </xf>
    <xf numFmtId="0" fontId="1" fillId="0" borderId="0" xfId="1" applyFont="1" applyAlignment="1" applyProtection="1">
      <alignment horizontal="left" indent="5"/>
      <protection locked="0"/>
    </xf>
    <xf numFmtId="0" fontId="1" fillId="3" borderId="0" xfId="1" applyFont="1" applyFill="1" applyAlignment="1" applyProtection="1">
      <alignment horizontal="left" indent="3"/>
      <protection locked="0"/>
    </xf>
    <xf numFmtId="0" fontId="1" fillId="3" borderId="0" xfId="1" applyFont="1" applyFill="1" applyAlignment="1" applyProtection="1">
      <alignment horizontal="left" indent="1"/>
      <protection locked="0"/>
    </xf>
    <xf numFmtId="38" fontId="7" fillId="0" borderId="0" xfId="1" applyNumberFormat="1" applyFont="1" applyAlignment="1" applyProtection="1">
      <alignment horizontal="centerContinuous"/>
      <protection locked="0"/>
    </xf>
    <xf numFmtId="38" fontId="1" fillId="0" borderId="0" xfId="1" applyNumberFormat="1" applyFont="1" applyAlignment="1" applyProtection="1">
      <alignment horizontal="centerContinuous"/>
      <protection locked="0"/>
    </xf>
    <xf numFmtId="0" fontId="2" fillId="0" borderId="0" xfId="0" applyFont="1" applyAlignment="1" applyProtection="1">
      <alignment horizontal="centerContinuous" wrapText="1"/>
      <protection locked="0"/>
    </xf>
    <xf numFmtId="0" fontId="3" fillId="0" borderId="0" xfId="0" applyFont="1" applyAlignment="1" applyProtection="1">
      <alignment horizontal="centerContinuous" wrapText="1"/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Continuous"/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Alignment="1" applyProtection="1">
      <alignment horizontal="centerContinuous" wrapText="1"/>
      <protection locked="0"/>
    </xf>
    <xf numFmtId="0" fontId="3" fillId="2" borderId="0" xfId="0" applyFont="1" applyFill="1" applyProtection="1">
      <protection locked="0"/>
    </xf>
    <xf numFmtId="164" fontId="1" fillId="0" borderId="0" xfId="0" quotePrefix="1" applyNumberFormat="1" applyFont="1" applyAlignment="1" applyProtection="1">
      <alignment horizontal="centerContinuous" wrapText="1"/>
      <protection locked="0"/>
    </xf>
    <xf numFmtId="164" fontId="1" fillId="0" borderId="0" xfId="0" applyNumberFormat="1" applyFont="1" applyAlignment="1" applyProtection="1">
      <alignment horizontal="centerContinuous" wrapText="1"/>
      <protection locked="0"/>
    </xf>
    <xf numFmtId="0" fontId="1" fillId="0" borderId="0" xfId="0" applyFont="1" applyAlignment="1" applyProtection="1">
      <alignment wrapText="1"/>
      <protection locked="0"/>
    </xf>
    <xf numFmtId="3" fontId="2" fillId="0" borderId="0" xfId="0" applyNumberFormat="1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38" fontId="1" fillId="0" borderId="0" xfId="0" applyNumberFormat="1" applyFont="1" applyProtection="1">
      <protection locked="0" hidden="1"/>
    </xf>
    <xf numFmtId="0" fontId="1" fillId="0" borderId="0" xfId="0" applyFont="1" applyAlignment="1" applyProtection="1">
      <alignment horizontal="left" indent="1"/>
      <protection locked="0"/>
    </xf>
    <xf numFmtId="41" fontId="1" fillId="0" borderId="0" xfId="0" applyNumberFormat="1" applyFont="1" applyAlignment="1">
      <alignment horizontal="right"/>
    </xf>
    <xf numFmtId="42" fontId="1" fillId="0" borderId="0" xfId="0" applyNumberFormat="1" applyFont="1" applyProtection="1">
      <protection hidden="1"/>
    </xf>
    <xf numFmtId="41" fontId="1" fillId="0" borderId="0" xfId="0" applyNumberFormat="1" applyFont="1" applyAlignment="1" applyProtection="1">
      <alignment horizontal="right"/>
      <protection hidden="1"/>
    </xf>
    <xf numFmtId="3" fontId="1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wrapText="1" indent="1"/>
    </xf>
    <xf numFmtId="41" fontId="1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left" indent="2"/>
      <protection locked="0"/>
    </xf>
    <xf numFmtId="0" fontId="1" fillId="0" borderId="0" xfId="0" applyFont="1" applyAlignment="1" applyProtection="1">
      <alignment horizontal="left" indent="3"/>
      <protection locked="0"/>
    </xf>
    <xf numFmtId="41" fontId="1" fillId="0" borderId="2" xfId="0" applyNumberFormat="1" applyFont="1" applyBorder="1" applyProtection="1">
      <protection hidden="1"/>
    </xf>
    <xf numFmtId="0" fontId="1" fillId="0" borderId="0" xfId="0" applyFont="1" applyAlignment="1" applyProtection="1">
      <alignment horizontal="left" wrapText="1" indent="2"/>
      <protection locked="0"/>
    </xf>
    <xf numFmtId="0" fontId="1" fillId="0" borderId="0" xfId="0" applyFont="1" applyProtection="1">
      <protection hidden="1"/>
    </xf>
    <xf numFmtId="41" fontId="1" fillId="0" borderId="1" xfId="0" applyNumberFormat="1" applyFont="1" applyBorder="1" applyProtection="1">
      <protection hidden="1"/>
    </xf>
    <xf numFmtId="3" fontId="5" fillId="2" borderId="0" xfId="0" applyNumberFormat="1" applyFont="1" applyFill="1" applyProtection="1">
      <protection locked="0"/>
    </xf>
    <xf numFmtId="3" fontId="6" fillId="2" borderId="0" xfId="0" applyNumberFormat="1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41" fontId="1" fillId="0" borderId="0" xfId="0" applyNumberFormat="1" applyFont="1" applyAlignment="1" applyProtection="1">
      <alignment horizontal="left" indent="1"/>
      <protection locked="0"/>
    </xf>
    <xf numFmtId="41" fontId="1" fillId="0" borderId="0" xfId="0" applyNumberFormat="1" applyFont="1" applyAlignment="1" applyProtection="1">
      <alignment horizontal="left" indent="3"/>
      <protection locked="0"/>
    </xf>
    <xf numFmtId="42" fontId="1" fillId="0" borderId="3" xfId="0" applyNumberFormat="1" applyFont="1" applyBorder="1" applyProtection="1">
      <protection hidden="1"/>
    </xf>
    <xf numFmtId="41" fontId="1" fillId="0" borderId="3" xfId="0" applyNumberFormat="1" applyFont="1" applyBorder="1" applyProtection="1">
      <protection hidden="1"/>
    </xf>
    <xf numFmtId="0" fontId="2" fillId="0" borderId="0" xfId="0" applyFont="1" applyAlignment="1" applyProtection="1">
      <alignment wrapText="1"/>
      <protection locked="0"/>
    </xf>
    <xf numFmtId="41" fontId="3" fillId="0" borderId="0" xfId="0" applyNumberFormat="1" applyFont="1" applyAlignment="1">
      <alignment wrapText="1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41" fontId="1" fillId="2" borderId="0" xfId="0" applyNumberFormat="1" applyFont="1" applyFill="1" applyProtection="1">
      <protection locked="0"/>
    </xf>
    <xf numFmtId="38" fontId="1" fillId="0" borderId="0" xfId="0" applyNumberFormat="1" applyFont="1" applyAlignment="1" applyProtection="1">
      <alignment horizontal="centerContinuous"/>
      <protection locked="0"/>
    </xf>
    <xf numFmtId="38" fontId="7" fillId="0" borderId="0" xfId="0" applyNumberFormat="1" applyFont="1" applyAlignment="1" applyProtection="1">
      <alignment horizontal="centerContinuous"/>
      <protection locked="0"/>
    </xf>
    <xf numFmtId="0" fontId="7" fillId="2" borderId="0" xfId="0" applyFont="1" applyFill="1" applyProtection="1">
      <protection locked="0"/>
    </xf>
    <xf numFmtId="38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left" wrapText="1" indent="1"/>
      <protection locked="0"/>
    </xf>
    <xf numFmtId="41" fontId="1" fillId="0" borderId="0" xfId="0" applyNumberFormat="1" applyFont="1" applyProtection="1">
      <protection locked="0"/>
    </xf>
    <xf numFmtId="42" fontId="1" fillId="0" borderId="0" xfId="0" applyNumberFormat="1" applyFont="1"/>
    <xf numFmtId="41" fontId="1" fillId="0" borderId="0" xfId="0" applyNumberFormat="1" applyFont="1"/>
    <xf numFmtId="0" fontId="1" fillId="0" borderId="0" xfId="0" applyFont="1" applyAlignment="1" applyProtection="1">
      <alignment horizontal="left" indent="5"/>
      <protection locked="0"/>
    </xf>
    <xf numFmtId="41" fontId="1" fillId="0" borderId="2" xfId="0" applyNumberFormat="1" applyFont="1" applyBorder="1"/>
    <xf numFmtId="0" fontId="1" fillId="3" borderId="0" xfId="0" applyFont="1" applyFill="1" applyAlignment="1" applyProtection="1">
      <alignment horizontal="left" indent="1"/>
      <protection locked="0"/>
    </xf>
    <xf numFmtId="0" fontId="1" fillId="3" borderId="0" xfId="0" applyFont="1" applyFill="1" applyAlignment="1" applyProtection="1">
      <alignment horizontal="left" indent="3"/>
      <protection locked="0"/>
    </xf>
    <xf numFmtId="0" fontId="0" fillId="0" borderId="0" xfId="0" applyProtection="1">
      <protection locked="0"/>
    </xf>
    <xf numFmtId="41" fontId="1" fillId="0" borderId="1" xfId="0" applyNumberFormat="1" applyFont="1" applyBorder="1"/>
    <xf numFmtId="42" fontId="1" fillId="0" borderId="3" xfId="0" applyNumberFormat="1" applyFont="1" applyBorder="1"/>
    <xf numFmtId="38" fontId="7" fillId="0" borderId="0" xfId="0" applyNumberFormat="1" applyFont="1" applyProtection="1">
      <protection locked="0"/>
    </xf>
    <xf numFmtId="0" fontId="1" fillId="0" borderId="0" xfId="0" applyFont="1"/>
    <xf numFmtId="38" fontId="1" fillId="2" borderId="0" xfId="0" applyNumberFormat="1" applyFont="1" applyFill="1" applyProtection="1">
      <protection locked="0"/>
    </xf>
    <xf numFmtId="38" fontId="7" fillId="2" borderId="0" xfId="0" applyNumberFormat="1" applyFont="1" applyFill="1" applyProtection="1">
      <protection locked="0"/>
    </xf>
  </cellXfs>
  <cellStyles count="2">
    <cellStyle name="Normal" xfId="0" builtinId="0"/>
    <cellStyle name="Normal 2" xfId="1" xr:uid="{3BD6FAFF-33C1-410A-9E3D-74062F672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GASB%2034%20Project%20Plan\Division%20Financials%20&amp;%20Schedules_2023\$Printer%20Inserts\6-Fiduciary%20Funds-%20(Pages%20214-249)\FIDUCIARY_2023%20(pages%2070-73,%20210-245).xlsx" TargetMode="External"/><Relationship Id="rId1" Type="http://schemas.openxmlformats.org/officeDocument/2006/relationships/externalLinkPath" Target="/GASB%2034%20Project%20Plan/Division%20Financials%20&amp;%20Schedules_2023/$Printer%20Inserts/6-Fiduciary%20Funds-%20(Pages%20214-249)/FIDUCIARY_2023%20(pages%2070-73,%20210-24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210"/>
      <sheetName val="page 212"/>
      <sheetName val="page 214"/>
      <sheetName val="page 216"/>
      <sheetName val="page 218-219"/>
      <sheetName val="page 222-223"/>
      <sheetName val="page 226"/>
      <sheetName val="Support for TRS_F10"/>
      <sheetName val="page 228"/>
      <sheetName val="page 230"/>
      <sheetName val="Support for BERS_F14"/>
      <sheetName val="Acerno_Cache_XXXXX"/>
      <sheetName val="page 232"/>
      <sheetName val="page 234"/>
      <sheetName val="page 236"/>
      <sheetName val="page 238"/>
      <sheetName val="page 240"/>
      <sheetName val="page 242"/>
      <sheetName val="page 244"/>
    </sheetNames>
    <sheetDataSet>
      <sheetData sheetId="0">
        <row r="9">
          <cell r="I9">
            <v>4733765</v>
          </cell>
        </row>
        <row r="11">
          <cell r="I11">
            <v>2463121</v>
          </cell>
        </row>
        <row r="12">
          <cell r="I12">
            <v>4967413</v>
          </cell>
        </row>
        <row r="13">
          <cell r="I13">
            <v>1081470</v>
          </cell>
        </row>
        <row r="14">
          <cell r="I14">
            <v>1043</v>
          </cell>
        </row>
        <row r="17">
          <cell r="I17">
            <v>4509936</v>
          </cell>
        </row>
        <row r="18">
          <cell r="I18">
            <v>74955821</v>
          </cell>
        </row>
        <row r="19">
          <cell r="I19">
            <v>131923201</v>
          </cell>
        </row>
        <row r="20">
          <cell r="I20">
            <v>61301112</v>
          </cell>
        </row>
        <row r="21">
          <cell r="I21">
            <v>18239158</v>
          </cell>
        </row>
        <row r="22">
          <cell r="I22">
            <v>6641637</v>
          </cell>
        </row>
        <row r="23">
          <cell r="I23">
            <v>20445303</v>
          </cell>
        </row>
        <row r="24">
          <cell r="I24">
            <v>7754901</v>
          </cell>
        </row>
        <row r="26">
          <cell r="I26">
            <v>482084</v>
          </cell>
        </row>
        <row r="30">
          <cell r="I30">
            <v>1052593</v>
          </cell>
        </row>
        <row r="31">
          <cell r="I31">
            <v>5988559</v>
          </cell>
        </row>
        <row r="32">
          <cell r="I32">
            <v>1492753</v>
          </cell>
        </row>
        <row r="33">
          <cell r="I33">
            <v>20445303</v>
          </cell>
        </row>
        <row r="34">
          <cell r="I34">
            <v>235482</v>
          </cell>
        </row>
        <row r="37">
          <cell r="I37">
            <v>223780542</v>
          </cell>
        </row>
        <row r="38">
          <cell r="I38">
            <v>6398501</v>
          </cell>
        </row>
        <row r="39">
          <cell r="I39">
            <v>48542112</v>
          </cell>
        </row>
        <row r="40">
          <cell r="I40">
            <v>31564120</v>
          </cell>
        </row>
      </sheetData>
      <sheetData sheetId="1">
        <row r="12">
          <cell r="J12">
            <v>3748929</v>
          </cell>
        </row>
        <row r="13">
          <cell r="J13">
            <v>13815200</v>
          </cell>
        </row>
        <row r="14">
          <cell r="J14">
            <v>57721</v>
          </cell>
        </row>
        <row r="17">
          <cell r="J17">
            <v>4000492</v>
          </cell>
        </row>
        <row r="18">
          <cell r="J18">
            <v>3214380</v>
          </cell>
        </row>
        <row r="19">
          <cell r="J19">
            <v>13220310</v>
          </cell>
        </row>
        <row r="20">
          <cell r="J20">
            <v>-1702532</v>
          </cell>
        </row>
        <row r="23">
          <cell r="J23">
            <v>61733</v>
          </cell>
        </row>
        <row r="24">
          <cell r="J24">
            <v>-5102</v>
          </cell>
        </row>
        <row r="26">
          <cell r="J26">
            <v>-14742</v>
          </cell>
        </row>
        <row r="29">
          <cell r="J29">
            <v>24624803</v>
          </cell>
        </row>
        <row r="30">
          <cell r="J30">
            <v>298196</v>
          </cell>
        </row>
        <row r="31">
          <cell r="J31">
            <v>10282</v>
          </cell>
        </row>
        <row r="36">
          <cell r="J36">
            <v>298822167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F5DC-1146-49B9-AD40-4BDF98762E43}">
  <sheetPr>
    <pageSetUpPr fitToPage="1"/>
  </sheetPr>
  <dimension ref="A1:K50"/>
  <sheetViews>
    <sheetView showGridLines="0" showZeros="0" tabSelected="1" zoomScale="120" zoomScaleNormal="120" workbookViewId="0">
      <selection activeCell="I37" sqref="I37"/>
    </sheetView>
  </sheetViews>
  <sheetFormatPr defaultColWidth="9.33203125" defaultRowHeight="12.75" x14ac:dyDescent="0.2"/>
  <cols>
    <col min="1" max="1" width="63" style="47" customWidth="1"/>
    <col min="2" max="2" width="6" style="48" customWidth="1"/>
    <col min="3" max="3" width="16" style="5" customWidth="1"/>
    <col min="4" max="4" width="3.5" style="5" bestFit="1" customWidth="1"/>
    <col min="5" max="5" width="14.5" style="5" customWidth="1"/>
    <col min="6" max="6" width="18.1640625" style="5" customWidth="1"/>
    <col min="7" max="16384" width="9.33203125" style="5"/>
  </cols>
  <sheetData>
    <row r="1" spans="1:11" x14ac:dyDescent="0.2">
      <c r="A1" s="1" t="s">
        <v>0</v>
      </c>
      <c r="B1" s="2"/>
      <c r="C1" s="3"/>
      <c r="D1" s="3"/>
      <c r="E1" s="3"/>
      <c r="F1" s="4"/>
    </row>
    <row r="2" spans="1:11" s="7" customFormat="1" x14ac:dyDescent="0.2">
      <c r="A2" s="1" t="s">
        <v>1</v>
      </c>
      <c r="B2" s="6"/>
      <c r="C2" s="3"/>
      <c r="D2" s="3"/>
      <c r="E2" s="3"/>
      <c r="F2" s="4"/>
      <c r="G2" s="5"/>
      <c r="I2" s="5"/>
      <c r="J2" s="5"/>
      <c r="K2" s="5"/>
    </row>
    <row r="3" spans="1:11" s="7" customFormat="1" x14ac:dyDescent="0.2">
      <c r="A3" s="1" t="s">
        <v>2</v>
      </c>
      <c r="B3" s="2"/>
      <c r="C3" s="3"/>
      <c r="D3" s="3"/>
      <c r="E3" s="3"/>
      <c r="F3" s="4"/>
      <c r="G3" s="5"/>
      <c r="I3" s="5"/>
      <c r="J3" s="5"/>
      <c r="K3" s="5"/>
    </row>
    <row r="4" spans="1:11" s="7" customFormat="1" x14ac:dyDescent="0.2">
      <c r="A4" s="8" t="s">
        <v>71</v>
      </c>
      <c r="B4" s="9"/>
      <c r="C4" s="3"/>
      <c r="D4" s="3"/>
      <c r="E4" s="3"/>
      <c r="F4" s="4"/>
      <c r="G4" s="5"/>
      <c r="I4" s="5"/>
      <c r="J4" s="5"/>
      <c r="K4" s="5"/>
    </row>
    <row r="5" spans="1:11" s="7" customFormat="1" x14ac:dyDescent="0.2">
      <c r="A5" s="6" t="s">
        <v>3</v>
      </c>
      <c r="B5" s="6"/>
      <c r="C5" s="3"/>
      <c r="D5" s="3"/>
      <c r="E5" s="3"/>
      <c r="F5" s="4"/>
      <c r="G5" s="5"/>
      <c r="I5" s="5"/>
      <c r="J5" s="5"/>
      <c r="K5" s="5"/>
    </row>
    <row r="6" spans="1:11" x14ac:dyDescent="0.2">
      <c r="A6" s="6"/>
      <c r="B6" s="2"/>
      <c r="C6" s="3"/>
      <c r="D6" s="3"/>
      <c r="E6" s="3"/>
    </row>
    <row r="7" spans="1:11" ht="60.75" customHeight="1" x14ac:dyDescent="0.2">
      <c r="A7" s="10"/>
      <c r="B7" s="11"/>
      <c r="C7" s="12" t="s">
        <v>4</v>
      </c>
      <c r="D7" s="13"/>
      <c r="E7" s="12" t="s">
        <v>5</v>
      </c>
      <c r="F7" s="14"/>
    </row>
    <row r="8" spans="1:11" ht="15.75" x14ac:dyDescent="0.25">
      <c r="A8" s="15" t="s">
        <v>6</v>
      </c>
      <c r="B8" s="16"/>
      <c r="C8" s="17"/>
      <c r="D8" s="17"/>
      <c r="E8" s="17"/>
    </row>
    <row r="9" spans="1:11" x14ac:dyDescent="0.2">
      <c r="A9" s="18" t="s">
        <v>7</v>
      </c>
      <c r="B9" s="19"/>
      <c r="C9" s="20">
        <f>'[1]page 210'!I9</f>
        <v>4733765</v>
      </c>
      <c r="D9" s="21"/>
      <c r="E9" s="22">
        <v>531665</v>
      </c>
      <c r="F9" s="23"/>
    </row>
    <row r="10" spans="1:11" x14ac:dyDescent="0.2">
      <c r="A10" s="18" t="s">
        <v>8</v>
      </c>
      <c r="B10" s="24">
        <v>0</v>
      </c>
      <c r="C10" s="25"/>
      <c r="D10" s="26"/>
      <c r="E10" s="26"/>
      <c r="F10" s="23"/>
    </row>
    <row r="11" spans="1:11" x14ac:dyDescent="0.2">
      <c r="A11" s="27" t="s">
        <v>9</v>
      </c>
      <c r="B11" s="24"/>
      <c r="C11" s="25">
        <f>'[1]page 210'!I11</f>
        <v>2463121</v>
      </c>
      <c r="D11" s="26"/>
      <c r="E11" s="26">
        <v>0</v>
      </c>
      <c r="F11" s="23"/>
    </row>
    <row r="12" spans="1:11" x14ac:dyDescent="0.2">
      <c r="A12" s="27" t="s">
        <v>10</v>
      </c>
      <c r="B12" s="24">
        <v>0</v>
      </c>
      <c r="C12" s="25">
        <f>'[1]page 210'!I12</f>
        <v>4967413</v>
      </c>
      <c r="D12" s="26"/>
      <c r="E12" s="26">
        <v>0</v>
      </c>
      <c r="F12" s="23"/>
    </row>
    <row r="13" spans="1:11" x14ac:dyDescent="0.2">
      <c r="A13" s="27" t="s">
        <v>11</v>
      </c>
      <c r="B13" s="24">
        <v>0</v>
      </c>
      <c r="C13" s="25">
        <f>'[1]page 210'!I13</f>
        <v>1081470</v>
      </c>
      <c r="D13" s="26"/>
      <c r="E13" s="26">
        <v>0</v>
      </c>
      <c r="F13" s="23"/>
    </row>
    <row r="14" spans="1:11" x14ac:dyDescent="0.2">
      <c r="A14" s="27" t="s">
        <v>12</v>
      </c>
      <c r="B14" s="24"/>
      <c r="C14" s="25">
        <f>'[1]page 210'!I14</f>
        <v>1043</v>
      </c>
      <c r="D14" s="26"/>
      <c r="E14" s="26">
        <v>0</v>
      </c>
      <c r="F14" s="23"/>
    </row>
    <row r="15" spans="1:11" x14ac:dyDescent="0.2">
      <c r="A15" s="28" t="s">
        <v>13</v>
      </c>
      <c r="B15" s="24"/>
      <c r="C15" s="29">
        <f>SUM(C11:C14)</f>
        <v>8513047</v>
      </c>
      <c r="D15" s="26"/>
      <c r="E15" s="29">
        <f>SUM(E11:E14)</f>
        <v>0</v>
      </c>
      <c r="F15" s="23"/>
    </row>
    <row r="16" spans="1:11" x14ac:dyDescent="0.2">
      <c r="A16" s="18" t="s">
        <v>14</v>
      </c>
      <c r="B16" s="24">
        <v>0</v>
      </c>
      <c r="C16" s="25"/>
      <c r="D16" s="26"/>
      <c r="E16" s="26"/>
      <c r="F16" s="23"/>
    </row>
    <row r="17" spans="1:8" x14ac:dyDescent="0.2">
      <c r="A17" s="27" t="s">
        <v>15</v>
      </c>
      <c r="B17" s="24">
        <v>0</v>
      </c>
      <c r="C17" s="25">
        <f>+'[1]page 210'!I17</f>
        <v>4509936</v>
      </c>
      <c r="D17" s="26"/>
      <c r="E17" s="21">
        <v>0</v>
      </c>
      <c r="F17" s="23"/>
    </row>
    <row r="18" spans="1:8" x14ac:dyDescent="0.2">
      <c r="A18" s="27" t="s">
        <v>16</v>
      </c>
      <c r="B18" s="24">
        <v>0</v>
      </c>
      <c r="C18" s="25">
        <f>'[1]page 210'!I18</f>
        <v>74955821</v>
      </c>
      <c r="D18" s="26"/>
      <c r="E18" s="26">
        <v>290897</v>
      </c>
      <c r="F18" s="23"/>
    </row>
    <row r="19" spans="1:8" x14ac:dyDescent="0.2">
      <c r="A19" s="27" t="s">
        <v>17</v>
      </c>
      <c r="B19" s="24">
        <v>0</v>
      </c>
      <c r="C19" s="25">
        <f>'[1]page 210'!I19</f>
        <v>131923201</v>
      </c>
      <c r="D19" s="26"/>
      <c r="E19" s="26">
        <v>0</v>
      </c>
      <c r="F19" s="23"/>
    </row>
    <row r="20" spans="1:8" x14ac:dyDescent="0.2">
      <c r="A20" s="30" t="s">
        <v>18</v>
      </c>
      <c r="B20" s="16"/>
      <c r="C20" s="25">
        <f>'[1]page 210'!I20</f>
        <v>61301112</v>
      </c>
      <c r="D20" s="31"/>
      <c r="E20" s="26">
        <v>0</v>
      </c>
    </row>
    <row r="21" spans="1:8" x14ac:dyDescent="0.2">
      <c r="A21" s="27" t="s">
        <v>19</v>
      </c>
      <c r="B21" s="24">
        <v>0</v>
      </c>
      <c r="C21" s="25">
        <f>'[1]page 210'!I21</f>
        <v>18239158</v>
      </c>
      <c r="D21" s="26"/>
      <c r="E21" s="26">
        <v>0</v>
      </c>
      <c r="F21" s="23"/>
    </row>
    <row r="22" spans="1:8" x14ac:dyDescent="0.2">
      <c r="A22" s="27" t="s">
        <v>20</v>
      </c>
      <c r="B22" s="24"/>
      <c r="C22" s="25">
        <f>'[1]page 210'!I22</f>
        <v>6641637</v>
      </c>
      <c r="D22" s="26"/>
      <c r="E22" s="26">
        <v>0</v>
      </c>
      <c r="F22" s="23"/>
    </row>
    <row r="23" spans="1:8" x14ac:dyDescent="0.2">
      <c r="A23" s="27" t="s">
        <v>21</v>
      </c>
      <c r="B23" s="24">
        <v>0</v>
      </c>
      <c r="C23" s="25">
        <f>'[1]page 210'!I23</f>
        <v>20445303</v>
      </c>
      <c r="D23" s="26"/>
      <c r="E23" s="26">
        <v>0</v>
      </c>
      <c r="F23" s="23"/>
    </row>
    <row r="24" spans="1:8" x14ac:dyDescent="0.2">
      <c r="A24" s="27" t="s">
        <v>22</v>
      </c>
      <c r="B24" s="24">
        <v>0</v>
      </c>
      <c r="C24" s="25">
        <f>'[1]page 210'!I24</f>
        <v>7754901</v>
      </c>
      <c r="D24" s="26"/>
      <c r="E24" s="26">
        <v>0</v>
      </c>
      <c r="F24" s="23"/>
    </row>
    <row r="25" spans="1:8" x14ac:dyDescent="0.2">
      <c r="A25" s="28" t="s">
        <v>23</v>
      </c>
      <c r="B25" s="24"/>
      <c r="C25" s="29">
        <f>SUM(C17:C24)</f>
        <v>325771069</v>
      </c>
      <c r="D25" s="26"/>
      <c r="E25" s="29">
        <f>SUM(E17:E24)</f>
        <v>290897</v>
      </c>
      <c r="F25" s="23"/>
    </row>
    <row r="26" spans="1:8" x14ac:dyDescent="0.2">
      <c r="A26" s="18" t="s">
        <v>24</v>
      </c>
      <c r="B26" s="24">
        <v>0</v>
      </c>
      <c r="C26" s="25">
        <f>'[1]page 210'!I26</f>
        <v>482084</v>
      </c>
      <c r="D26" s="26"/>
      <c r="E26" s="32">
        <v>0</v>
      </c>
      <c r="F26" s="33"/>
      <c r="G26" s="23"/>
    </row>
    <row r="27" spans="1:8" ht="16.5" customHeight="1" x14ac:dyDescent="0.3">
      <c r="A27" s="28" t="s">
        <v>25</v>
      </c>
      <c r="B27" s="24">
        <v>0</v>
      </c>
      <c r="C27" s="29">
        <f>C9+C15+C25+C26</f>
        <v>339499965</v>
      </c>
      <c r="D27" s="21"/>
      <c r="E27" s="29">
        <f>E9+E15+E25+E26</f>
        <v>822562</v>
      </c>
      <c r="F27" s="34"/>
      <c r="G27" s="5" t="s">
        <v>26</v>
      </c>
      <c r="H27" s="35"/>
    </row>
    <row r="28" spans="1:8" x14ac:dyDescent="0.2">
      <c r="A28" s="31"/>
      <c r="B28" s="24">
        <v>0</v>
      </c>
      <c r="C28" s="25"/>
      <c r="D28" s="26"/>
      <c r="E28" s="26"/>
    </row>
    <row r="29" spans="1:8" ht="15.75" x14ac:dyDescent="0.25">
      <c r="A29" s="36" t="s">
        <v>27</v>
      </c>
      <c r="B29" s="24">
        <v>0</v>
      </c>
      <c r="C29" s="25"/>
      <c r="D29" s="26"/>
      <c r="E29" s="26"/>
    </row>
    <row r="30" spans="1:8" x14ac:dyDescent="0.2">
      <c r="A30" s="18" t="s">
        <v>28</v>
      </c>
      <c r="B30" s="24">
        <v>0</v>
      </c>
      <c r="C30" s="25">
        <f>'[1]page 210'!I30</f>
        <v>1052593</v>
      </c>
      <c r="D30" s="26"/>
      <c r="E30" s="26">
        <v>626905</v>
      </c>
      <c r="F30" s="23"/>
    </row>
    <row r="31" spans="1:8" x14ac:dyDescent="0.2">
      <c r="A31" s="18" t="s">
        <v>29</v>
      </c>
      <c r="B31" s="24">
        <v>0</v>
      </c>
      <c r="C31" s="25">
        <f>'[1]page 210'!I31</f>
        <v>5988559</v>
      </c>
      <c r="D31" s="26"/>
      <c r="E31" s="26">
        <v>0</v>
      </c>
      <c r="F31" s="23"/>
    </row>
    <row r="32" spans="1:8" x14ac:dyDescent="0.2">
      <c r="A32" s="18" t="s">
        <v>30</v>
      </c>
      <c r="B32" s="24">
        <v>0</v>
      </c>
      <c r="C32" s="25">
        <f>'[1]page 210'!I32</f>
        <v>1492753</v>
      </c>
      <c r="D32" s="26"/>
      <c r="E32" s="26">
        <v>0</v>
      </c>
      <c r="F32" s="23"/>
    </row>
    <row r="33" spans="1:8" x14ac:dyDescent="0.2">
      <c r="A33" s="18" t="s">
        <v>31</v>
      </c>
      <c r="B33" s="24">
        <v>0</v>
      </c>
      <c r="C33" s="25">
        <f>'[1]page 210'!I33</f>
        <v>20445303</v>
      </c>
      <c r="D33" s="26"/>
      <c r="E33" s="26">
        <v>0</v>
      </c>
      <c r="F33" s="23"/>
    </row>
    <row r="34" spans="1:8" x14ac:dyDescent="0.2">
      <c r="A34" s="18" t="s">
        <v>32</v>
      </c>
      <c r="B34" s="24">
        <v>0</v>
      </c>
      <c r="C34" s="25">
        <f>'[1]page 210'!I34</f>
        <v>235482</v>
      </c>
      <c r="D34" s="26"/>
      <c r="E34" s="26">
        <v>195657</v>
      </c>
      <c r="F34" s="23"/>
    </row>
    <row r="35" spans="1:8" ht="18.75" x14ac:dyDescent="0.3">
      <c r="A35" s="28" t="s">
        <v>33</v>
      </c>
      <c r="B35" s="24">
        <v>0</v>
      </c>
      <c r="C35" s="29">
        <f>SUM(C30:C34)</f>
        <v>29214690</v>
      </c>
      <c r="D35" s="26"/>
      <c r="E35" s="37">
        <f>SUM(E30:E34)</f>
        <v>822562</v>
      </c>
      <c r="F35" s="34"/>
      <c r="H35" s="35"/>
    </row>
    <row r="36" spans="1:8" ht="15.75" x14ac:dyDescent="0.25">
      <c r="A36" s="36" t="s">
        <v>34</v>
      </c>
      <c r="B36" s="24">
        <v>0</v>
      </c>
      <c r="C36" s="25"/>
      <c r="D36" s="26"/>
      <c r="E36" s="26"/>
      <c r="F36" s="23"/>
      <c r="H36" s="35"/>
    </row>
    <row r="37" spans="1:8" x14ac:dyDescent="0.2">
      <c r="A37" s="38" t="s">
        <v>35</v>
      </c>
      <c r="B37" s="24"/>
      <c r="C37" s="25">
        <f>'[1]page 210'!I37</f>
        <v>223780542</v>
      </c>
      <c r="D37" s="26"/>
      <c r="E37" s="26">
        <v>0</v>
      </c>
      <c r="F37" s="23"/>
      <c r="H37" s="35"/>
    </row>
    <row r="38" spans="1:8" x14ac:dyDescent="0.2">
      <c r="A38" s="38" t="s">
        <v>36</v>
      </c>
      <c r="B38" s="24"/>
      <c r="C38" s="25">
        <f>'[1]page 210'!I38</f>
        <v>6398501</v>
      </c>
      <c r="D38" s="26"/>
      <c r="E38" s="26">
        <v>0</v>
      </c>
      <c r="F38" s="23"/>
      <c r="H38" s="35"/>
    </row>
    <row r="39" spans="1:8" x14ac:dyDescent="0.2">
      <c r="A39" s="38" t="s">
        <v>37</v>
      </c>
      <c r="B39" s="24"/>
      <c r="C39" s="25">
        <f>'[1]page 210'!I39</f>
        <v>48542112</v>
      </c>
      <c r="D39" s="26"/>
      <c r="E39" s="26">
        <v>0</v>
      </c>
      <c r="F39" s="23"/>
      <c r="H39" s="35"/>
    </row>
    <row r="40" spans="1:8" x14ac:dyDescent="0.2">
      <c r="A40" s="38" t="s">
        <v>38</v>
      </c>
      <c r="B40" s="24"/>
      <c r="C40" s="25">
        <f>'[1]page 210'!I40</f>
        <v>31564120</v>
      </c>
      <c r="D40" s="26"/>
      <c r="E40" s="26">
        <v>0</v>
      </c>
      <c r="F40" s="23"/>
      <c r="H40" s="35"/>
    </row>
    <row r="41" spans="1:8" ht="13.5" thickBot="1" x14ac:dyDescent="0.25">
      <c r="A41" s="39" t="s">
        <v>39</v>
      </c>
      <c r="B41" s="19"/>
      <c r="C41" s="40">
        <f>+C37+C38+C39+C40</f>
        <v>310285275</v>
      </c>
      <c r="D41" s="25" t="s">
        <v>40</v>
      </c>
      <c r="E41" s="41">
        <f>E27-E35</f>
        <v>0</v>
      </c>
    </row>
    <row r="42" spans="1:8" ht="13.5" thickTop="1" x14ac:dyDescent="0.2">
      <c r="A42" s="42" t="s">
        <v>41</v>
      </c>
      <c r="B42" s="43"/>
      <c r="C42" s="25"/>
      <c r="D42" s="26"/>
      <c r="E42" s="26"/>
    </row>
    <row r="43" spans="1:8" x14ac:dyDescent="0.2">
      <c r="A43" s="16"/>
      <c r="B43" s="31"/>
      <c r="C43" s="31"/>
      <c r="D43" s="31"/>
      <c r="E43" s="44"/>
    </row>
    <row r="44" spans="1:8" x14ac:dyDescent="0.2">
      <c r="A44" s="45" t="s">
        <v>42</v>
      </c>
      <c r="B44" s="31"/>
      <c r="C44" s="31"/>
      <c r="D44" s="31"/>
      <c r="E44" s="44"/>
    </row>
    <row r="45" spans="1:8" x14ac:dyDescent="0.2">
      <c r="A45" s="16"/>
      <c r="B45" s="31"/>
      <c r="C45" s="31"/>
      <c r="D45" s="31"/>
      <c r="E45" s="44"/>
    </row>
    <row r="50" spans="3:3" x14ac:dyDescent="0.2">
      <c r="C50" s="46"/>
    </row>
  </sheetData>
  <pageMargins left="0.75" right="0.75" top="0.35" bottom="0.51" header="0.23" footer="0.17"/>
  <pageSetup scale="96" firstPageNumber="10" orientation="portrait" r:id="rId1"/>
  <headerFooter alignWithMargins="0">
    <oddFooter>&amp;L&amp;F_&amp;A&amp;R&amp;D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C10B-82FD-47B1-8D5A-4FE0D2278A13}">
  <dimension ref="A1:L53"/>
  <sheetViews>
    <sheetView topLeftCell="A4" workbookViewId="0">
      <selection activeCell="A18" sqref="A18"/>
    </sheetView>
  </sheetViews>
  <sheetFormatPr defaultColWidth="9.33203125" defaultRowHeight="12.75" x14ac:dyDescent="0.2"/>
  <cols>
    <col min="1" max="1" width="63" style="104" customWidth="1"/>
    <col min="2" max="2" width="3.5" style="105" bestFit="1" customWidth="1"/>
    <col min="3" max="3" width="16" style="65" customWidth="1"/>
    <col min="4" max="4" width="3.5" style="65" bestFit="1" customWidth="1"/>
    <col min="5" max="5" width="23.83203125" style="65" customWidth="1"/>
    <col min="6" max="6" width="11.5" style="63" customWidth="1"/>
    <col min="7" max="7" width="18.1640625" style="65" customWidth="1"/>
    <col min="8" max="16384" width="9.33203125" style="65"/>
  </cols>
  <sheetData>
    <row r="1" spans="1:12" x14ac:dyDescent="0.2">
      <c r="A1" s="60" t="s">
        <v>0</v>
      </c>
      <c r="B1" s="61"/>
      <c r="C1" s="62"/>
      <c r="D1" s="62"/>
      <c r="E1" s="62"/>
      <c r="G1" s="64"/>
    </row>
    <row r="2" spans="1:12" s="67" customFormat="1" x14ac:dyDescent="0.2">
      <c r="A2" s="60" t="s">
        <v>1</v>
      </c>
      <c r="B2" s="66"/>
      <c r="C2" s="62"/>
      <c r="D2" s="62"/>
      <c r="E2" s="62"/>
      <c r="F2" s="63"/>
      <c r="G2" s="64"/>
      <c r="H2" s="65"/>
      <c r="J2" s="65"/>
      <c r="K2" s="65"/>
      <c r="L2" s="65"/>
    </row>
    <row r="3" spans="1:12" s="67" customFormat="1" x14ac:dyDescent="0.2">
      <c r="A3" s="60" t="s">
        <v>2</v>
      </c>
      <c r="B3" s="61"/>
      <c r="C3" s="62"/>
      <c r="D3" s="62"/>
      <c r="E3" s="62"/>
      <c r="F3" s="63"/>
      <c r="G3" s="64"/>
      <c r="H3" s="65"/>
      <c r="J3" s="65"/>
      <c r="K3" s="65"/>
      <c r="L3" s="65"/>
    </row>
    <row r="4" spans="1:12" s="67" customFormat="1" x14ac:dyDescent="0.2">
      <c r="A4" s="68" t="s">
        <v>76</v>
      </c>
      <c r="B4" s="69"/>
      <c r="C4" s="62"/>
      <c r="D4" s="62"/>
      <c r="E4" s="62"/>
      <c r="F4" s="63"/>
      <c r="G4" s="64"/>
      <c r="H4" s="65"/>
      <c r="J4" s="65"/>
      <c r="K4" s="65"/>
      <c r="L4" s="65"/>
    </row>
    <row r="5" spans="1:12" s="67" customFormat="1" x14ac:dyDescent="0.2">
      <c r="A5" s="66" t="s">
        <v>3</v>
      </c>
      <c r="B5" s="66"/>
      <c r="C5" s="62"/>
      <c r="D5" s="62"/>
      <c r="E5" s="62"/>
      <c r="F5" s="63"/>
      <c r="G5" s="64"/>
      <c r="H5" s="65"/>
      <c r="J5" s="65"/>
      <c r="K5" s="65"/>
      <c r="L5" s="65"/>
    </row>
    <row r="6" spans="1:12" x14ac:dyDescent="0.2">
      <c r="A6" s="66"/>
      <c r="B6" s="61"/>
      <c r="C6" s="62"/>
      <c r="D6" s="62"/>
      <c r="E6" s="62"/>
    </row>
    <row r="7" spans="1:12" ht="51" x14ac:dyDescent="0.2">
      <c r="A7" s="70"/>
      <c r="B7" s="71"/>
      <c r="C7" s="72" t="s">
        <v>4</v>
      </c>
      <c r="D7" s="73"/>
      <c r="E7" s="72" t="s">
        <v>5</v>
      </c>
      <c r="F7" s="74"/>
      <c r="G7" s="74"/>
    </row>
    <row r="8" spans="1:12" ht="15.75" x14ac:dyDescent="0.25">
      <c r="A8" s="75" t="s">
        <v>6</v>
      </c>
      <c r="B8" s="76"/>
      <c r="C8" s="77"/>
      <c r="D8" s="77"/>
      <c r="E8" s="77"/>
    </row>
    <row r="9" spans="1:12" x14ac:dyDescent="0.2">
      <c r="A9" s="78" t="s">
        <v>7</v>
      </c>
      <c r="B9" s="79"/>
      <c r="C9" s="80">
        <v>3410311</v>
      </c>
      <c r="D9" s="81"/>
      <c r="E9" s="80">
        <v>819660</v>
      </c>
      <c r="G9" s="82"/>
    </row>
    <row r="10" spans="1:12" x14ac:dyDescent="0.2">
      <c r="A10" s="78" t="s">
        <v>8</v>
      </c>
      <c r="B10" s="83"/>
      <c r="C10" s="84"/>
      <c r="D10" s="84"/>
      <c r="E10" s="84"/>
      <c r="G10" s="82"/>
    </row>
    <row r="11" spans="1:12" x14ac:dyDescent="0.2">
      <c r="A11" s="85" t="s">
        <v>9</v>
      </c>
      <c r="B11" s="83"/>
      <c r="C11" s="84">
        <v>2298196</v>
      </c>
      <c r="D11" s="84"/>
      <c r="E11" s="84">
        <v>0</v>
      </c>
      <c r="G11" s="82"/>
    </row>
    <row r="12" spans="1:12" x14ac:dyDescent="0.2">
      <c r="A12" s="85" t="s">
        <v>10</v>
      </c>
      <c r="B12" s="83"/>
      <c r="C12" s="84">
        <v>4182306</v>
      </c>
      <c r="D12" s="84"/>
      <c r="E12" s="84">
        <v>0</v>
      </c>
      <c r="G12" s="82"/>
    </row>
    <row r="13" spans="1:12" x14ac:dyDescent="0.2">
      <c r="A13" s="85" t="s">
        <v>11</v>
      </c>
      <c r="B13" s="83"/>
      <c r="C13" s="84">
        <v>1000415</v>
      </c>
      <c r="D13" s="84"/>
      <c r="E13" s="84">
        <v>0</v>
      </c>
      <c r="G13" s="82"/>
    </row>
    <row r="14" spans="1:12" x14ac:dyDescent="0.2">
      <c r="A14" s="85" t="s">
        <v>12</v>
      </c>
      <c r="B14" s="83"/>
      <c r="C14" s="84">
        <v>869</v>
      </c>
      <c r="D14" s="84"/>
      <c r="E14" s="84">
        <v>0</v>
      </c>
      <c r="G14" s="82"/>
    </row>
    <row r="15" spans="1:12" x14ac:dyDescent="0.2">
      <c r="A15" s="86" t="s">
        <v>13</v>
      </c>
      <c r="B15" s="83"/>
      <c r="C15" s="87">
        <v>7481786</v>
      </c>
      <c r="D15" s="84"/>
      <c r="E15" s="87">
        <f>SUM(E11:E14)</f>
        <v>0</v>
      </c>
      <c r="G15" s="82"/>
    </row>
    <row r="16" spans="1:12" x14ac:dyDescent="0.2">
      <c r="A16" s="78" t="s">
        <v>14</v>
      </c>
      <c r="B16" s="83"/>
      <c r="C16" s="84"/>
      <c r="D16" s="84"/>
      <c r="E16" s="84"/>
      <c r="G16" s="82"/>
    </row>
    <row r="17" spans="1:9" x14ac:dyDescent="0.2">
      <c r="A17" s="85" t="s">
        <v>15</v>
      </c>
      <c r="B17" s="83"/>
      <c r="C17" s="84">
        <v>7745149</v>
      </c>
      <c r="D17" s="84"/>
      <c r="E17" s="81">
        <v>0</v>
      </c>
      <c r="G17" s="82"/>
    </row>
    <row r="18" spans="1:9" x14ac:dyDescent="0.2">
      <c r="A18" s="85" t="s">
        <v>16</v>
      </c>
      <c r="B18" s="83"/>
      <c r="C18" s="84">
        <v>76935692</v>
      </c>
      <c r="D18" s="84"/>
      <c r="E18" s="84">
        <v>306839</v>
      </c>
      <c r="G18" s="82"/>
    </row>
    <row r="19" spans="1:9" x14ac:dyDescent="0.2">
      <c r="A19" s="85" t="s">
        <v>17</v>
      </c>
      <c r="B19" s="83"/>
      <c r="C19" s="84">
        <v>119370681</v>
      </c>
      <c r="D19" s="84"/>
      <c r="E19" s="84">
        <v>0</v>
      </c>
      <c r="G19" s="82"/>
    </row>
    <row r="20" spans="1:9" x14ac:dyDescent="0.2">
      <c r="A20" s="88" t="s">
        <v>18</v>
      </c>
      <c r="B20" s="76"/>
      <c r="C20" s="84">
        <v>55544567</v>
      </c>
      <c r="D20" s="89"/>
      <c r="E20" s="84">
        <v>0</v>
      </c>
    </row>
    <row r="21" spans="1:9" x14ac:dyDescent="0.2">
      <c r="A21" s="85" t="s">
        <v>19</v>
      </c>
      <c r="B21" s="83"/>
      <c r="C21" s="84">
        <v>22404545</v>
      </c>
      <c r="D21" s="84"/>
      <c r="E21" s="84">
        <v>0</v>
      </c>
      <c r="G21" s="82"/>
    </row>
    <row r="22" spans="1:9" x14ac:dyDescent="0.2">
      <c r="A22" s="85" t="s">
        <v>20</v>
      </c>
      <c r="B22" s="83"/>
      <c r="C22" s="84">
        <v>6547577</v>
      </c>
      <c r="D22" s="84"/>
      <c r="E22" s="84">
        <v>0</v>
      </c>
      <c r="G22" s="82"/>
    </row>
    <row r="23" spans="1:9" x14ac:dyDescent="0.2">
      <c r="A23" s="85" t="s">
        <v>21</v>
      </c>
      <c r="B23" s="83"/>
      <c r="C23" s="84">
        <v>18625139</v>
      </c>
      <c r="D23" s="84"/>
      <c r="E23" s="84">
        <v>0</v>
      </c>
      <c r="G23" s="82"/>
    </row>
    <row r="24" spans="1:9" x14ac:dyDescent="0.2">
      <c r="A24" s="85" t="s">
        <v>22</v>
      </c>
      <c r="B24" s="83"/>
      <c r="C24" s="84">
        <v>7615109</v>
      </c>
      <c r="D24" s="84"/>
      <c r="E24" s="84">
        <v>0</v>
      </c>
      <c r="G24" s="82"/>
    </row>
    <row r="25" spans="1:9" x14ac:dyDescent="0.2">
      <c r="A25" s="86" t="s">
        <v>23</v>
      </c>
      <c r="B25" s="83"/>
      <c r="C25" s="87">
        <v>314788459</v>
      </c>
      <c r="D25" s="84"/>
      <c r="E25" s="87">
        <f>SUM(E17:E24)</f>
        <v>306839</v>
      </c>
      <c r="G25" s="82"/>
    </row>
    <row r="26" spans="1:9" x14ac:dyDescent="0.2">
      <c r="A26" s="78" t="s">
        <v>24</v>
      </c>
      <c r="B26" s="83"/>
      <c r="C26" s="84">
        <v>541612</v>
      </c>
      <c r="D26" s="84"/>
      <c r="E26" s="90">
        <v>0</v>
      </c>
      <c r="G26" s="91"/>
      <c r="H26" s="82"/>
    </row>
    <row r="27" spans="1:9" ht="18.75" x14ac:dyDescent="0.3">
      <c r="A27" s="86" t="s">
        <v>25</v>
      </c>
      <c r="B27" s="83"/>
      <c r="C27" s="87">
        <v>326222168</v>
      </c>
      <c r="D27" s="81"/>
      <c r="E27" s="87">
        <f>E9+E15+E25+E26</f>
        <v>1126499</v>
      </c>
      <c r="G27" s="92"/>
      <c r="H27" s="65" t="s">
        <v>26</v>
      </c>
      <c r="I27" s="93"/>
    </row>
    <row r="28" spans="1:9" x14ac:dyDescent="0.2">
      <c r="A28" s="94"/>
      <c r="B28" s="83"/>
      <c r="C28" s="84"/>
      <c r="D28" s="84"/>
      <c r="E28" s="84"/>
    </row>
    <row r="29" spans="1:9" ht="15.75" x14ac:dyDescent="0.25">
      <c r="A29" s="95" t="s">
        <v>27</v>
      </c>
      <c r="B29" s="83"/>
      <c r="C29" s="84"/>
      <c r="D29" s="84"/>
      <c r="E29" s="84"/>
    </row>
    <row r="30" spans="1:9" x14ac:dyDescent="0.2">
      <c r="A30" s="78" t="s">
        <v>28</v>
      </c>
      <c r="B30" s="83"/>
      <c r="C30" s="84">
        <v>1001776</v>
      </c>
      <c r="D30" s="84"/>
      <c r="E30" s="84">
        <v>686385</v>
      </c>
      <c r="G30" s="82"/>
    </row>
    <row r="31" spans="1:9" x14ac:dyDescent="0.2">
      <c r="A31" s="78" t="s">
        <v>29</v>
      </c>
      <c r="B31" s="83"/>
      <c r="C31" s="84">
        <v>6130889</v>
      </c>
      <c r="D31" s="84"/>
      <c r="E31" s="84">
        <v>0</v>
      </c>
      <c r="G31" s="82"/>
    </row>
    <row r="32" spans="1:9" x14ac:dyDescent="0.2">
      <c r="A32" s="78" t="s">
        <v>30</v>
      </c>
      <c r="B32" s="83"/>
      <c r="C32" s="84">
        <v>1411687</v>
      </c>
      <c r="D32" s="84"/>
      <c r="E32" s="84">
        <v>0</v>
      </c>
      <c r="G32" s="82"/>
    </row>
    <row r="33" spans="1:9" x14ac:dyDescent="0.2">
      <c r="A33" s="78" t="s">
        <v>31</v>
      </c>
      <c r="B33" s="83"/>
      <c r="C33" s="84">
        <v>18625139</v>
      </c>
      <c r="D33" s="84"/>
      <c r="E33" s="84">
        <v>0</v>
      </c>
      <c r="G33" s="82"/>
    </row>
    <row r="34" spans="1:9" x14ac:dyDescent="0.2">
      <c r="A34" s="78" t="s">
        <v>32</v>
      </c>
      <c r="B34" s="83"/>
      <c r="C34" s="84">
        <v>230510</v>
      </c>
      <c r="D34" s="84"/>
      <c r="E34" s="84">
        <v>440114</v>
      </c>
      <c r="G34" s="82"/>
    </row>
    <row r="35" spans="1:9" ht="18.75" x14ac:dyDescent="0.3">
      <c r="A35" s="86" t="s">
        <v>33</v>
      </c>
      <c r="B35" s="83"/>
      <c r="C35" s="87">
        <v>27400001</v>
      </c>
      <c r="D35" s="84"/>
      <c r="E35" s="87">
        <f>SUM(E30:E34)</f>
        <v>1126499</v>
      </c>
      <c r="G35" s="92"/>
      <c r="I35" s="93"/>
    </row>
    <row r="36" spans="1:9" ht="15.75" x14ac:dyDescent="0.25">
      <c r="A36" s="95" t="s">
        <v>34</v>
      </c>
      <c r="B36" s="83"/>
      <c r="C36" s="84"/>
      <c r="D36" s="84"/>
      <c r="E36" s="84"/>
      <c r="G36" s="82"/>
      <c r="I36" s="93"/>
    </row>
    <row r="37" spans="1:9" x14ac:dyDescent="0.2">
      <c r="A37" s="96" t="s">
        <v>35</v>
      </c>
      <c r="B37" s="83"/>
      <c r="C37" s="84">
        <v>211858365</v>
      </c>
      <c r="D37" s="84"/>
      <c r="E37" s="84">
        <v>0</v>
      </c>
      <c r="G37" s="82"/>
      <c r="I37" s="93"/>
    </row>
    <row r="38" spans="1:9" x14ac:dyDescent="0.2">
      <c r="A38" s="96" t="s">
        <v>36</v>
      </c>
      <c r="B38" s="83"/>
      <c r="C38" s="84">
        <v>6369077</v>
      </c>
      <c r="D38" s="84"/>
      <c r="E38" s="84">
        <v>0</v>
      </c>
      <c r="G38" s="82"/>
      <c r="I38" s="93"/>
    </row>
    <row r="39" spans="1:9" x14ac:dyDescent="0.2">
      <c r="A39" s="96" t="s">
        <v>37</v>
      </c>
      <c r="B39" s="83"/>
      <c r="C39" s="84">
        <v>44951297</v>
      </c>
      <c r="D39" s="84"/>
      <c r="E39" s="84">
        <v>0</v>
      </c>
      <c r="G39" s="82"/>
      <c r="I39" s="93"/>
    </row>
    <row r="40" spans="1:9" x14ac:dyDescent="0.2">
      <c r="A40" s="96" t="s">
        <v>38</v>
      </c>
      <c r="B40" s="83"/>
      <c r="C40" s="84">
        <v>35643428</v>
      </c>
      <c r="D40" s="84"/>
      <c r="E40" s="84">
        <v>0</v>
      </c>
      <c r="G40" s="82"/>
      <c r="I40" s="93"/>
    </row>
    <row r="41" spans="1:9" ht="13.5" thickBot="1" x14ac:dyDescent="0.25">
      <c r="A41" s="97" t="s">
        <v>39</v>
      </c>
      <c r="B41" s="79"/>
      <c r="C41" s="98">
        <v>298822167</v>
      </c>
      <c r="D41" s="84" t="s">
        <v>40</v>
      </c>
      <c r="E41" s="99">
        <f>E27-E35</f>
        <v>0</v>
      </c>
    </row>
    <row r="42" spans="1:9" ht="13.5" thickTop="1" x14ac:dyDescent="0.2">
      <c r="A42" s="100" t="s">
        <v>41</v>
      </c>
      <c r="B42" s="101"/>
      <c r="C42" s="84"/>
      <c r="D42" s="84"/>
      <c r="E42" s="84"/>
    </row>
    <row r="43" spans="1:9" x14ac:dyDescent="0.2">
      <c r="A43" s="76"/>
      <c r="B43" s="94"/>
      <c r="C43" s="94"/>
      <c r="D43" s="94"/>
      <c r="E43" s="102"/>
      <c r="F43" s="65"/>
    </row>
    <row r="44" spans="1:9" x14ac:dyDescent="0.2">
      <c r="A44" s="103" t="s">
        <v>42</v>
      </c>
      <c r="B44" s="94"/>
      <c r="C44" s="94"/>
      <c r="D44" s="94"/>
      <c r="E44" s="102"/>
      <c r="F44" s="65"/>
    </row>
    <row r="45" spans="1:9" x14ac:dyDescent="0.2">
      <c r="A45" s="76"/>
      <c r="B45" s="94"/>
      <c r="C45" s="94"/>
      <c r="D45" s="94"/>
      <c r="E45" s="102"/>
      <c r="F45" s="65"/>
    </row>
    <row r="50" spans="3:3" x14ac:dyDescent="0.2">
      <c r="C50" s="106"/>
    </row>
    <row r="53" spans="3:3" x14ac:dyDescent="0.2">
      <c r="C53" s="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9637-2B58-4576-A619-E0F73657C5BF}">
  <sheetPr>
    <pageSetUpPr fitToPage="1"/>
  </sheetPr>
  <dimension ref="A1:F41"/>
  <sheetViews>
    <sheetView showGridLines="0" showZeros="0" view="pageBreakPreview" topLeftCell="A8" zoomScale="110" zoomScaleNormal="80" zoomScaleSheetLayoutView="110" workbookViewId="0">
      <selection activeCell="G41" sqref="G41"/>
    </sheetView>
  </sheetViews>
  <sheetFormatPr defaultColWidth="9.33203125" defaultRowHeight="12.75" x14ac:dyDescent="0.2"/>
  <cols>
    <col min="1" max="1" width="54.83203125" style="47" customWidth="1"/>
    <col min="2" max="2" width="9.1640625" style="5" customWidth="1"/>
    <col min="3" max="3" width="24" style="50" customWidth="1"/>
    <col min="4" max="4" width="3.5" style="5" bestFit="1" customWidth="1"/>
    <col min="5" max="5" width="16.6640625" style="49" customWidth="1"/>
    <col min="6" max="16384" width="9.33203125" style="5"/>
  </cols>
  <sheetData>
    <row r="1" spans="1:6" s="7" customFormat="1" x14ac:dyDescent="0.2">
      <c r="A1" s="1" t="s">
        <v>0</v>
      </c>
      <c r="B1" s="3"/>
      <c r="C1" s="59"/>
      <c r="D1" s="3"/>
      <c r="E1" s="58"/>
      <c r="F1" s="5"/>
    </row>
    <row r="2" spans="1:6" s="7" customFormat="1" x14ac:dyDescent="0.2">
      <c r="A2" s="1" t="s">
        <v>1</v>
      </c>
      <c r="B2" s="3"/>
      <c r="C2" s="59"/>
      <c r="D2" s="3"/>
      <c r="E2" s="58"/>
      <c r="F2" s="5"/>
    </row>
    <row r="3" spans="1:6" s="7" customFormat="1" x14ac:dyDescent="0.2">
      <c r="A3" s="1" t="s">
        <v>43</v>
      </c>
      <c r="B3" s="3"/>
      <c r="C3" s="59"/>
      <c r="D3" s="3"/>
      <c r="E3" s="58"/>
      <c r="F3" s="5"/>
    </row>
    <row r="4" spans="1:6" s="7" customFormat="1" x14ac:dyDescent="0.2">
      <c r="A4" s="6" t="s">
        <v>75</v>
      </c>
      <c r="B4" s="3"/>
      <c r="C4" s="59"/>
      <c r="D4" s="3"/>
      <c r="E4" s="58"/>
      <c r="F4" s="5"/>
    </row>
    <row r="5" spans="1:6" s="7" customFormat="1" x14ac:dyDescent="0.2">
      <c r="A5" s="6" t="s">
        <v>3</v>
      </c>
      <c r="B5" s="3"/>
      <c r="C5" s="59"/>
      <c r="D5" s="3"/>
      <c r="E5" s="58"/>
      <c r="F5" s="5"/>
    </row>
    <row r="6" spans="1:6" x14ac:dyDescent="0.2">
      <c r="A6" s="6"/>
      <c r="B6" s="3"/>
      <c r="C6" s="59"/>
      <c r="D6" s="3"/>
      <c r="E6" s="58"/>
    </row>
    <row r="7" spans="1:6" ht="38.25" x14ac:dyDescent="0.2">
      <c r="A7" s="10"/>
      <c r="B7" s="31"/>
      <c r="C7" s="12" t="s">
        <v>44</v>
      </c>
      <c r="D7" s="31"/>
      <c r="E7" s="12" t="s">
        <v>5</v>
      </c>
    </row>
    <row r="8" spans="1:6" ht="15.75" x14ac:dyDescent="0.25">
      <c r="A8" s="15" t="s">
        <v>45</v>
      </c>
      <c r="B8" s="31"/>
      <c r="C8" s="17"/>
      <c r="D8" s="31"/>
      <c r="E8" s="17"/>
    </row>
    <row r="9" spans="1:6" x14ac:dyDescent="0.2">
      <c r="A9" s="54" t="s">
        <v>46</v>
      </c>
      <c r="B9" s="31"/>
      <c r="C9" s="17"/>
      <c r="D9" s="31"/>
      <c r="E9" s="17">
        <v>0</v>
      </c>
    </row>
    <row r="10" spans="1:6" x14ac:dyDescent="0.2">
      <c r="A10" s="27" t="s">
        <v>47</v>
      </c>
      <c r="B10" s="26"/>
      <c r="C10" s="20">
        <f>'[1]page 212'!J12</f>
        <v>3748929</v>
      </c>
      <c r="D10" s="26"/>
      <c r="E10" s="20">
        <f>'[1]page 212'!M12</f>
        <v>0</v>
      </c>
    </row>
    <row r="11" spans="1:6" x14ac:dyDescent="0.2">
      <c r="A11" s="27" t="s">
        <v>48</v>
      </c>
      <c r="B11" s="31">
        <v>0</v>
      </c>
      <c r="C11" s="25">
        <f>'[1]page 212'!J13</f>
        <v>13815200</v>
      </c>
      <c r="D11" s="31">
        <v>0</v>
      </c>
      <c r="E11" s="25">
        <f>'[1]page 212'!M13</f>
        <v>0</v>
      </c>
    </row>
    <row r="12" spans="1:6" x14ac:dyDescent="0.2">
      <c r="A12" s="27" t="s">
        <v>49</v>
      </c>
      <c r="B12" s="31">
        <v>0</v>
      </c>
      <c r="C12" s="25">
        <f>'[1]page 212'!J14</f>
        <v>57721</v>
      </c>
      <c r="D12" s="31">
        <v>0</v>
      </c>
      <c r="E12" s="25">
        <f>'[1]page 212'!M14</f>
        <v>0</v>
      </c>
    </row>
    <row r="13" spans="1:6" x14ac:dyDescent="0.2">
      <c r="A13" s="55" t="s">
        <v>50</v>
      </c>
      <c r="B13" s="31">
        <v>0</v>
      </c>
      <c r="C13" s="29">
        <f>SUM(C10:C12)</f>
        <v>17621850</v>
      </c>
      <c r="D13" s="31">
        <v>0</v>
      </c>
      <c r="E13" s="29">
        <f>SUM(E10:E12)</f>
        <v>0</v>
      </c>
    </row>
    <row r="14" spans="1:6" x14ac:dyDescent="0.2">
      <c r="A14" s="54" t="s">
        <v>51</v>
      </c>
      <c r="B14" s="31">
        <v>0</v>
      </c>
      <c r="C14" s="25"/>
      <c r="D14" s="31">
        <v>0</v>
      </c>
      <c r="E14" s="25"/>
    </row>
    <row r="15" spans="1:6" x14ac:dyDescent="0.2">
      <c r="A15" s="27" t="s">
        <v>52</v>
      </c>
      <c r="B15" s="31">
        <v>0</v>
      </c>
      <c r="C15" s="25">
        <f>'[1]page 212'!J17</f>
        <v>4000492</v>
      </c>
      <c r="D15" s="31">
        <v>0</v>
      </c>
      <c r="E15" s="25">
        <f>'[1]page 212'!M17</f>
        <v>0</v>
      </c>
    </row>
    <row r="16" spans="1:6" x14ac:dyDescent="0.2">
      <c r="A16" s="27" t="s">
        <v>53</v>
      </c>
      <c r="B16" s="31">
        <v>0</v>
      </c>
      <c r="C16" s="25">
        <f>'[1]page 212'!J18</f>
        <v>3214380</v>
      </c>
      <c r="D16" s="31">
        <v>0</v>
      </c>
      <c r="E16" s="25">
        <f>'[1]page 212'!M18</f>
        <v>0</v>
      </c>
    </row>
    <row r="17" spans="1:5" ht="12.75" customHeight="1" x14ac:dyDescent="0.2">
      <c r="A17" s="27" t="s">
        <v>74</v>
      </c>
      <c r="B17" s="31">
        <v>0</v>
      </c>
      <c r="C17" s="25">
        <f>'[1]page 212'!J19</f>
        <v>13220310</v>
      </c>
      <c r="D17" s="31">
        <v>0</v>
      </c>
      <c r="E17" s="25">
        <f>'[1]page 212'!M19</f>
        <v>0</v>
      </c>
    </row>
    <row r="18" spans="1:5" x14ac:dyDescent="0.2">
      <c r="A18" s="27" t="s">
        <v>54</v>
      </c>
      <c r="B18" s="31">
        <v>0</v>
      </c>
      <c r="C18" s="25">
        <f>'[1]page 212'!J20</f>
        <v>-1702532</v>
      </c>
      <c r="D18" s="31">
        <v>0</v>
      </c>
      <c r="E18" s="25">
        <v>0</v>
      </c>
    </row>
    <row r="19" spans="1:5" x14ac:dyDescent="0.2">
      <c r="A19" s="27" t="s">
        <v>55</v>
      </c>
      <c r="B19" s="31">
        <v>0</v>
      </c>
      <c r="C19" s="29">
        <f>SUM(C15:C18)</f>
        <v>18732650</v>
      </c>
      <c r="D19" s="31">
        <v>0</v>
      </c>
      <c r="E19" s="29">
        <f>SUM(E15:E18)</f>
        <v>0</v>
      </c>
    </row>
    <row r="20" spans="1:5" x14ac:dyDescent="0.2">
      <c r="A20" s="31" t="s">
        <v>56</v>
      </c>
      <c r="B20" s="31"/>
      <c r="C20" s="25"/>
      <c r="D20" s="31"/>
      <c r="E20" s="25"/>
    </row>
    <row r="21" spans="1:5" x14ac:dyDescent="0.2">
      <c r="A21" s="57" t="s">
        <v>57</v>
      </c>
      <c r="B21" s="31" t="s">
        <v>41</v>
      </c>
      <c r="C21" s="25">
        <f>'[1]page 212'!J23</f>
        <v>61733</v>
      </c>
      <c r="D21" s="31" t="s">
        <v>41</v>
      </c>
      <c r="E21" s="25">
        <f>'[1]page 212'!M23</f>
        <v>0</v>
      </c>
    </row>
    <row r="22" spans="1:5" x14ac:dyDescent="0.2">
      <c r="A22" s="57" t="s">
        <v>58</v>
      </c>
      <c r="B22" s="31" t="s">
        <v>41</v>
      </c>
      <c r="C22" s="25">
        <f>'[1]page 212'!J24</f>
        <v>-5102</v>
      </c>
      <c r="D22" s="31" t="s">
        <v>41</v>
      </c>
      <c r="E22" s="25">
        <f>'[1]page 212'!M24</f>
        <v>0</v>
      </c>
    </row>
    <row r="23" spans="1:5" x14ac:dyDescent="0.2">
      <c r="A23" s="56" t="s">
        <v>59</v>
      </c>
      <c r="B23" s="31"/>
      <c r="C23" s="29">
        <f>SUM(C20:C22)</f>
        <v>56631</v>
      </c>
      <c r="D23" s="31"/>
      <c r="E23" s="29">
        <f>SUM(E20:E22)</f>
        <v>0</v>
      </c>
    </row>
    <row r="24" spans="1:5" x14ac:dyDescent="0.2">
      <c r="A24" s="31" t="s">
        <v>60</v>
      </c>
      <c r="B24" s="31"/>
      <c r="C24" s="25">
        <v>0</v>
      </c>
      <c r="D24" s="31"/>
      <c r="E24" s="25">
        <v>480886</v>
      </c>
    </row>
    <row r="25" spans="1:5" x14ac:dyDescent="0.2">
      <c r="A25" s="31" t="s">
        <v>61</v>
      </c>
      <c r="B25" s="31">
        <v>0</v>
      </c>
      <c r="C25" s="25">
        <f>'[1]page 212'!J26</f>
        <v>-14742</v>
      </c>
      <c r="D25" s="31">
        <v>0</v>
      </c>
      <c r="E25" s="25">
        <v>1126499</v>
      </c>
    </row>
    <row r="26" spans="1:5" x14ac:dyDescent="0.2">
      <c r="A26" s="28" t="s">
        <v>62</v>
      </c>
      <c r="B26" s="31">
        <v>0</v>
      </c>
      <c r="C26" s="29">
        <f>SUM(C25:C25)+C23+C19+C13</f>
        <v>36396389</v>
      </c>
      <c r="D26" s="31">
        <v>0</v>
      </c>
      <c r="E26" s="29">
        <f>SUM(E25:E25)+E23+E19+E13+E24</f>
        <v>1607385</v>
      </c>
    </row>
    <row r="27" spans="1:5" ht="15.75" x14ac:dyDescent="0.25">
      <c r="A27" s="36" t="s">
        <v>63</v>
      </c>
      <c r="B27" s="31">
        <v>0</v>
      </c>
      <c r="C27" s="25"/>
      <c r="D27" s="31">
        <v>0</v>
      </c>
      <c r="E27" s="25"/>
    </row>
    <row r="28" spans="1:5" x14ac:dyDescent="0.2">
      <c r="A28" s="18" t="s">
        <v>64</v>
      </c>
      <c r="B28" s="31">
        <v>0</v>
      </c>
      <c r="C28" s="25">
        <f>'[1]page 212'!J29</f>
        <v>24624803</v>
      </c>
      <c r="D28" s="31">
        <v>0</v>
      </c>
      <c r="E28" s="25">
        <f>'[1]page 212'!M29</f>
        <v>0</v>
      </c>
    </row>
    <row r="29" spans="1:5" x14ac:dyDescent="0.2">
      <c r="A29" s="18" t="s">
        <v>65</v>
      </c>
      <c r="B29" s="31">
        <v>0</v>
      </c>
      <c r="C29" s="25">
        <f>'[1]page 212'!J30</f>
        <v>298196</v>
      </c>
      <c r="D29" s="31">
        <v>0</v>
      </c>
      <c r="E29" s="25">
        <f>'[1]page 212'!M30</f>
        <v>0</v>
      </c>
    </row>
    <row r="30" spans="1:5" x14ac:dyDescent="0.2">
      <c r="A30" s="31" t="s">
        <v>73</v>
      </c>
      <c r="B30" s="31"/>
      <c r="C30" s="25">
        <v>0</v>
      </c>
      <c r="D30" s="31"/>
      <c r="E30" s="25">
        <v>784823</v>
      </c>
    </row>
    <row r="31" spans="1:5" x14ac:dyDescent="0.2">
      <c r="A31" s="18" t="s">
        <v>66</v>
      </c>
      <c r="B31" s="31">
        <v>0</v>
      </c>
      <c r="C31" s="25">
        <f>'[1]page 212'!J31</f>
        <v>10282</v>
      </c>
      <c r="D31" s="31">
        <v>0</v>
      </c>
      <c r="E31" s="25">
        <v>822562</v>
      </c>
    </row>
    <row r="32" spans="1:5" x14ac:dyDescent="0.2">
      <c r="A32" s="55" t="s">
        <v>67</v>
      </c>
      <c r="B32" s="31">
        <v>0</v>
      </c>
      <c r="C32" s="29">
        <f>SUM(C28:C31)</f>
        <v>24933281</v>
      </c>
      <c r="D32" s="31">
        <v>0</v>
      </c>
      <c r="E32" s="29">
        <f>SUM(E28:E31)</f>
        <v>1607385</v>
      </c>
    </row>
    <row r="33" spans="1:5" x14ac:dyDescent="0.2">
      <c r="A33" s="31" t="s">
        <v>72</v>
      </c>
      <c r="B33" s="31">
        <v>0</v>
      </c>
      <c r="C33" s="25">
        <f>C26-C32</f>
        <v>11463108</v>
      </c>
      <c r="D33" s="31">
        <v>0</v>
      </c>
      <c r="E33" s="25">
        <f>E26-E32</f>
        <v>0</v>
      </c>
    </row>
    <row r="34" spans="1:5" ht="15.75" x14ac:dyDescent="0.25">
      <c r="A34" s="36" t="s">
        <v>34</v>
      </c>
      <c r="B34" s="31">
        <v>0</v>
      </c>
      <c r="C34" s="25"/>
      <c r="D34" s="31">
        <v>0</v>
      </c>
      <c r="E34" s="25"/>
    </row>
    <row r="35" spans="1:5" x14ac:dyDescent="0.2">
      <c r="A35" s="54" t="s">
        <v>68</v>
      </c>
      <c r="B35" s="31">
        <v>0</v>
      </c>
      <c r="C35" s="25"/>
      <c r="D35" s="31">
        <v>0</v>
      </c>
      <c r="E35" s="25"/>
    </row>
    <row r="36" spans="1:5" x14ac:dyDescent="0.2">
      <c r="A36" s="28" t="s">
        <v>69</v>
      </c>
      <c r="B36" s="31">
        <v>0</v>
      </c>
      <c r="C36" s="53">
        <f>'[1]page 212'!J36</f>
        <v>298822167</v>
      </c>
      <c r="D36" s="31">
        <v>0</v>
      </c>
      <c r="E36" s="53">
        <f>'[1]page 212'!M36</f>
        <v>0</v>
      </c>
    </row>
    <row r="37" spans="1:5" ht="13.5" thickBot="1" x14ac:dyDescent="0.25">
      <c r="A37" s="28" t="s">
        <v>70</v>
      </c>
      <c r="B37" s="26"/>
      <c r="C37" s="40">
        <f>SUM(C33:C36)</f>
        <v>310285275</v>
      </c>
      <c r="D37" s="26"/>
      <c r="E37" s="40">
        <f>SUM(E33:E36)</f>
        <v>0</v>
      </c>
    </row>
    <row r="38" spans="1:5" ht="13.5" thickTop="1" x14ac:dyDescent="0.2">
      <c r="A38" s="45"/>
      <c r="B38" s="31"/>
      <c r="C38" s="17"/>
      <c r="D38" s="31"/>
      <c r="E38" s="51"/>
    </row>
    <row r="39" spans="1:5" x14ac:dyDescent="0.2">
      <c r="A39" s="45" t="s">
        <v>42</v>
      </c>
      <c r="B39" s="31"/>
      <c r="C39" s="17"/>
      <c r="D39" s="31"/>
      <c r="E39" s="51"/>
    </row>
    <row r="40" spans="1:5" x14ac:dyDescent="0.2">
      <c r="A40" s="10"/>
      <c r="B40" s="31"/>
      <c r="C40" s="17"/>
      <c r="D40" s="31"/>
      <c r="E40" s="51"/>
    </row>
    <row r="41" spans="1:5" x14ac:dyDescent="0.2">
      <c r="A41" s="52"/>
      <c r="B41" s="31"/>
      <c r="C41" s="17"/>
      <c r="D41" s="31"/>
      <c r="E41" s="51"/>
    </row>
  </sheetData>
  <pageMargins left="0.75" right="0.75" top="0.35" bottom="0.51" header="0.23" footer="0.17"/>
  <pageSetup scale="92" firstPageNumber="11" fitToHeight="2" orientation="portrait" r:id="rId1"/>
  <headerFooter alignWithMargins="0">
    <oddFooter>&amp;L&amp;F_&amp;A&amp;R&amp;D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1F48-B9C5-44AC-AEFC-9712E83BE1AC}">
  <dimension ref="A1:F41"/>
  <sheetViews>
    <sheetView workbookViewId="0">
      <selection activeCell="G23" sqref="G23"/>
    </sheetView>
  </sheetViews>
  <sheetFormatPr defaultColWidth="9.33203125" defaultRowHeight="12.75" x14ac:dyDescent="0.2"/>
  <cols>
    <col min="1" max="1" width="54.83203125" style="104" customWidth="1"/>
    <col min="2" max="2" width="24" style="124" customWidth="1"/>
    <col min="3" max="3" width="3.5" style="65" bestFit="1" customWidth="1"/>
    <col min="4" max="4" width="16.6640625" style="125" customWidth="1"/>
    <col min="5" max="5" width="15.6640625" style="109" customWidth="1"/>
    <col min="6" max="16384" width="9.33203125" style="65"/>
  </cols>
  <sheetData>
    <row r="1" spans="1:6" s="67" customFormat="1" x14ac:dyDescent="0.2">
      <c r="A1" s="60" t="s">
        <v>0</v>
      </c>
      <c r="B1" s="107"/>
      <c r="C1" s="62"/>
      <c r="D1" s="108"/>
      <c r="E1" s="109"/>
      <c r="F1" s="65"/>
    </row>
    <row r="2" spans="1:6" s="67" customFormat="1" x14ac:dyDescent="0.2">
      <c r="A2" s="60" t="s">
        <v>1</v>
      </c>
      <c r="B2" s="107"/>
      <c r="C2" s="62"/>
      <c r="D2" s="108"/>
      <c r="E2" s="109"/>
      <c r="F2" s="65"/>
    </row>
    <row r="3" spans="1:6" s="67" customFormat="1" x14ac:dyDescent="0.2">
      <c r="A3" s="60" t="s">
        <v>43</v>
      </c>
      <c r="B3" s="107"/>
      <c r="C3" s="62"/>
      <c r="D3" s="108"/>
      <c r="E3" s="109"/>
      <c r="F3" s="65"/>
    </row>
    <row r="4" spans="1:6" s="67" customFormat="1" x14ac:dyDescent="0.2">
      <c r="A4" s="66" t="s">
        <v>77</v>
      </c>
      <c r="B4" s="107"/>
      <c r="C4" s="62"/>
      <c r="D4" s="108"/>
      <c r="E4" s="109"/>
      <c r="F4" s="65"/>
    </row>
    <row r="5" spans="1:6" s="67" customFormat="1" x14ac:dyDescent="0.2">
      <c r="A5" s="66" t="s">
        <v>3</v>
      </c>
      <c r="B5" s="107"/>
      <c r="C5" s="62"/>
      <c r="D5" s="108"/>
      <c r="E5" s="109"/>
      <c r="F5" s="65"/>
    </row>
    <row r="6" spans="1:6" x14ac:dyDescent="0.2">
      <c r="A6" s="66"/>
      <c r="B6" s="107"/>
      <c r="C6" s="62"/>
      <c r="D6" s="108"/>
    </row>
    <row r="7" spans="1:6" ht="38.25" x14ac:dyDescent="0.2">
      <c r="A7" s="70"/>
      <c r="B7" s="72" t="s">
        <v>44</v>
      </c>
      <c r="C7" s="94"/>
      <c r="D7" s="72" t="s">
        <v>5</v>
      </c>
      <c r="E7" s="65"/>
    </row>
    <row r="8" spans="1:6" ht="15.75" x14ac:dyDescent="0.25">
      <c r="A8" s="75" t="s">
        <v>45</v>
      </c>
      <c r="B8" s="110"/>
      <c r="C8" s="94"/>
      <c r="D8" s="110"/>
      <c r="E8" s="65"/>
    </row>
    <row r="9" spans="1:6" x14ac:dyDescent="0.2">
      <c r="A9" s="111" t="s">
        <v>46</v>
      </c>
      <c r="B9" s="110"/>
      <c r="C9" s="94"/>
      <c r="D9" s="110"/>
      <c r="E9" s="65"/>
    </row>
    <row r="10" spans="1:6" x14ac:dyDescent="0.2">
      <c r="A10" s="85" t="s">
        <v>47</v>
      </c>
      <c r="B10" s="113">
        <v>3715815</v>
      </c>
      <c r="C10" s="112"/>
      <c r="D10" s="113">
        <v>0</v>
      </c>
      <c r="E10" s="65"/>
    </row>
    <row r="11" spans="1:6" x14ac:dyDescent="0.2">
      <c r="A11" s="85" t="s">
        <v>48</v>
      </c>
      <c r="B11" s="114">
        <v>15917828</v>
      </c>
      <c r="C11" s="94"/>
      <c r="D11" s="114">
        <v>0</v>
      </c>
      <c r="E11" s="65"/>
    </row>
    <row r="12" spans="1:6" x14ac:dyDescent="0.2">
      <c r="A12" s="85" t="s">
        <v>49</v>
      </c>
      <c r="B12" s="114">
        <v>60581</v>
      </c>
      <c r="C12" s="94"/>
      <c r="D12" s="114">
        <v>0</v>
      </c>
      <c r="E12" s="65"/>
    </row>
    <row r="13" spans="1:6" x14ac:dyDescent="0.2">
      <c r="A13" s="115" t="s">
        <v>50</v>
      </c>
      <c r="B13" s="116">
        <v>19694224</v>
      </c>
      <c r="C13" s="94"/>
      <c r="D13" s="116">
        <v>0</v>
      </c>
    </row>
    <row r="14" spans="1:6" x14ac:dyDescent="0.2">
      <c r="A14" s="111" t="s">
        <v>51</v>
      </c>
      <c r="B14" s="114"/>
      <c r="C14" s="94"/>
      <c r="D14" s="114"/>
      <c r="E14" s="65"/>
    </row>
    <row r="15" spans="1:6" x14ac:dyDescent="0.2">
      <c r="A15" s="85" t="s">
        <v>52</v>
      </c>
      <c r="B15" s="114">
        <v>3719460</v>
      </c>
      <c r="C15" s="94"/>
      <c r="D15" s="114">
        <v>0</v>
      </c>
      <c r="E15" s="65"/>
    </row>
    <row r="16" spans="1:6" x14ac:dyDescent="0.2">
      <c r="A16" s="85" t="s">
        <v>53</v>
      </c>
      <c r="B16" s="114">
        <v>3631489</v>
      </c>
      <c r="C16" s="94"/>
      <c r="D16" s="114">
        <v>0</v>
      </c>
      <c r="E16" s="65"/>
    </row>
    <row r="17" spans="1:5" ht="12.75" customHeight="1" x14ac:dyDescent="0.2">
      <c r="A17" s="85" t="s">
        <v>78</v>
      </c>
      <c r="B17" s="114">
        <v>-28837856</v>
      </c>
      <c r="C17" s="94"/>
      <c r="D17" s="114">
        <v>0</v>
      </c>
      <c r="E17" s="65"/>
    </row>
    <row r="18" spans="1:5" x14ac:dyDescent="0.2">
      <c r="A18" s="85" t="s">
        <v>54</v>
      </c>
      <c r="B18" s="114">
        <v>-1551485</v>
      </c>
      <c r="C18" s="94"/>
      <c r="D18" s="114">
        <v>0</v>
      </c>
      <c r="E18" s="65"/>
    </row>
    <row r="19" spans="1:5" x14ac:dyDescent="0.2">
      <c r="A19" s="85" t="s">
        <v>55</v>
      </c>
      <c r="B19" s="116">
        <v>-23038392</v>
      </c>
      <c r="C19" s="94"/>
      <c r="D19" s="116">
        <v>0</v>
      </c>
    </row>
    <row r="20" spans="1:5" x14ac:dyDescent="0.2">
      <c r="A20" s="94" t="s">
        <v>56</v>
      </c>
      <c r="B20" s="114"/>
      <c r="C20" s="94"/>
      <c r="D20" s="114"/>
    </row>
    <row r="21" spans="1:5" x14ac:dyDescent="0.2">
      <c r="A21" s="117" t="s">
        <v>57</v>
      </c>
      <c r="B21" s="114">
        <v>63048</v>
      </c>
      <c r="C21" s="94"/>
      <c r="D21" s="114">
        <v>0</v>
      </c>
    </row>
    <row r="22" spans="1:5" x14ac:dyDescent="0.2">
      <c r="A22" s="117" t="s">
        <v>58</v>
      </c>
      <c r="B22" s="114">
        <v>-7542</v>
      </c>
      <c r="C22" s="94"/>
      <c r="D22" s="114">
        <v>0</v>
      </c>
    </row>
    <row r="23" spans="1:5" x14ac:dyDescent="0.2">
      <c r="A23" s="118" t="s">
        <v>59</v>
      </c>
      <c r="B23" s="116">
        <v>55506</v>
      </c>
      <c r="C23" s="94"/>
      <c r="D23" s="116">
        <v>0</v>
      </c>
    </row>
    <row r="24" spans="1:5" x14ac:dyDescent="0.2">
      <c r="A24" s="119" t="s">
        <v>60</v>
      </c>
      <c r="B24" s="114">
        <v>0</v>
      </c>
      <c r="C24" s="94"/>
      <c r="D24" s="114">
        <v>590148</v>
      </c>
    </row>
    <row r="25" spans="1:5" x14ac:dyDescent="0.2">
      <c r="A25" s="94" t="s">
        <v>61</v>
      </c>
      <c r="B25" s="114">
        <v>-2186</v>
      </c>
      <c r="C25" s="94"/>
      <c r="D25" s="114">
        <v>1129148</v>
      </c>
      <c r="E25" s="91"/>
    </row>
    <row r="26" spans="1:5" x14ac:dyDescent="0.2">
      <c r="A26" s="86" t="s">
        <v>62</v>
      </c>
      <c r="B26" s="116">
        <v>-3290848</v>
      </c>
      <c r="C26" s="94"/>
      <c r="D26" s="116">
        <v>1719296</v>
      </c>
    </row>
    <row r="27" spans="1:5" ht="15.75" x14ac:dyDescent="0.25">
      <c r="A27" s="95" t="s">
        <v>63</v>
      </c>
      <c r="B27" s="114"/>
      <c r="C27" s="94"/>
      <c r="D27" s="114"/>
      <c r="E27" s="65"/>
    </row>
    <row r="28" spans="1:5" x14ac:dyDescent="0.2">
      <c r="A28" s="78" t="s">
        <v>64</v>
      </c>
      <c r="B28" s="114">
        <v>23418454</v>
      </c>
      <c r="C28" s="94"/>
      <c r="D28" s="114">
        <v>0</v>
      </c>
      <c r="E28" s="65"/>
    </row>
    <row r="29" spans="1:5" x14ac:dyDescent="0.2">
      <c r="A29" s="78" t="s">
        <v>65</v>
      </c>
      <c r="B29" s="114">
        <v>288119</v>
      </c>
      <c r="C29" s="94"/>
      <c r="D29" s="114">
        <v>0</v>
      </c>
      <c r="E29" s="65"/>
    </row>
    <row r="30" spans="1:5" x14ac:dyDescent="0.2">
      <c r="A30" s="94" t="s">
        <v>79</v>
      </c>
      <c r="B30" s="114">
        <v>0</v>
      </c>
      <c r="C30" s="94"/>
      <c r="D30" s="114">
        <v>592797</v>
      </c>
      <c r="E30" s="65"/>
    </row>
    <row r="31" spans="1:5" x14ac:dyDescent="0.2">
      <c r="A31" s="78" t="s">
        <v>66</v>
      </c>
      <c r="B31" s="114">
        <v>11046</v>
      </c>
      <c r="C31" s="94"/>
      <c r="D31" s="114">
        <v>1126499</v>
      </c>
      <c r="E31" s="65"/>
    </row>
    <row r="32" spans="1:5" x14ac:dyDescent="0.2">
      <c r="A32" s="115" t="s">
        <v>67</v>
      </c>
      <c r="B32" s="116">
        <v>23717619</v>
      </c>
      <c r="C32" s="94"/>
      <c r="D32" s="116">
        <v>1719296</v>
      </c>
    </row>
    <row r="33" spans="1:5" x14ac:dyDescent="0.2">
      <c r="A33" s="94" t="s">
        <v>80</v>
      </c>
      <c r="B33" s="114">
        <v>-27008467</v>
      </c>
      <c r="C33" s="94"/>
      <c r="D33" s="114">
        <v>0</v>
      </c>
    </row>
    <row r="34" spans="1:5" ht="15.75" x14ac:dyDescent="0.25">
      <c r="A34" s="95" t="s">
        <v>34</v>
      </c>
      <c r="B34" s="114"/>
      <c r="C34" s="94"/>
      <c r="D34" s="114"/>
    </row>
    <row r="35" spans="1:5" x14ac:dyDescent="0.2">
      <c r="A35" s="111" t="s">
        <v>68</v>
      </c>
      <c r="B35" s="114"/>
      <c r="C35" s="94"/>
      <c r="D35" s="114"/>
      <c r="E35" s="65"/>
    </row>
    <row r="36" spans="1:5" x14ac:dyDescent="0.2">
      <c r="A36" s="86" t="s">
        <v>69</v>
      </c>
      <c r="B36" s="120">
        <v>325830634</v>
      </c>
      <c r="C36" s="94"/>
      <c r="D36" s="120">
        <v>0</v>
      </c>
    </row>
    <row r="37" spans="1:5" ht="13.5" thickBot="1" x14ac:dyDescent="0.25">
      <c r="A37" s="86" t="s">
        <v>70</v>
      </c>
      <c r="B37" s="121">
        <v>298822167</v>
      </c>
      <c r="C37" s="112"/>
      <c r="D37" s="121">
        <v>0</v>
      </c>
    </row>
    <row r="38" spans="1:5" ht="13.5" thickTop="1" x14ac:dyDescent="0.2">
      <c r="A38" s="103"/>
      <c r="B38" s="110"/>
      <c r="C38" s="94"/>
      <c r="D38" s="122"/>
    </row>
    <row r="39" spans="1:5" x14ac:dyDescent="0.2">
      <c r="A39" s="103" t="s">
        <v>42</v>
      </c>
      <c r="B39" s="110"/>
      <c r="C39" s="94"/>
      <c r="D39" s="122"/>
    </row>
    <row r="40" spans="1:5" x14ac:dyDescent="0.2">
      <c r="A40" s="70"/>
      <c r="B40" s="110"/>
      <c r="C40" s="94"/>
      <c r="D40" s="122"/>
    </row>
    <row r="41" spans="1:5" x14ac:dyDescent="0.2">
      <c r="A41" s="123"/>
      <c r="B41" s="110"/>
      <c r="C41" s="94"/>
      <c r="D41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Page 70</vt:lpstr>
      <vt:lpstr>Page 71</vt:lpstr>
      <vt:lpstr>Page 72</vt:lpstr>
      <vt:lpstr>Page 73</vt:lpstr>
      <vt:lpstr>'Page 70'!Print_Area</vt:lpstr>
      <vt:lpstr>'Page 72'!Print_Area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Jeffers-Beaubrun, Yvonne</dc:creator>
  <cp:lastModifiedBy>Jeffers-Beaubrun, Yvonne</cp:lastModifiedBy>
  <dcterms:created xsi:type="dcterms:W3CDTF">2022-10-25T14:30:25Z</dcterms:created>
  <dcterms:modified xsi:type="dcterms:W3CDTF">2023-10-25T16:19:25Z</dcterms:modified>
</cp:coreProperties>
</file>