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09"/>
  <workbookPr/>
  <xr:revisionPtr revIDLastSave="0" documentId="8_{BD5BC30A-39CC-4520-BEDF-20E8ACAF1C3D}" xr6:coauthVersionLast="47" xr6:coauthVersionMax="47" xr10:uidLastSave="{00000000-0000-0000-0000-000000000000}"/>
  <bookViews>
    <workbookView xWindow="0" yWindow="0" windowWidth="30240" windowHeight="14640" firstSheet="4" activeTab="4" xr2:uid="{00000000-000D-0000-FFFF-FFFF00000000}"/>
  </bookViews>
  <sheets>
    <sheet name="G3" sheetId="1" r:id="rId1"/>
    <sheet name="G2" sheetId="5" r:id="rId2"/>
    <sheet name="G3-details" sheetId="2" r:id="rId3"/>
    <sheet name="G5" sheetId="3" r:id="rId4"/>
    <sheet name="G5-details" sheetId="4" r:id="rId5"/>
  </sheets>
  <definedNames>
    <definedName name="_xlnm._FilterDatabase" localSheetId="2" hidden="1">'G3-details'!$A$1:$D$38</definedName>
    <definedName name="_xlnm._FilterDatabase" localSheetId="3" hidden="1">'G5'!$A$6:$J$17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0" i="2" l="1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M24" i="3" s="1"/>
  <c r="L23" i="3"/>
  <c r="M23" i="3" s="1"/>
  <c r="M11" i="3"/>
  <c r="L10" i="3"/>
  <c r="M10" i="3" s="1"/>
  <c r="L11" i="3"/>
  <c r="L12" i="3"/>
  <c r="M12" i="3" s="1"/>
  <c r="L13" i="3"/>
  <c r="M13" i="3" s="1"/>
  <c r="L14" i="3"/>
  <c r="M14" i="3" s="1"/>
  <c r="L15" i="3"/>
  <c r="M15" i="3" s="1"/>
  <c r="L16" i="3"/>
  <c r="M16" i="3" s="1"/>
  <c r="L17" i="3"/>
  <c r="M17" i="3" s="1"/>
  <c r="L9" i="3"/>
  <c r="M9" i="3" s="1"/>
  <c r="H31" i="3"/>
  <c r="I31" i="3" s="1"/>
  <c r="D31" i="3"/>
  <c r="E31" i="3" s="1"/>
  <c r="H30" i="3"/>
  <c r="I30" i="3" s="1"/>
  <c r="D30" i="3"/>
  <c r="E30" i="3" s="1"/>
  <c r="H29" i="3"/>
  <c r="I29" i="3" s="1"/>
  <c r="D29" i="3"/>
  <c r="E29" i="3" s="1"/>
  <c r="H28" i="3"/>
  <c r="I28" i="3" s="1"/>
  <c r="D28" i="3"/>
  <c r="E28" i="3" s="1"/>
  <c r="H27" i="3"/>
  <c r="I27" i="3" s="1"/>
  <c r="D27" i="3"/>
  <c r="E27" i="3" s="1"/>
  <c r="H26" i="3"/>
  <c r="I26" i="3" s="1"/>
  <c r="D26" i="3"/>
  <c r="E26" i="3" s="1"/>
  <c r="H25" i="3"/>
  <c r="I25" i="3" s="1"/>
  <c r="D25" i="3"/>
  <c r="E25" i="3" s="1"/>
  <c r="H24" i="3"/>
  <c r="I24" i="3" s="1"/>
  <c r="D24" i="3"/>
  <c r="E24" i="3" s="1"/>
  <c r="H23" i="3"/>
  <c r="I23" i="3" s="1"/>
  <c r="D23" i="3"/>
  <c r="E23" i="3" s="1"/>
  <c r="E11" i="1"/>
  <c r="J14" i="4"/>
  <c r="L9" i="4"/>
  <c r="M9" i="4" s="1"/>
  <c r="H9" i="4"/>
  <c r="I9" i="4" s="1"/>
  <c r="D9" i="4"/>
  <c r="E9" i="4" s="1"/>
  <c r="L8" i="4"/>
  <c r="M8" i="4" s="1"/>
  <c r="H8" i="4"/>
  <c r="I8" i="4" s="1"/>
  <c r="D8" i="4"/>
  <c r="E8" i="4" s="1"/>
  <c r="L7" i="4"/>
  <c r="M7" i="4" s="1"/>
  <c r="H7" i="4"/>
  <c r="I7" i="4" s="1"/>
  <c r="D7" i="4"/>
  <c r="E7" i="4" s="1"/>
  <c r="L6" i="4"/>
  <c r="M6" i="4" s="1"/>
  <c r="H6" i="4"/>
  <c r="I6" i="4" s="1"/>
  <c r="D6" i="4"/>
  <c r="E6" i="4" s="1"/>
  <c r="L5" i="4"/>
  <c r="M5" i="4" s="1"/>
  <c r="H5" i="4"/>
  <c r="I5" i="4" s="1"/>
  <c r="D5" i="4"/>
  <c r="E5" i="4" s="1"/>
  <c r="L4" i="4"/>
  <c r="M4" i="4" s="1"/>
  <c r="H4" i="4"/>
  <c r="I4" i="4" s="1"/>
  <c r="D4" i="4"/>
  <c r="E4" i="4" s="1"/>
  <c r="H17" i="3"/>
  <c r="I17" i="3" s="1"/>
  <c r="D17" i="3"/>
  <c r="E17" i="3" s="1"/>
  <c r="H16" i="3"/>
  <c r="I16" i="3" s="1"/>
  <c r="D16" i="3"/>
  <c r="E16" i="3" s="1"/>
  <c r="H15" i="3"/>
  <c r="I15" i="3" s="1"/>
  <c r="D15" i="3"/>
  <c r="E15" i="3" s="1"/>
  <c r="H14" i="3"/>
  <c r="I14" i="3" s="1"/>
  <c r="D14" i="3"/>
  <c r="E14" i="3" s="1"/>
  <c r="H13" i="3"/>
  <c r="I13" i="3" s="1"/>
  <c r="D13" i="3"/>
  <c r="E13" i="3" s="1"/>
  <c r="H12" i="3"/>
  <c r="I12" i="3" s="1"/>
  <c r="D12" i="3"/>
  <c r="E12" i="3" s="1"/>
  <c r="H11" i="3"/>
  <c r="I11" i="3" s="1"/>
  <c r="D11" i="3"/>
  <c r="E11" i="3" s="1"/>
  <c r="H10" i="3"/>
  <c r="I10" i="3" s="1"/>
  <c r="D10" i="3"/>
  <c r="E10" i="3" s="1"/>
  <c r="H9" i="3"/>
  <c r="I9" i="3" s="1"/>
  <c r="D9" i="3"/>
  <c r="E9" i="3" s="1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38" i="2"/>
  <c r="E36" i="2"/>
  <c r="E34" i="2"/>
  <c r="E32" i="2"/>
  <c r="E30" i="2"/>
  <c r="E28" i="2"/>
  <c r="E26" i="2"/>
  <c r="E24" i="2"/>
  <c r="E20" i="2"/>
  <c r="E18" i="2"/>
  <c r="E16" i="2"/>
  <c r="E14" i="2"/>
  <c r="E12" i="2"/>
  <c r="E9" i="2"/>
  <c r="E8" i="2"/>
  <c r="E6" i="2"/>
  <c r="E4" i="2"/>
  <c r="E2" i="2"/>
  <c r="K28" i="1"/>
  <c r="L28" i="1" s="1"/>
  <c r="H28" i="1"/>
  <c r="I28" i="1" s="1"/>
  <c r="E28" i="1"/>
  <c r="F28" i="1" s="1"/>
  <c r="K27" i="1"/>
  <c r="L27" i="1" s="1"/>
  <c r="H27" i="1"/>
  <c r="I27" i="1" s="1"/>
  <c r="E27" i="1"/>
  <c r="F27" i="1" s="1"/>
  <c r="K26" i="1"/>
  <c r="L26" i="1" s="1"/>
  <c r="H26" i="1"/>
  <c r="I26" i="1" s="1"/>
  <c r="E26" i="1"/>
  <c r="F26" i="1" s="1"/>
  <c r="K25" i="1"/>
  <c r="L25" i="1" s="1"/>
  <c r="H25" i="1"/>
  <c r="I25" i="1" s="1"/>
  <c r="E25" i="1"/>
  <c r="F25" i="1" s="1"/>
  <c r="K24" i="1"/>
  <c r="L24" i="1" s="1"/>
  <c r="H24" i="1"/>
  <c r="I24" i="1" s="1"/>
  <c r="E24" i="1"/>
  <c r="F24" i="1" s="1"/>
  <c r="K23" i="1"/>
  <c r="L23" i="1" s="1"/>
  <c r="H23" i="1"/>
  <c r="I23" i="1" s="1"/>
  <c r="E23" i="1"/>
  <c r="F23" i="1" s="1"/>
  <c r="K22" i="1"/>
  <c r="L22" i="1" s="1"/>
  <c r="H22" i="1"/>
  <c r="I22" i="1" s="1"/>
  <c r="E22" i="1"/>
  <c r="F22" i="1" s="1"/>
  <c r="K21" i="1"/>
  <c r="L21" i="1" s="1"/>
  <c r="H21" i="1"/>
  <c r="I21" i="1" s="1"/>
  <c r="E21" i="1"/>
  <c r="F21" i="1" s="1"/>
  <c r="K20" i="1"/>
  <c r="L20" i="1" s="1"/>
  <c r="H20" i="1"/>
  <c r="I20" i="1" s="1"/>
  <c r="E20" i="1"/>
  <c r="F20" i="1" s="1"/>
  <c r="K19" i="1"/>
  <c r="L19" i="1" s="1"/>
  <c r="H19" i="1"/>
  <c r="I19" i="1" s="1"/>
  <c r="E19" i="1"/>
  <c r="F19" i="1" s="1"/>
  <c r="K18" i="1"/>
  <c r="L18" i="1" s="1"/>
  <c r="H18" i="1"/>
  <c r="I18" i="1" s="1"/>
  <c r="E18" i="1"/>
  <c r="F18" i="1" s="1"/>
  <c r="K17" i="1"/>
  <c r="L17" i="1" s="1"/>
  <c r="H17" i="1"/>
  <c r="I17" i="1" s="1"/>
  <c r="E17" i="1"/>
  <c r="F17" i="1" s="1"/>
  <c r="K16" i="1"/>
  <c r="L16" i="1" s="1"/>
  <c r="H16" i="1"/>
  <c r="I16" i="1" s="1"/>
  <c r="E16" i="1"/>
  <c r="F16" i="1" s="1"/>
  <c r="K15" i="1"/>
  <c r="L15" i="1" s="1"/>
  <c r="H15" i="1"/>
  <c r="I15" i="1" s="1"/>
  <c r="E15" i="1"/>
  <c r="F15" i="1" s="1"/>
  <c r="K14" i="1"/>
  <c r="L14" i="1" s="1"/>
  <c r="H14" i="1"/>
  <c r="I14" i="1" s="1"/>
  <c r="E14" i="1"/>
  <c r="F14" i="1" s="1"/>
  <c r="K13" i="1"/>
  <c r="L13" i="1" s="1"/>
  <c r="H13" i="1"/>
  <c r="I13" i="1" s="1"/>
  <c r="E13" i="1"/>
  <c r="F13" i="1" s="1"/>
  <c r="K12" i="1"/>
  <c r="L12" i="1" s="1"/>
  <c r="H12" i="1"/>
  <c r="I12" i="1" s="1"/>
  <c r="E12" i="1"/>
  <c r="F12" i="1" s="1"/>
  <c r="K11" i="1"/>
  <c r="L11" i="1" s="1"/>
  <c r="H11" i="1"/>
  <c r="I11" i="1" s="1"/>
  <c r="F11" i="1"/>
</calcChain>
</file>

<file path=xl/sharedStrings.xml><?xml version="1.0" encoding="utf-8"?>
<sst xmlns="http://schemas.openxmlformats.org/spreadsheetml/2006/main" count="300" uniqueCount="185">
  <si>
    <t xml:space="preserve">Comptroller’s Report for Fiscal 2023 Part II-F—General Fund—Schedule G3 </t>
  </si>
  <si>
    <r>
      <t xml:space="preserve">Data cleaning schema:
</t>
    </r>
    <r>
      <rPr>
        <sz val="10"/>
        <color theme="1"/>
        <rFont val="Calibri"/>
        <charset val="134"/>
        <scheme val="minor"/>
      </rPr>
      <t xml:space="preserve">1. Delete: closing_classification_name= Collected Unearned Revenue Roll / Accounts Left In Old Year;
</t>
    </r>
  </si>
  <si>
    <r>
      <t xml:space="preserve">Data cleaning schema:
</t>
    </r>
    <r>
      <rPr>
        <sz val="10"/>
        <color theme="1"/>
        <rFont val="Calibri"/>
        <charset val="134"/>
        <scheme val="minor"/>
      </rPr>
      <t>1. Delete: closing_classification_name= Collected Unearned Revenue Roll / Accounts Left In Old Year;
2. remove funding class = "INTRA-CITY SALES"</t>
    </r>
  </si>
  <si>
    <r>
      <rPr>
        <b/>
        <sz val="10"/>
        <color rgb="FF000000"/>
        <rFont val="Calibri"/>
        <scheme val="minor"/>
      </rPr>
      <t xml:space="preserve">Data cleaning schema: 🎉🎊🪅
</t>
    </r>
    <r>
      <rPr>
        <sz val="10"/>
        <color rgb="FF000000"/>
        <rFont val="Calibri"/>
        <scheme val="minor"/>
      </rPr>
      <t>1. Delete: closing_classification_name= Collected Unearned Revenue Roll / Accounts Left In Old Year;
2. remove funding class = "INTRA-CITY SALES" / "CAPITAL FUNDS - I.F.A."</t>
    </r>
  </si>
  <si>
    <t>FY</t>
  </si>
  <si>
    <t>ACFR</t>
  </si>
  <si>
    <t xml:space="preserve">Checkbook </t>
  </si>
  <si>
    <t>ABS Diff</t>
  </si>
  <si>
    <t>%  Difference</t>
  </si>
  <si>
    <t>Administration for Children's Services</t>
  </si>
  <si>
    <t>Department for the Aging</t>
  </si>
  <si>
    <t>Department of Education</t>
  </si>
  <si>
    <t>Department of Health and Mental Hygiene</t>
  </si>
  <si>
    <t>Department of Homeless Services</t>
  </si>
  <si>
    <t>Department of Small Business Services</t>
  </si>
  <si>
    <t>Department of Social Services</t>
  </si>
  <si>
    <t>Department of Youth and Community Development</t>
  </si>
  <si>
    <t>Housing Preservation and Development</t>
  </si>
  <si>
    <t>FY 2023</t>
  </si>
  <si>
    <t>Revenue Category</t>
  </si>
  <si>
    <t>Revenue Class</t>
  </si>
  <si>
    <t>checkbook Recognized</t>
  </si>
  <si>
    <t>ACFR  Recognized</t>
  </si>
  <si>
    <t>checkbook modified</t>
  </si>
  <si>
    <t>ACFR modified</t>
  </si>
  <si>
    <t>checkbook adopted</t>
  </si>
  <si>
    <t>ACFR adopted</t>
  </si>
  <si>
    <t>CHARGES FOR SERVICES</t>
  </si>
  <si>
    <t>GENERAL GOVERNMENTAL CHARGES</t>
  </si>
  <si>
    <t>INTRA-CITY CHARGES</t>
  </si>
  <si>
    <t>RENTAL INCOME</t>
  </si>
  <si>
    <t>WATER AND SEWER CHARGES</t>
  </si>
  <si>
    <t>DISALLOWANCE CAT. GRANTS</t>
  </si>
  <si>
    <t>DISALLOW CATEGORICAL GRANTS</t>
  </si>
  <si>
    <t>FINES AND FOREITURES</t>
  </si>
  <si>
    <t>FINES</t>
  </si>
  <si>
    <t>Federal Grants and Contracts-Categorical</t>
  </si>
  <si>
    <t>DEPARTMENT of  HOMELAND SECURITY</t>
  </si>
  <si>
    <t>HOLDING ACCT-UNDISTRIBUTD CASH</t>
  </si>
  <si>
    <t>HOUSING AND URBAN DEVELOPMENT</t>
  </si>
  <si>
    <t>JUSTICE</t>
  </si>
  <si>
    <t>OTHER</t>
  </si>
  <si>
    <t>TREASURY</t>
  </si>
  <si>
    <t>LICENS. PERM. PRIV, FRANCHISES</t>
  </si>
  <si>
    <t>LICENSES</t>
  </si>
  <si>
    <t>PERMITS</t>
  </si>
  <si>
    <t>MISCELLANEOUS</t>
  </si>
  <si>
    <t>Non-Governmental Grants</t>
  </si>
  <si>
    <t>NONGOVT GRANTS - HOUSING</t>
  </si>
  <si>
    <t>NONGOVT GRANTS-EDUCATION</t>
  </si>
  <si>
    <t>NONGOVT GRANTS-GENERAL GOVT</t>
  </si>
  <si>
    <t>NONGOVT GRANTS-OTHER</t>
  </si>
  <si>
    <t>State Grants and Contracts-Categorical</t>
  </si>
  <si>
    <t>CRIMINAL JUSTICE</t>
  </si>
  <si>
    <t>HEALTH</t>
  </si>
  <si>
    <t>HOLDING ACCT-UNDISTRBTED CASH</t>
  </si>
  <si>
    <t>STATE</t>
  </si>
  <si>
    <t>VETERANS AFFAIRS</t>
  </si>
  <si>
    <t>TAXES</t>
  </si>
  <si>
    <t>GENERAL PROPERTY TAXES</t>
  </si>
  <si>
    <t>GENERAL SALES TAX</t>
  </si>
  <si>
    <t>INCOME TAXES</t>
  </si>
  <si>
    <t>OTHER SALES AND USE TAX</t>
  </si>
  <si>
    <t>OTHER TAXES</t>
  </si>
  <si>
    <t>PENALTIES &amp; INT ON DELINQ TAX</t>
  </si>
  <si>
    <t>TRANSFERS FROM OTHER FUNDS</t>
  </si>
  <si>
    <t>CAP FUNDS - IFA</t>
  </si>
  <si>
    <t>Unrestricted Federal and State Aid</t>
  </si>
  <si>
    <t>COLLECTED INTGOVT AID</t>
  </si>
  <si>
    <t>revenue_source</t>
  </si>
  <si>
    <t>fiscal_year</t>
  </si>
  <si>
    <t>Checkbook</t>
  </si>
  <si>
    <t>Abs Diff</t>
  </si>
  <si>
    <t>AMERICORPS PROJECT</t>
  </si>
  <si>
    <t>CHILD AND ADULT CARE FOOD PROGRAM</t>
  </si>
  <si>
    <t>COMMUNITY SERVICE BLOCK GRANT</t>
  </si>
  <si>
    <t>EDUCATION SERVICES/FEES</t>
  </si>
  <si>
    <t>EMERGENCY SHELTER GRANTS PROGRAM</t>
  </si>
  <si>
    <t>Emergency Housing Vouchers</t>
  </si>
  <si>
    <t>Every Student Succeeds Act/Preschool Development Grants</t>
  </si>
  <si>
    <t>OTHER SERVICES/FEES</t>
  </si>
  <si>
    <t>PRIVATE GRANTS</t>
  </si>
  <si>
    <t>Performance Partnership Pilots for Disconnected Youth</t>
  </si>
  <si>
    <t>RUNAWAY &amp; HOMELESS YOUTH</t>
  </si>
  <si>
    <t>Reimbursements - General</t>
  </si>
  <si>
    <t>SOCIAL SERVICES/FEES</t>
  </si>
  <si>
    <t>STATE AID FOR YOUTH SERVICES</t>
  </si>
  <si>
    <t>TEMPORARY ASSISTANCE FOR NEEDY FAMILIES</t>
  </si>
  <si>
    <t>TRANSITIONAL INDEPENDENT LIVIN</t>
  </si>
  <si>
    <t>W.I.A.  DISLOCATED WORKERS</t>
  </si>
  <si>
    <t>W.I.A. IN SCHOOL YOUTH</t>
  </si>
  <si>
    <t>W.I.A. OUT OF SCHOOL YOUTH</t>
  </si>
  <si>
    <t>WORKFORCE INVESTMENT ACT CENTRAL ADMINIS</t>
  </si>
  <si>
    <t>Youth Homelessness Demonstration Program</t>
  </si>
  <si>
    <t>Agency 801 - Dept small business</t>
  </si>
  <si>
    <t>ADMINISTRATIVE SERV TO PUBLIC</t>
  </si>
  <si>
    <t>BROWNFIELD ASSESSMENT &amp; CLEANUP COOP PGM</t>
  </si>
  <si>
    <t>COMMUNITY DEVELOPMENT BLOCK GRANT</t>
  </si>
  <si>
    <t>ENVIRONMENTAL CONSERVATION</t>
  </si>
  <si>
    <t>FEMA Sandy B Emergency Protective Measures</t>
  </si>
  <si>
    <t>FEMA Sandy E Buildings and Equipment</t>
  </si>
  <si>
    <t>FEMA Sandy F Utilities</t>
  </si>
  <si>
    <t>FEMA Sandy G Parks, Recreational Facilities, and Other Items</t>
  </si>
  <si>
    <t>HIGHWAY PLANNING AND CONSTRUCTION</t>
  </si>
  <si>
    <t>LOCAL GOVERNMENT RECORDS MGMT</t>
  </si>
  <si>
    <t>N.G. CHECKS</t>
  </si>
  <si>
    <t>NON-GOVERNMENTAL GRANTS</t>
  </si>
  <si>
    <t>NYS DORMITORY AUTHORITY GRANT</t>
  </si>
  <si>
    <t>PERMITS - GENERAL</t>
  </si>
  <si>
    <t>POLLUTION REMIDIATION-BOND SALES</t>
  </si>
  <si>
    <t>PROCUREMENT TECHNICAL ASSISTANCE</t>
  </si>
  <si>
    <t>TRADE ADJUSTMENT ASSISTANCE PROGRAM</t>
  </si>
  <si>
    <t>W.I.A.  DISLOCATED WORKERS</t>
  </si>
  <si>
    <t>W.I.A. National Emergency</t>
  </si>
  <si>
    <t>WORKFORCE INVESTMENT ACT - ADULT</t>
  </si>
  <si>
    <t>WORKFORCE INVESTMENT ACT CENTRAL ADMINIS</t>
  </si>
  <si>
    <t>Department of Defense Grant</t>
  </si>
  <si>
    <t>Agency 806-Housing Preservation and Development</t>
  </si>
  <si>
    <t xml:space="preserve"> DIFF</t>
  </si>
  <si>
    <t>CAPITAL FUNDS-IFA</t>
  </si>
  <si>
    <t>Continuum of Care - Shelter Plus Care</t>
  </si>
  <si>
    <t>Cooperating Technical Partners</t>
  </si>
  <si>
    <t>Emergency Housing Vouchers</t>
  </si>
  <si>
    <t>FINES-GENERAL</t>
  </si>
  <si>
    <t>Family Self-Sufficiency Program</t>
  </si>
  <si>
    <t>HOME INVESTMENT PARTNERSHIP</t>
  </si>
  <si>
    <t>LEAD HAZARD REDUCTION DEMONSTRATION GT</t>
  </si>
  <si>
    <t>LOWER INCOME HOUSING ASSISTANCE PROGRAM</t>
  </si>
  <si>
    <t>MULTIPLE DWELLING LOANS</t>
  </si>
  <si>
    <t>Mainstream Vouchers</t>
  </si>
  <si>
    <t>NEHEMIAH</t>
  </si>
  <si>
    <t>NYC HOUSING &amp; URBAN DEVELOPMENT</t>
  </si>
  <si>
    <t>NYC HOUSING TRUST FUND - BPCA</t>
  </si>
  <si>
    <t>National Incident Management  System</t>
  </si>
  <si>
    <t>OTHER DEBT SERVICE REIMBURSEMT</t>
  </si>
  <si>
    <t>OTHER SERVICES AND FEES</t>
  </si>
  <si>
    <t>PLP PROGRAMS</t>
  </si>
  <si>
    <t>Multi-Family Participation Loan</t>
  </si>
  <si>
    <t>PRINCIPAL ON ARTICLE 8 LOANS</t>
  </si>
  <si>
    <t>PRIVATE GRANTS</t>
  </si>
  <si>
    <t>PRIVILEGES - OTHER</t>
  </si>
  <si>
    <t>RENTALS:  OTHER</t>
  </si>
  <si>
    <t>SAFETY-NET</t>
  </si>
  <si>
    <t>SALES OF IN REM PROPERTY</t>
  </si>
  <si>
    <t>SECT 17 RENTAL REHABILITATION</t>
  </si>
  <si>
    <t>SECTION 8 ADMIN FEES - MODERATE SRO</t>
  </si>
  <si>
    <t>Section 8 Administrative Fees</t>
  </si>
  <si>
    <t>SECTION 8 ADMIN FEES - VOUCHER</t>
  </si>
  <si>
    <t xml:space="preserve">Section 8 Rent Subsidy </t>
  </si>
  <si>
    <t>SUNDRIES</t>
  </si>
  <si>
    <t>TEMP ASSIST FOR NEEDY FAMILIES</t>
  </si>
  <si>
    <t>TANF—Public Assistance—State</t>
  </si>
  <si>
    <t>TEMPORARY ASSISTANCE FOR NEEDY FAMILIES</t>
  </si>
  <si>
    <t>UDAG/PARTNERSHIP</t>
  </si>
  <si>
    <t>URBAN AREAS SECURITY INITIATIVE</t>
  </si>
  <si>
    <t>Comptroller’s Report for Fiscal 2023 Part II-F—General Fund—Schedule G5</t>
  </si>
  <si>
    <t>Year 2023</t>
  </si>
  <si>
    <t>Raw checkbook data</t>
  </si>
  <si>
    <t>agency</t>
  </si>
  <si>
    <t>Checkbook adopted</t>
  </si>
  <si>
    <t>% diff</t>
  </si>
  <si>
    <t>Checkbook modified</t>
  </si>
  <si>
    <t>ACFR Modified</t>
  </si>
  <si>
    <t>ACFR Actual Expenditures</t>
  </si>
  <si>
    <t>checkbook actual</t>
  </si>
  <si>
    <t>% Diff</t>
  </si>
  <si>
    <t>Raw checkbook data + intra city sales</t>
  </si>
  <si>
    <t xml:space="preserve">Department of Youth and Community Development </t>
  </si>
  <si>
    <t>department</t>
  </si>
  <si>
    <t>abs diff</t>
  </si>
  <si>
    <t>checkbook Actual</t>
  </si>
  <si>
    <t>ACFR Actual Expenditure</t>
  </si>
  <si>
    <t>COMMUNITY DEVELOPMENT OTPS</t>
  </si>
  <si>
    <t>EXECUTIVE AND ADMINISTRATIVE MGMT PS</t>
  </si>
  <si>
    <t>OTHER THAN PERSONAL SERVICES</t>
  </si>
  <si>
    <t>PROGRAM SERVICES - PS</t>
  </si>
  <si>
    <t>YOUTH WORKFORCE AND CAREER TRAINING - PS</t>
  </si>
  <si>
    <t>YOUTH WORKFORCE AND CAREER TRAINING OTPS</t>
  </si>
  <si>
    <r>
      <rPr>
        <b/>
        <sz val="11"/>
        <color rgb="FF000000"/>
        <rFont val="Calibri"/>
        <scheme val="minor"/>
      </rPr>
      <t xml:space="preserve">Checkbook Actual= Commited +Cash expense
</t>
    </r>
    <r>
      <rPr>
        <sz val="11"/>
        <color rgb="FF000000"/>
        <rFont val="Calibri"/>
        <scheme val="minor"/>
      </rPr>
      <t>‘Committed’=Sum of ‘Pre-Encumbered’ , ‘Encumbered’ , ‘Accrued Expense’, ‘Cash Payments’ and ‘Post Adjustments’.</t>
    </r>
  </si>
  <si>
    <t>Intra city sales - from revenue dataset</t>
  </si>
  <si>
    <t>checkbook intracity</t>
  </si>
  <si>
    <t xml:space="preserve">2023 Department of Youth and Community Development </t>
  </si>
  <si>
    <t>Checkbook Actual</t>
  </si>
  <si>
    <t>🎊🎉🪅</t>
  </si>
  <si>
    <t>EST Prior Payable??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</si>
</sst>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00%"/>
    <numFmt numFmtId="166" formatCode="#,##0_ "/>
    <numFmt numFmtId="167" formatCode="_([$$-409]* #,##0_);_([$$-409]* \(#,##0\);_([$$-409]* &quot;-&quot;??_);_(@_)"/>
    <numFmt numFmtId="168" formatCode="_([$$-409]* #,##0.00_);_([$$-409]* \(#,##0.00\);_([$$-409]* &quot;-&quot;??_);_(@_)"/>
  </numFmts>
  <fonts count="20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sz val="12"/>
      <color theme="9" tint="0.79998168889431442"/>
      <name val="Calibri"/>
      <charset val="134"/>
      <scheme val="minor"/>
    </font>
    <font>
      <sz val="12"/>
      <name val="Calibri"/>
      <charset val="134"/>
      <scheme val="minor"/>
    </font>
    <font>
      <sz val="11"/>
      <color theme="9" tint="0.79998168889431442"/>
      <name val="Calibri"/>
      <charset val="134"/>
      <scheme val="minor"/>
    </font>
    <font>
      <sz val="12"/>
      <color theme="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"/>
    </font>
    <font>
      <b/>
      <sz val="10"/>
      <color rgb="FF000000"/>
      <name val="Calibri"/>
      <scheme val="minor"/>
    </font>
    <font>
      <sz val="10"/>
      <color rgb="FF000000"/>
      <name val="Calibri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9" fontId="13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3" fontId="2" fillId="0" borderId="0" xfId="0" applyNumberFormat="1" applyFont="1">
      <alignment vertical="center"/>
    </xf>
    <xf numFmtId="0" fontId="0" fillId="3" borderId="0" xfId="0" applyFill="1">
      <alignment vertical="center"/>
    </xf>
    <xf numFmtId="9" fontId="2" fillId="3" borderId="0" xfId="1" applyFont="1" applyFill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2" borderId="0" xfId="0" applyFont="1" applyFill="1">
      <alignment vertical="center"/>
    </xf>
    <xf numFmtId="166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right" vertical="center"/>
    </xf>
    <xf numFmtId="3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6" fillId="0" borderId="0" xfId="0" applyFont="1">
      <alignment vertical="center"/>
    </xf>
    <xf numFmtId="166" fontId="6" fillId="0" borderId="0" xfId="0" applyNumberFormat="1" applyFont="1">
      <alignment vertical="center"/>
    </xf>
    <xf numFmtId="166" fontId="6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right" vertical="center"/>
    </xf>
    <xf numFmtId="166" fontId="6" fillId="3" borderId="1" xfId="0" applyNumberFormat="1" applyFont="1" applyFill="1" applyBorder="1" applyAlignment="1">
      <alignment horizontal="right" vertical="center"/>
    </xf>
    <xf numFmtId="0" fontId="6" fillId="3" borderId="1" xfId="0" applyFont="1" applyFill="1" applyBorder="1" applyAlignment="1">
      <alignment horizontal="right" vertical="center"/>
    </xf>
    <xf numFmtId="0" fontId="6" fillId="2" borderId="1" xfId="0" applyFont="1" applyFill="1" applyBorder="1">
      <alignment vertical="center"/>
    </xf>
    <xf numFmtId="0" fontId="8" fillId="4" borderId="1" xfId="0" applyFont="1" applyFill="1" applyBorder="1">
      <alignment vertical="center"/>
    </xf>
    <xf numFmtId="0" fontId="9" fillId="0" borderId="1" xfId="0" applyFont="1" applyBorder="1">
      <alignment vertical="center"/>
    </xf>
    <xf numFmtId="11" fontId="0" fillId="0" borderId="0" xfId="0" applyNumberFormat="1">
      <alignment vertical="center"/>
    </xf>
    <xf numFmtId="0" fontId="10" fillId="4" borderId="0" xfId="0" applyFont="1" applyFill="1">
      <alignment vertical="center"/>
    </xf>
    <xf numFmtId="3" fontId="10" fillId="4" borderId="0" xfId="0" applyNumberFormat="1" applyFont="1" applyFill="1">
      <alignment vertical="center"/>
    </xf>
    <xf numFmtId="0" fontId="11" fillId="4" borderId="1" xfId="0" applyFont="1" applyFill="1" applyBorder="1">
      <alignment vertical="center"/>
    </xf>
    <xf numFmtId="166" fontId="0" fillId="0" borderId="0" xfId="0" applyNumberFormat="1">
      <alignment vertical="center"/>
    </xf>
    <xf numFmtId="0" fontId="5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/>
    </xf>
    <xf numFmtId="3" fontId="0" fillId="3" borderId="0" xfId="0" applyNumberFormat="1" applyFill="1">
      <alignment vertical="center"/>
    </xf>
    <xf numFmtId="166" fontId="0" fillId="0" borderId="3" xfId="0" applyNumberFormat="1" applyBorder="1" applyAlignment="1">
      <alignment horizontal="center" vertical="center"/>
    </xf>
    <xf numFmtId="166" fontId="0" fillId="0" borderId="4" xfId="0" applyNumberFormat="1" applyBorder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0" fillId="0" borderId="7" xfId="0" applyBorder="1">
      <alignment vertical="center"/>
    </xf>
    <xf numFmtId="166" fontId="0" fillId="0" borderId="3" xfId="0" applyNumberFormat="1" applyBorder="1">
      <alignment vertical="center"/>
    </xf>
    <xf numFmtId="166" fontId="0" fillId="0" borderId="8" xfId="0" applyNumberFormat="1" applyBorder="1" applyAlignment="1">
      <alignment horizontal="right" vertical="center"/>
    </xf>
    <xf numFmtId="166" fontId="0" fillId="0" borderId="8" xfId="0" applyNumberForma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165" fontId="13" fillId="0" borderId="7" xfId="1" applyNumberFormat="1" applyFill="1" applyBorder="1">
      <alignment vertical="center"/>
    </xf>
    <xf numFmtId="10" fontId="13" fillId="0" borderId="7" xfId="1" applyNumberFormat="1" applyBorder="1">
      <alignment vertical="center"/>
    </xf>
    <xf numFmtId="165" fontId="13" fillId="0" borderId="9" xfId="1" applyNumberFormat="1" applyFill="1" applyBorder="1">
      <alignment vertical="center"/>
    </xf>
    <xf numFmtId="10" fontId="13" fillId="0" borderId="9" xfId="1" applyNumberFormat="1" applyBorder="1">
      <alignment vertical="center"/>
    </xf>
    <xf numFmtId="165" fontId="13" fillId="0" borderId="0" xfId="1" applyNumberFormat="1">
      <alignment vertical="center"/>
    </xf>
    <xf numFmtId="0" fontId="6" fillId="6" borderId="0" xfId="0" applyFont="1" applyFill="1">
      <alignment vertical="center"/>
    </xf>
    <xf numFmtId="0" fontId="6" fillId="5" borderId="1" xfId="0" applyFont="1" applyFill="1" applyBorder="1">
      <alignment vertical="center"/>
    </xf>
    <xf numFmtId="164" fontId="13" fillId="0" borderId="0" xfId="1" applyNumberFormat="1" applyAlignment="1">
      <alignment horizontal="right" vertical="center"/>
    </xf>
    <xf numFmtId="9" fontId="13" fillId="0" borderId="0" xfId="1">
      <alignment vertical="center"/>
    </xf>
    <xf numFmtId="0" fontId="17" fillId="0" borderId="0" xfId="0" applyFont="1">
      <alignment vertical="center"/>
    </xf>
    <xf numFmtId="167" fontId="17" fillId="0" borderId="0" xfId="0" applyNumberFormat="1" applyFont="1">
      <alignment vertical="center"/>
    </xf>
    <xf numFmtId="167" fontId="0" fillId="0" borderId="0" xfId="0" applyNumberFormat="1">
      <alignment vertical="center"/>
    </xf>
    <xf numFmtId="9" fontId="0" fillId="0" borderId="0" xfId="0" applyNumberFormat="1">
      <alignment vertical="center"/>
    </xf>
    <xf numFmtId="168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5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158115</xdr:colOff>
      <xdr:row>15</xdr:row>
      <xdr:rowOff>173990</xdr:rowOff>
    </xdr:from>
    <xdr:to>
      <xdr:col>9</xdr:col>
      <xdr:colOff>1083310</xdr:colOff>
      <xdr:row>40</xdr:row>
      <xdr:rowOff>100330</xdr:rowOff>
    </xdr:to>
    <xdr:pic>
      <xdr:nvPicPr>
        <xdr:cNvPr id="3" name="Picture 2" descr="Screen Shot 2023-11-14 at 13.29.2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2230" y="2840990"/>
          <a:ext cx="7673975" cy="4371340"/>
        </a:xfrm>
        <a:prstGeom prst="rect">
          <a:avLst/>
        </a:prstGeom>
      </xdr:spPr>
    </xdr:pic>
    <xdr:clientData/>
  </xdr:twoCellAnchor>
  <xdr:twoCellAnchor>
    <xdr:from>
      <xdr:col>7</xdr:col>
      <xdr:colOff>238125</xdr:colOff>
      <xdr:row>35</xdr:row>
      <xdr:rowOff>0</xdr:rowOff>
    </xdr:from>
    <xdr:to>
      <xdr:col>9</xdr:col>
      <xdr:colOff>47625</xdr:colOff>
      <xdr:row>36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B78A10-6E42-5D19-FC96-C5FF14324349}"/>
            </a:ext>
            <a:ext uri="{147F2762-F138-4A5C-976F-8EAC2B608ADB}">
              <a16:predDERef xmlns:a16="http://schemas.microsoft.com/office/drawing/2014/main" pred="{00000000-0008-0000-0300-000003000000}"/>
            </a:ext>
          </a:extLst>
        </xdr:cNvPr>
        <xdr:cNvSpPr/>
      </xdr:nvSpPr>
      <xdr:spPr>
        <a:xfrm>
          <a:off x="9867900" y="6000750"/>
          <a:ext cx="1162050" cy="2095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9</xdr:col>
      <xdr:colOff>47625</xdr:colOff>
      <xdr:row>14</xdr:row>
      <xdr:rowOff>19050</xdr:rowOff>
    </xdr:from>
    <xdr:to>
      <xdr:col>9</xdr:col>
      <xdr:colOff>1647825</xdr:colOff>
      <xdr:row>35</xdr:row>
      <xdr:rowOff>104775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DCAD715-065E-7BDE-3A5D-8C1F82B51084}"/>
            </a:ext>
            <a:ext uri="{147F2762-F138-4A5C-976F-8EAC2B608ADB}">
              <a16:predDERef xmlns:a16="http://schemas.microsoft.com/office/drawing/2014/main" pred="{25B78A10-6E42-5D19-FC96-C5FF14324349}"/>
            </a:ext>
          </a:extLst>
        </xdr:cNvPr>
        <xdr:cNvCxnSpPr>
          <a:cxnSpLocks/>
          <a:endCxn id="2" idx="3"/>
          <a:extLst>
            <a:ext uri="{5F17804C-33F3-41E3-A699-7DCFA2EF7971}">
              <a16:cxnDERefs xmlns:a16="http://schemas.microsoft.com/office/drawing/2014/main" st="{00000000-0000-0000-0000-000000000000}" end="{25B78A10-6E42-5D19-FC96-C5FF14324349}"/>
            </a:ext>
          </a:extLst>
        </xdr:cNvCxnSpPr>
      </xdr:nvCxnSpPr>
      <xdr:spPr>
        <a:xfrm flipH="1">
          <a:off x="11029950" y="2419350"/>
          <a:ext cx="1600200" cy="3686175"/>
        </a:xfrm>
        <a:prstGeom prst="line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opLeftCell="A5" workbookViewId="0">
      <pane xSplit="1" topLeftCell="B1" activePane="topRight" state="frozen"/>
      <selection pane="topRight" sqref="A1:H3"/>
    </sheetView>
  </sheetViews>
  <sheetFormatPr defaultColWidth="9" defaultRowHeight="14.1"/>
  <cols>
    <col min="1" max="1" width="40.375" customWidth="1"/>
    <col min="2" max="2" width="9" style="9"/>
    <col min="3" max="3" width="14.5"/>
    <col min="4" max="4" width="33.75" customWidth="1"/>
    <col min="5" max="5" width="13.875" style="32"/>
    <col min="6" max="6" width="11.625"/>
    <col min="7" max="7" width="27" style="32" customWidth="1"/>
    <col min="8" max="8" width="16.375" style="32" customWidth="1"/>
    <col min="9" max="9" width="12.75"/>
    <col min="10" max="10" width="24.625" customWidth="1"/>
    <col min="11" max="11" width="17" customWidth="1"/>
    <col min="12" max="12" width="12.375" customWidth="1"/>
  </cols>
  <sheetData>
    <row r="1" spans="1:12" ht="15.2">
      <c r="A1" s="60" t="s">
        <v>0</v>
      </c>
      <c r="B1" s="60"/>
      <c r="C1" s="60"/>
      <c r="D1" s="60"/>
      <c r="E1" s="61"/>
      <c r="F1" s="60"/>
      <c r="G1" s="61"/>
      <c r="H1" s="61"/>
    </row>
    <row r="2" spans="1:12">
      <c r="A2" s="60"/>
      <c r="B2" s="60"/>
      <c r="C2" s="60"/>
      <c r="D2" s="60"/>
      <c r="E2" s="61"/>
      <c r="F2" s="60"/>
      <c r="G2" s="61"/>
      <c r="H2" s="61"/>
    </row>
    <row r="3" spans="1:12">
      <c r="A3" s="62"/>
      <c r="B3" s="62"/>
      <c r="C3" s="62"/>
      <c r="D3" s="62"/>
      <c r="E3" s="63"/>
      <c r="F3" s="62"/>
      <c r="G3" s="63"/>
      <c r="H3" s="63"/>
    </row>
    <row r="4" spans="1:12" ht="15.2">
      <c r="A4" s="33"/>
      <c r="B4" s="33"/>
      <c r="C4" s="33"/>
      <c r="D4" s="33"/>
      <c r="E4" s="39"/>
      <c r="F4" s="33"/>
      <c r="G4" s="39"/>
      <c r="H4" s="39"/>
    </row>
    <row r="5" spans="1:12" ht="15.95">
      <c r="A5" s="33"/>
      <c r="B5" s="33"/>
      <c r="C5" s="33"/>
      <c r="D5" s="33"/>
      <c r="E5" s="39"/>
      <c r="F5" s="33"/>
      <c r="G5" s="39"/>
      <c r="H5" s="39"/>
    </row>
    <row r="6" spans="1:12" ht="14.25">
      <c r="A6" s="33"/>
      <c r="B6" s="33"/>
      <c r="C6" s="33"/>
      <c r="D6" s="64" t="s">
        <v>1</v>
      </c>
      <c r="E6" s="65"/>
      <c r="F6" s="66"/>
      <c r="G6" s="64" t="s">
        <v>2</v>
      </c>
      <c r="H6" s="65"/>
      <c r="I6" s="66"/>
      <c r="J6" s="70" t="s">
        <v>3</v>
      </c>
      <c r="K6" s="65"/>
      <c r="L6" s="66"/>
    </row>
    <row r="7" spans="1:12" ht="15.2">
      <c r="A7" s="33"/>
      <c r="B7" s="33"/>
      <c r="C7" s="33"/>
      <c r="D7" s="67"/>
      <c r="E7" s="68"/>
      <c r="F7" s="69"/>
      <c r="G7" s="67"/>
      <c r="H7" s="68"/>
      <c r="I7" s="69"/>
      <c r="J7" s="67"/>
      <c r="K7" s="68"/>
      <c r="L7" s="69"/>
    </row>
    <row r="8" spans="1:12" ht="33" customHeight="1">
      <c r="A8" s="33"/>
      <c r="B8" s="33"/>
      <c r="C8" s="33"/>
      <c r="D8" s="67"/>
      <c r="E8" s="68"/>
      <c r="F8" s="69"/>
      <c r="G8" s="67"/>
      <c r="H8" s="68"/>
      <c r="I8" s="69"/>
      <c r="J8" s="67"/>
      <c r="K8" s="68"/>
      <c r="L8" s="69"/>
    </row>
    <row r="9" spans="1:12">
      <c r="D9" s="34"/>
      <c r="F9" s="40"/>
      <c r="G9" s="41"/>
      <c r="I9" s="40"/>
      <c r="J9" s="41"/>
      <c r="K9" s="32"/>
      <c r="L9" s="40"/>
    </row>
    <row r="10" spans="1:12" ht="15">
      <c r="B10" s="9" t="s">
        <v>4</v>
      </c>
      <c r="C10" s="4" t="s">
        <v>5</v>
      </c>
      <c r="D10" s="34" t="s">
        <v>6</v>
      </c>
      <c r="E10" s="11" t="s">
        <v>7</v>
      </c>
      <c r="F10" s="40" t="s">
        <v>8</v>
      </c>
      <c r="G10" s="37" t="s">
        <v>6</v>
      </c>
      <c r="H10" s="44" t="s">
        <v>7</v>
      </c>
      <c r="I10" s="40" t="s">
        <v>8</v>
      </c>
      <c r="J10" s="37" t="s">
        <v>6</v>
      </c>
      <c r="K10" s="44" t="s">
        <v>7</v>
      </c>
      <c r="L10" s="40" t="s">
        <v>8</v>
      </c>
    </row>
    <row r="11" spans="1:12">
      <c r="A11" s="35" t="s">
        <v>9</v>
      </c>
      <c r="B11" s="9">
        <v>2022</v>
      </c>
      <c r="C11" s="36">
        <v>1858652412</v>
      </c>
      <c r="D11" s="37">
        <v>1862491675</v>
      </c>
      <c r="E11" s="12">
        <f>ABS(C11-D11)</f>
        <v>3839263</v>
      </c>
      <c r="F11" s="45">
        <f>E11/C11</f>
        <v>2.065616451582126E-3</v>
      </c>
      <c r="G11" s="37">
        <v>1858652412</v>
      </c>
      <c r="H11" s="11">
        <f>ABS(G11-$C11)</f>
        <v>0</v>
      </c>
      <c r="I11" s="46">
        <f>H11/$C11</f>
        <v>0</v>
      </c>
      <c r="J11" s="37">
        <v>1858652412</v>
      </c>
      <c r="K11" s="11">
        <f>ABS(J11-$C11)</f>
        <v>0</v>
      </c>
      <c r="L11" s="46">
        <f>K11/$C11</f>
        <v>0</v>
      </c>
    </row>
    <row r="12" spans="1:12" ht="18" customHeight="1">
      <c r="A12" s="35" t="s">
        <v>9</v>
      </c>
      <c r="B12" s="9">
        <v>2023</v>
      </c>
      <c r="C12" s="36">
        <v>2145756008</v>
      </c>
      <c r="D12" s="37">
        <v>2149665986</v>
      </c>
      <c r="E12" s="12">
        <f>ABS(C12-D12)</f>
        <v>3909978</v>
      </c>
      <c r="F12" s="45">
        <f>E12/C12</f>
        <v>1.8221913327621916E-3</v>
      </c>
      <c r="G12" s="37">
        <v>2145756009</v>
      </c>
      <c r="H12" s="11">
        <f t="shared" ref="H12:H28" si="0">ABS(G12-C12)</f>
        <v>1</v>
      </c>
      <c r="I12" s="46">
        <f t="shared" ref="I12:I28" si="1">H12/C12</f>
        <v>4.6603621114036747E-10</v>
      </c>
      <c r="J12" s="37">
        <v>2145756009</v>
      </c>
      <c r="K12" s="11">
        <f t="shared" ref="K12:K28" si="2">ABS(J12-$C12)</f>
        <v>1</v>
      </c>
      <c r="L12" s="46">
        <f t="shared" ref="L12:L28" si="3">K12/$C12</f>
        <v>4.6603621114036747E-10</v>
      </c>
    </row>
    <row r="13" spans="1:12">
      <c r="A13" s="8" t="s">
        <v>10</v>
      </c>
      <c r="B13" s="9">
        <v>2022</v>
      </c>
      <c r="C13" s="36">
        <v>116077239</v>
      </c>
      <c r="D13" s="37">
        <v>118237324</v>
      </c>
      <c r="E13" s="12">
        <f>ABS(C13-D13)</f>
        <v>2160085</v>
      </c>
      <c r="F13" s="45">
        <f t="shared" ref="F13:F29" si="4">E13/C13</f>
        <v>1.8609031525982454E-2</v>
      </c>
      <c r="G13" s="37">
        <v>116077239</v>
      </c>
      <c r="H13" s="11">
        <f t="shared" si="0"/>
        <v>0</v>
      </c>
      <c r="I13" s="46">
        <f t="shared" si="1"/>
        <v>0</v>
      </c>
      <c r="J13" s="37">
        <v>116077239</v>
      </c>
      <c r="K13" s="11">
        <f t="shared" si="2"/>
        <v>0</v>
      </c>
      <c r="L13" s="46">
        <f t="shared" si="3"/>
        <v>0</v>
      </c>
    </row>
    <row r="14" spans="1:12" ht="21.95" customHeight="1">
      <c r="A14" s="8" t="s">
        <v>10</v>
      </c>
      <c r="B14" s="9">
        <v>2023</v>
      </c>
      <c r="C14" s="36">
        <v>100650567</v>
      </c>
      <c r="D14" s="37">
        <v>103270786</v>
      </c>
      <c r="E14" s="12">
        <f>ABS(C14-D14)</f>
        <v>2620219</v>
      </c>
      <c r="F14" s="45">
        <f t="shared" si="4"/>
        <v>2.6032829005324928E-2</v>
      </c>
      <c r="G14" s="37">
        <v>100650566</v>
      </c>
      <c r="H14" s="11">
        <f t="shared" si="0"/>
        <v>1</v>
      </c>
      <c r="I14" s="46">
        <f t="shared" si="1"/>
        <v>9.9353638017757015E-9</v>
      </c>
      <c r="J14" s="37">
        <v>100650566</v>
      </c>
      <c r="K14" s="11">
        <f t="shared" si="2"/>
        <v>1</v>
      </c>
      <c r="L14" s="46">
        <f t="shared" si="3"/>
        <v>9.9353638017757015E-9</v>
      </c>
    </row>
    <row r="15" spans="1:12">
      <c r="A15" s="35" t="s">
        <v>11</v>
      </c>
      <c r="B15" s="9">
        <v>2022</v>
      </c>
      <c r="C15" s="36">
        <v>17134004467</v>
      </c>
      <c r="D15" s="37">
        <v>17214431835</v>
      </c>
      <c r="E15" s="12">
        <f>ABS(C15-D15)</f>
        <v>80427368</v>
      </c>
      <c r="F15" s="45">
        <f t="shared" si="4"/>
        <v>4.6940204874407893E-3</v>
      </c>
      <c r="G15" s="37">
        <v>17134004467</v>
      </c>
      <c r="H15" s="11">
        <f t="shared" si="0"/>
        <v>0</v>
      </c>
      <c r="I15" s="46">
        <f t="shared" si="1"/>
        <v>0</v>
      </c>
      <c r="J15" s="37">
        <v>17134004467</v>
      </c>
      <c r="K15" s="11">
        <f t="shared" si="2"/>
        <v>0</v>
      </c>
      <c r="L15" s="46">
        <f t="shared" si="3"/>
        <v>0</v>
      </c>
    </row>
    <row r="16" spans="1:12" ht="15.95" customHeight="1">
      <c r="A16" s="35" t="s">
        <v>11</v>
      </c>
      <c r="B16" s="9">
        <v>2023</v>
      </c>
      <c r="C16" s="36">
        <v>16680753306</v>
      </c>
      <c r="D16" s="37">
        <v>16765545906</v>
      </c>
      <c r="E16" s="12">
        <f>ABS(C16-D16)</f>
        <v>84792600</v>
      </c>
      <c r="F16" s="45">
        <f t="shared" si="4"/>
        <v>5.0832596372911076E-3</v>
      </c>
      <c r="G16" s="37">
        <v>16680753307</v>
      </c>
      <c r="H16" s="11">
        <f t="shared" si="0"/>
        <v>1</v>
      </c>
      <c r="I16" s="46">
        <f t="shared" si="1"/>
        <v>5.9949330923820096E-11</v>
      </c>
      <c r="J16" s="37">
        <v>16680753307</v>
      </c>
      <c r="K16" s="11">
        <f t="shared" si="2"/>
        <v>1</v>
      </c>
      <c r="L16" s="46">
        <f t="shared" si="3"/>
        <v>5.9949330923820096E-11</v>
      </c>
    </row>
    <row r="17" spans="1:12" ht="15" customHeight="1">
      <c r="A17" s="8" t="s">
        <v>12</v>
      </c>
      <c r="B17" s="9">
        <v>2022</v>
      </c>
      <c r="C17" s="36">
        <v>1162920677</v>
      </c>
      <c r="D17" s="37">
        <v>1181180591</v>
      </c>
      <c r="E17" s="12">
        <f t="shared" ref="E17:E28" si="5">ABS(C17-D17)</f>
        <v>18259914</v>
      </c>
      <c r="F17" s="45">
        <f t="shared" si="4"/>
        <v>1.5701770861195206E-2</v>
      </c>
      <c r="G17" s="37">
        <v>1162920677</v>
      </c>
      <c r="H17" s="11">
        <f t="shared" si="0"/>
        <v>0</v>
      </c>
      <c r="I17" s="46">
        <f t="shared" si="1"/>
        <v>0</v>
      </c>
      <c r="J17" s="37">
        <v>1162920677</v>
      </c>
      <c r="K17" s="11">
        <f t="shared" si="2"/>
        <v>0</v>
      </c>
      <c r="L17" s="46">
        <f t="shared" si="3"/>
        <v>0</v>
      </c>
    </row>
    <row r="18" spans="1:12">
      <c r="A18" s="8" t="s">
        <v>12</v>
      </c>
      <c r="B18" s="9">
        <v>2023</v>
      </c>
      <c r="C18" s="36">
        <v>1029478939</v>
      </c>
      <c r="D18" s="37">
        <v>1049926456</v>
      </c>
      <c r="E18" s="12">
        <f t="shared" si="5"/>
        <v>20447517</v>
      </c>
      <c r="F18" s="45">
        <f t="shared" si="4"/>
        <v>1.9862006132793746E-2</v>
      </c>
      <c r="G18" s="37">
        <v>1029478942</v>
      </c>
      <c r="H18" s="11">
        <f t="shared" si="0"/>
        <v>3</v>
      </c>
      <c r="I18" s="46">
        <f t="shared" si="1"/>
        <v>2.9140955548970196E-9</v>
      </c>
      <c r="J18" s="37">
        <v>1029478942</v>
      </c>
      <c r="K18" s="11">
        <f t="shared" si="2"/>
        <v>3</v>
      </c>
      <c r="L18" s="46">
        <f t="shared" si="3"/>
        <v>2.9140955548970196E-9</v>
      </c>
    </row>
    <row r="19" spans="1:12">
      <c r="A19" s="8" t="s">
        <v>13</v>
      </c>
      <c r="B19" s="9">
        <v>2022</v>
      </c>
      <c r="C19" s="36">
        <v>256802669</v>
      </c>
      <c r="D19" s="37">
        <v>263181564</v>
      </c>
      <c r="E19" s="12">
        <f t="shared" si="5"/>
        <v>6378895</v>
      </c>
      <c r="F19" s="45">
        <f t="shared" si="4"/>
        <v>2.4839675634368116E-2</v>
      </c>
      <c r="G19" s="37">
        <v>256802669</v>
      </c>
      <c r="H19" s="11">
        <f t="shared" si="0"/>
        <v>0</v>
      </c>
      <c r="I19" s="46">
        <f t="shared" si="1"/>
        <v>0</v>
      </c>
      <c r="J19" s="37">
        <v>256802669</v>
      </c>
      <c r="K19" s="11">
        <f t="shared" si="2"/>
        <v>0</v>
      </c>
      <c r="L19" s="46">
        <f t="shared" si="3"/>
        <v>0</v>
      </c>
    </row>
    <row r="20" spans="1:12">
      <c r="A20" s="8" t="s">
        <v>13</v>
      </c>
      <c r="B20" s="9">
        <v>2023</v>
      </c>
      <c r="C20" s="36">
        <v>980466291</v>
      </c>
      <c r="D20" s="37">
        <v>996263792</v>
      </c>
      <c r="E20" s="12">
        <f t="shared" si="5"/>
        <v>15797501</v>
      </c>
      <c r="F20" s="45">
        <f t="shared" si="4"/>
        <v>1.6112232664202832E-2</v>
      </c>
      <c r="G20" s="37">
        <v>980466291</v>
      </c>
      <c r="H20" s="11">
        <f t="shared" si="0"/>
        <v>0</v>
      </c>
      <c r="I20" s="46">
        <f t="shared" si="1"/>
        <v>0</v>
      </c>
      <c r="J20" s="37">
        <v>980466291</v>
      </c>
      <c r="K20" s="11">
        <f t="shared" si="2"/>
        <v>0</v>
      </c>
      <c r="L20" s="46">
        <f t="shared" si="3"/>
        <v>0</v>
      </c>
    </row>
    <row r="21" spans="1:12">
      <c r="A21" s="8" t="s">
        <v>14</v>
      </c>
      <c r="B21" s="9">
        <v>2022</v>
      </c>
      <c r="C21" s="36">
        <v>57109609</v>
      </c>
      <c r="D21" s="37">
        <v>61934026</v>
      </c>
      <c r="E21" s="12">
        <f t="shared" si="5"/>
        <v>4824417</v>
      </c>
      <c r="F21" s="45">
        <f t="shared" si="4"/>
        <v>8.4476449488561547E-2</v>
      </c>
      <c r="G21" s="37">
        <v>57109609</v>
      </c>
      <c r="H21" s="11">
        <f t="shared" si="0"/>
        <v>0</v>
      </c>
      <c r="I21" s="46">
        <f t="shared" si="1"/>
        <v>0</v>
      </c>
      <c r="J21" s="37">
        <v>57109609</v>
      </c>
      <c r="K21" s="11">
        <f t="shared" si="2"/>
        <v>0</v>
      </c>
      <c r="L21" s="46">
        <f t="shared" si="3"/>
        <v>0</v>
      </c>
    </row>
    <row r="22" spans="1:12">
      <c r="A22" s="8" t="s">
        <v>14</v>
      </c>
      <c r="B22" s="9">
        <v>2023</v>
      </c>
      <c r="C22" s="36">
        <v>53565060</v>
      </c>
      <c r="D22" s="37">
        <v>67494391</v>
      </c>
      <c r="E22" s="12">
        <f t="shared" si="5"/>
        <v>13929331</v>
      </c>
      <c r="F22" s="45">
        <f t="shared" si="4"/>
        <v>0.26004509282730198</v>
      </c>
      <c r="G22" s="37">
        <v>53565060</v>
      </c>
      <c r="H22" s="11">
        <f t="shared" si="0"/>
        <v>0</v>
      </c>
      <c r="I22" s="46">
        <f t="shared" si="1"/>
        <v>0</v>
      </c>
      <c r="J22" s="37">
        <v>53565060</v>
      </c>
      <c r="K22" s="11">
        <f t="shared" si="2"/>
        <v>0</v>
      </c>
      <c r="L22" s="46">
        <f t="shared" si="3"/>
        <v>0</v>
      </c>
    </row>
    <row r="23" spans="1:12">
      <c r="A23" s="8" t="s">
        <v>15</v>
      </c>
      <c r="B23" s="9">
        <v>2022</v>
      </c>
      <c r="C23" s="36">
        <v>2100896235</v>
      </c>
      <c r="D23" s="37">
        <v>2109816611</v>
      </c>
      <c r="E23" s="12">
        <f t="shared" si="5"/>
        <v>8920376</v>
      </c>
      <c r="F23" s="45">
        <f t="shared" si="4"/>
        <v>4.2459859993989662E-3</v>
      </c>
      <c r="G23" s="37">
        <v>2100896235</v>
      </c>
      <c r="H23" s="11">
        <f t="shared" si="0"/>
        <v>0</v>
      </c>
      <c r="I23" s="46">
        <f t="shared" si="1"/>
        <v>0</v>
      </c>
      <c r="J23" s="37">
        <v>2100896235</v>
      </c>
      <c r="K23" s="11">
        <f t="shared" si="2"/>
        <v>0</v>
      </c>
      <c r="L23" s="46">
        <f t="shared" si="3"/>
        <v>0</v>
      </c>
    </row>
    <row r="24" spans="1:12">
      <c r="A24" s="8" t="s">
        <v>15</v>
      </c>
      <c r="B24" s="9">
        <v>2023</v>
      </c>
      <c r="C24" s="36">
        <v>2240256710</v>
      </c>
      <c r="D24" s="37">
        <v>2254011169</v>
      </c>
      <c r="E24" s="12">
        <f t="shared" si="5"/>
        <v>13754459</v>
      </c>
      <c r="F24" s="45">
        <f t="shared" si="4"/>
        <v>6.1396798583855149E-3</v>
      </c>
      <c r="G24" s="37">
        <v>2240256709</v>
      </c>
      <c r="H24" s="11">
        <f t="shared" si="0"/>
        <v>1</v>
      </c>
      <c r="I24" s="46">
        <f t="shared" si="1"/>
        <v>4.4637741538111496E-10</v>
      </c>
      <c r="J24" s="37">
        <v>2240256709</v>
      </c>
      <c r="K24" s="11">
        <f t="shared" si="2"/>
        <v>1</v>
      </c>
      <c r="L24" s="46">
        <f t="shared" si="3"/>
        <v>4.4637741538111496E-10</v>
      </c>
    </row>
    <row r="25" spans="1:12" ht="15" customHeight="1">
      <c r="A25" s="8" t="s">
        <v>16</v>
      </c>
      <c r="B25" s="9">
        <v>2022</v>
      </c>
      <c r="C25" s="36">
        <v>54125972</v>
      </c>
      <c r="D25" s="37">
        <v>196427457</v>
      </c>
      <c r="E25" s="12">
        <f t="shared" si="5"/>
        <v>142301485</v>
      </c>
      <c r="F25" s="45">
        <f t="shared" si="4"/>
        <v>2.6290795295094194</v>
      </c>
      <c r="G25" s="37">
        <v>54125972</v>
      </c>
      <c r="H25" s="11">
        <f t="shared" si="0"/>
        <v>0</v>
      </c>
      <c r="I25" s="46">
        <f t="shared" si="1"/>
        <v>0</v>
      </c>
      <c r="J25" s="37">
        <v>54125972</v>
      </c>
      <c r="K25" s="11">
        <f t="shared" si="2"/>
        <v>0</v>
      </c>
      <c r="L25" s="46">
        <f t="shared" si="3"/>
        <v>0</v>
      </c>
    </row>
    <row r="26" spans="1:12" ht="18" customHeight="1">
      <c r="A26" s="8" t="s">
        <v>16</v>
      </c>
      <c r="B26" s="9">
        <v>2023</v>
      </c>
      <c r="C26" s="36">
        <v>118665839</v>
      </c>
      <c r="D26" s="37">
        <v>255889176</v>
      </c>
      <c r="E26" s="12">
        <f t="shared" si="5"/>
        <v>137223337</v>
      </c>
      <c r="F26" s="45">
        <f t="shared" si="4"/>
        <v>1.1563845008503248</v>
      </c>
      <c r="G26" s="37">
        <v>118665839</v>
      </c>
      <c r="H26" s="11">
        <f t="shared" si="0"/>
        <v>0</v>
      </c>
      <c r="I26" s="46">
        <f t="shared" si="1"/>
        <v>0</v>
      </c>
      <c r="J26" s="37">
        <v>118665839</v>
      </c>
      <c r="K26" s="11">
        <f t="shared" si="2"/>
        <v>0</v>
      </c>
      <c r="L26" s="46">
        <f t="shared" si="3"/>
        <v>0</v>
      </c>
    </row>
    <row r="27" spans="1:12">
      <c r="A27" s="8" t="s">
        <v>17</v>
      </c>
      <c r="B27" s="9">
        <v>2022</v>
      </c>
      <c r="C27" s="36">
        <v>756934547</v>
      </c>
      <c r="D27" s="37">
        <v>777634773</v>
      </c>
      <c r="E27" s="12">
        <f t="shared" si="5"/>
        <v>20700226</v>
      </c>
      <c r="F27" s="45">
        <f t="shared" si="4"/>
        <v>2.7347445141779215E-2</v>
      </c>
      <c r="G27" s="37">
        <v>775153021</v>
      </c>
      <c r="H27" s="11">
        <f t="shared" si="0"/>
        <v>18218474</v>
      </c>
      <c r="I27" s="46">
        <f t="shared" si="1"/>
        <v>2.4068757427186106E-2</v>
      </c>
      <c r="J27" s="37">
        <v>756934547</v>
      </c>
      <c r="K27" s="11">
        <f t="shared" si="2"/>
        <v>0</v>
      </c>
      <c r="L27" s="46">
        <f t="shared" si="3"/>
        <v>0</v>
      </c>
    </row>
    <row r="28" spans="1:12" ht="14.85">
      <c r="A28" s="8" t="s">
        <v>17</v>
      </c>
      <c r="B28" s="9">
        <v>2023</v>
      </c>
      <c r="C28" s="36">
        <v>789084214</v>
      </c>
      <c r="D28" s="38">
        <v>812704392</v>
      </c>
      <c r="E28" s="42">
        <f t="shared" si="5"/>
        <v>23620178</v>
      </c>
      <c r="F28" s="47">
        <f t="shared" si="4"/>
        <v>2.993365927353351E-2</v>
      </c>
      <c r="G28" s="38">
        <v>809635708</v>
      </c>
      <c r="H28" s="43">
        <f t="shared" si="0"/>
        <v>20551494</v>
      </c>
      <c r="I28" s="48">
        <f t="shared" si="1"/>
        <v>2.6044741024308465E-2</v>
      </c>
      <c r="J28" s="38">
        <v>789084214</v>
      </c>
      <c r="K28" s="43">
        <f t="shared" si="2"/>
        <v>0</v>
      </c>
      <c r="L28" s="48">
        <f>K28/$C28</f>
        <v>0</v>
      </c>
    </row>
    <row r="29" spans="1:12">
      <c r="F29" s="49"/>
    </row>
  </sheetData>
  <mergeCells count="4">
    <mergeCell ref="A1:H3"/>
    <mergeCell ref="D6:F8"/>
    <mergeCell ref="G6:I8"/>
    <mergeCell ref="J6:L8"/>
  </mergeCells>
  <conditionalFormatting sqref="F11:F28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11:I28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2683-3594-47BF-84B7-E9204950BCA2}">
  <dimension ref="A1:H35"/>
  <sheetViews>
    <sheetView workbookViewId="0">
      <selection activeCell="B6" sqref="B6"/>
    </sheetView>
  </sheetViews>
  <sheetFormatPr defaultRowHeight="13.5"/>
  <cols>
    <col min="1" max="1" width="36.25" customWidth="1"/>
    <col min="2" max="2" width="32.625" customWidth="1"/>
    <col min="3" max="4" width="19.125" style="56" customWidth="1"/>
    <col min="5" max="6" width="18.375" style="56" customWidth="1"/>
    <col min="7" max="7" width="18.125" style="56" customWidth="1"/>
  </cols>
  <sheetData>
    <row r="1" spans="1:8">
      <c r="A1" s="4" t="s">
        <v>18</v>
      </c>
    </row>
    <row r="2" spans="1:8">
      <c r="A2" s="54" t="s">
        <v>19</v>
      </c>
      <c r="B2" s="54" t="s">
        <v>20</v>
      </c>
      <c r="C2" s="55" t="s">
        <v>21</v>
      </c>
      <c r="D2" s="55" t="s">
        <v>22</v>
      </c>
      <c r="E2" s="55" t="s">
        <v>23</v>
      </c>
      <c r="F2" s="55" t="s">
        <v>24</v>
      </c>
      <c r="G2" s="55" t="s">
        <v>25</v>
      </c>
      <c r="H2" s="55" t="s">
        <v>26</v>
      </c>
    </row>
    <row r="3" spans="1:8">
      <c r="A3" s="54" t="s">
        <v>27</v>
      </c>
      <c r="B3" s="54" t="s">
        <v>28</v>
      </c>
      <c r="C3" s="55">
        <v>5324290.21</v>
      </c>
      <c r="D3" s="55"/>
      <c r="E3" s="55">
        <v>48000000</v>
      </c>
      <c r="F3" s="55"/>
      <c r="G3" s="55">
        <v>48000000</v>
      </c>
    </row>
    <row r="4" spans="1:8">
      <c r="A4" s="54" t="s">
        <v>27</v>
      </c>
      <c r="B4" s="54" t="s">
        <v>29</v>
      </c>
      <c r="C4" s="55">
        <v>6221870.0599999996</v>
      </c>
      <c r="D4" s="55"/>
      <c r="E4" s="55">
        <v>12245890</v>
      </c>
      <c r="F4" s="55"/>
      <c r="G4" s="55">
        <v>10473280</v>
      </c>
    </row>
    <row r="5" spans="1:8">
      <c r="A5" s="54" t="s">
        <v>27</v>
      </c>
      <c r="B5" s="54" t="s">
        <v>30</v>
      </c>
      <c r="C5" s="55">
        <v>165751654.40000001</v>
      </c>
      <c r="D5" s="55"/>
      <c r="E5" s="55">
        <v>2605271308</v>
      </c>
      <c r="F5" s="55"/>
      <c r="G5" s="55">
        <v>2598592000</v>
      </c>
    </row>
    <row r="6" spans="1:8">
      <c r="A6" s="54" t="s">
        <v>27</v>
      </c>
      <c r="B6" s="54" t="s">
        <v>31</v>
      </c>
      <c r="C6" s="55">
        <v>1710007231</v>
      </c>
      <c r="D6" s="55"/>
      <c r="E6" s="55">
        <v>172911000000</v>
      </c>
      <c r="F6" s="55"/>
      <c r="G6" s="55">
        <v>172899000000</v>
      </c>
    </row>
    <row r="7" spans="1:8">
      <c r="A7" s="54" t="s">
        <v>32</v>
      </c>
      <c r="B7" s="54" t="s">
        <v>33</v>
      </c>
      <c r="C7" s="55">
        <v>-13373853</v>
      </c>
      <c r="D7" s="55"/>
      <c r="E7" s="55">
        <v>-15000000</v>
      </c>
      <c r="F7" s="55"/>
      <c r="G7" s="55">
        <v>-15000000</v>
      </c>
    </row>
    <row r="8" spans="1:8">
      <c r="A8" s="54" t="s">
        <v>34</v>
      </c>
      <c r="B8" s="54" t="s">
        <v>35</v>
      </c>
      <c r="C8" s="55">
        <v>5560497.5899999999</v>
      </c>
      <c r="D8" s="55"/>
      <c r="E8" s="55">
        <v>9356850000</v>
      </c>
      <c r="F8" s="55"/>
      <c r="G8" s="55">
        <v>11113400000</v>
      </c>
    </row>
    <row r="9" spans="1:8">
      <c r="A9" s="54" t="s">
        <v>36</v>
      </c>
      <c r="B9" s="54" t="s">
        <v>37</v>
      </c>
      <c r="C9" s="55">
        <v>258865357.09999999</v>
      </c>
      <c r="D9" s="55"/>
      <c r="E9" s="55">
        <v>17044012762</v>
      </c>
      <c r="F9" s="55"/>
      <c r="G9" s="55">
        <v>34336844</v>
      </c>
    </row>
    <row r="10" spans="1:8">
      <c r="A10" s="54" t="s">
        <v>36</v>
      </c>
      <c r="B10" s="54" t="s">
        <v>38</v>
      </c>
      <c r="C10" s="55">
        <v>858444705</v>
      </c>
      <c r="D10" s="55"/>
      <c r="E10" s="55">
        <v>0</v>
      </c>
      <c r="F10" s="55"/>
      <c r="G10" s="55">
        <v>0</v>
      </c>
    </row>
    <row r="11" spans="1:8">
      <c r="A11" s="54" t="s">
        <v>36</v>
      </c>
      <c r="B11" s="54" t="s">
        <v>39</v>
      </c>
      <c r="C11" s="55">
        <v>354860360.69999999</v>
      </c>
      <c r="D11" s="55"/>
      <c r="E11" s="55">
        <v>60351598250</v>
      </c>
      <c r="F11" s="55"/>
      <c r="G11" s="55">
        <v>37833686532</v>
      </c>
    </row>
    <row r="12" spans="1:8">
      <c r="A12" s="54" t="s">
        <v>36</v>
      </c>
      <c r="B12" s="54" t="s">
        <v>40</v>
      </c>
      <c r="C12" s="55">
        <v>1977168.88</v>
      </c>
      <c r="D12" s="55"/>
      <c r="E12" s="55">
        <v>13213952</v>
      </c>
      <c r="F12" s="55"/>
      <c r="G12" s="55">
        <v>12842210</v>
      </c>
    </row>
    <row r="13" spans="1:8">
      <c r="A13" s="54" t="s">
        <v>36</v>
      </c>
      <c r="B13" s="54" t="s">
        <v>41</v>
      </c>
      <c r="C13" s="55">
        <v>8741524.9600000009</v>
      </c>
      <c r="D13" s="55"/>
      <c r="E13" s="55">
        <v>10527145860</v>
      </c>
      <c r="F13" s="55"/>
      <c r="G13" s="55">
        <v>10527145860</v>
      </c>
    </row>
    <row r="14" spans="1:8">
      <c r="A14" s="54" t="s">
        <v>36</v>
      </c>
      <c r="B14" s="54" t="s">
        <v>42</v>
      </c>
      <c r="C14" s="55">
        <v>495559885.80000001</v>
      </c>
      <c r="D14" s="55"/>
      <c r="E14" s="55">
        <v>17347527979</v>
      </c>
      <c r="F14" s="55"/>
      <c r="G14" s="55">
        <v>10903862410</v>
      </c>
    </row>
    <row r="15" spans="1:8">
      <c r="A15" s="54" t="s">
        <v>43</v>
      </c>
      <c r="B15" s="54" t="s">
        <v>44</v>
      </c>
      <c r="C15" s="55">
        <v>6268465.71</v>
      </c>
      <c r="D15" s="55"/>
      <c r="E15" s="55">
        <v>5860000000</v>
      </c>
      <c r="F15" s="55"/>
      <c r="G15" s="55">
        <v>5910000000</v>
      </c>
    </row>
    <row r="16" spans="1:8">
      <c r="A16" s="54" t="s">
        <v>43</v>
      </c>
      <c r="B16" s="54" t="s">
        <v>45</v>
      </c>
      <c r="C16" s="55">
        <v>167350</v>
      </c>
      <c r="D16" s="55"/>
      <c r="E16" s="55">
        <v>1560000</v>
      </c>
      <c r="F16" s="55"/>
      <c r="G16" s="55">
        <v>1560000</v>
      </c>
    </row>
    <row r="17" spans="1:7">
      <c r="A17" s="54" t="s">
        <v>46</v>
      </c>
      <c r="B17" s="54" t="s">
        <v>46</v>
      </c>
      <c r="C17" s="55">
        <v>139928351.19999999</v>
      </c>
      <c r="D17" s="55"/>
      <c r="E17" s="55">
        <v>162903000</v>
      </c>
      <c r="F17" s="55"/>
      <c r="G17" s="55">
        <v>119903000</v>
      </c>
    </row>
    <row r="18" spans="1:7">
      <c r="A18" s="54" t="s">
        <v>47</v>
      </c>
      <c r="B18" s="54" t="s">
        <v>48</v>
      </c>
      <c r="C18" s="55">
        <v>1163289.9099999999</v>
      </c>
      <c r="D18" s="55"/>
      <c r="E18" s="55">
        <v>43850845</v>
      </c>
      <c r="F18" s="55"/>
      <c r="G18" s="55">
        <v>0</v>
      </c>
    </row>
    <row r="19" spans="1:7">
      <c r="A19" s="54" t="s">
        <v>47</v>
      </c>
      <c r="B19" s="54" t="s">
        <v>49</v>
      </c>
      <c r="C19" s="55">
        <v>57360</v>
      </c>
      <c r="D19" s="55"/>
      <c r="E19" s="55">
        <v>4918</v>
      </c>
      <c r="F19" s="55"/>
      <c r="G19" s="55">
        <v>4918</v>
      </c>
    </row>
    <row r="20" spans="1:7">
      <c r="A20" s="54" t="s">
        <v>47</v>
      </c>
      <c r="B20" s="54" t="s">
        <v>50</v>
      </c>
      <c r="C20" s="55">
        <v>6573242.0700000003</v>
      </c>
      <c r="D20" s="55"/>
      <c r="E20" s="55">
        <v>82829627</v>
      </c>
      <c r="F20" s="55"/>
      <c r="G20" s="55">
        <v>82696380</v>
      </c>
    </row>
    <row r="21" spans="1:7">
      <c r="A21" s="54" t="s">
        <v>47</v>
      </c>
      <c r="B21" s="54" t="s">
        <v>51</v>
      </c>
      <c r="C21" s="55">
        <v>59042516.469999999</v>
      </c>
      <c r="D21" s="55"/>
      <c r="E21" s="55">
        <v>264629658</v>
      </c>
      <c r="F21" s="55"/>
      <c r="G21" s="55">
        <v>23279796</v>
      </c>
    </row>
    <row r="22" spans="1:7">
      <c r="A22" s="54" t="s">
        <v>52</v>
      </c>
      <c r="B22" s="54" t="s">
        <v>53</v>
      </c>
      <c r="C22" s="55">
        <v>0</v>
      </c>
      <c r="D22" s="55"/>
      <c r="E22" s="55">
        <v>8068428</v>
      </c>
      <c r="F22" s="55"/>
      <c r="G22" s="55">
        <v>0</v>
      </c>
    </row>
    <row r="23" spans="1:7">
      <c r="A23" s="54" t="s">
        <v>52</v>
      </c>
      <c r="B23" s="54" t="s">
        <v>54</v>
      </c>
      <c r="C23" s="55">
        <v>28213988.5</v>
      </c>
      <c r="D23" s="55"/>
      <c r="E23" s="55">
        <v>246034638</v>
      </c>
      <c r="F23" s="55"/>
      <c r="G23" s="55">
        <v>0</v>
      </c>
    </row>
    <row r="24" spans="1:7">
      <c r="A24" s="54" t="s">
        <v>52</v>
      </c>
      <c r="B24" s="54" t="s">
        <v>55</v>
      </c>
      <c r="C24" s="55">
        <v>0</v>
      </c>
      <c r="D24" s="55"/>
      <c r="E24" s="55">
        <v>0</v>
      </c>
      <c r="F24" s="55"/>
      <c r="G24" s="55">
        <v>0</v>
      </c>
    </row>
    <row r="25" spans="1:7">
      <c r="A25" s="54" t="s">
        <v>52</v>
      </c>
      <c r="B25" s="54" t="s">
        <v>41</v>
      </c>
      <c r="C25" s="55">
        <v>1578153</v>
      </c>
      <c r="D25" s="55"/>
      <c r="E25" s="55">
        <v>4734459</v>
      </c>
      <c r="F25" s="55"/>
      <c r="G25" s="55">
        <v>4365288</v>
      </c>
    </row>
    <row r="26" spans="1:7">
      <c r="A26" s="54" t="s">
        <v>52</v>
      </c>
      <c r="B26" s="54" t="s">
        <v>56</v>
      </c>
      <c r="C26" s="55">
        <v>-9.3100000000000003E-9</v>
      </c>
      <c r="D26" s="55"/>
      <c r="E26" s="55">
        <v>0</v>
      </c>
      <c r="F26" s="55"/>
      <c r="G26" s="55">
        <v>0</v>
      </c>
    </row>
    <row r="27" spans="1:7">
      <c r="A27" s="54" t="s">
        <v>52</v>
      </c>
      <c r="B27" s="54" t="s">
        <v>57</v>
      </c>
      <c r="C27" s="55">
        <v>0</v>
      </c>
      <c r="D27" s="55"/>
      <c r="E27" s="55">
        <v>0</v>
      </c>
      <c r="F27" s="55"/>
      <c r="G27" s="55">
        <v>0</v>
      </c>
    </row>
    <row r="28" spans="1:7">
      <c r="A28" s="54" t="s">
        <v>58</v>
      </c>
      <c r="B28" s="54" t="s">
        <v>59</v>
      </c>
      <c r="C28" s="55">
        <v>31644665402</v>
      </c>
      <c r="D28" s="55"/>
      <c r="E28" s="55">
        <v>298635000000000</v>
      </c>
      <c r="F28" s="55"/>
      <c r="G28" s="55">
        <v>298297000000000</v>
      </c>
    </row>
    <row r="29" spans="1:7">
      <c r="A29" s="54" t="s">
        <v>58</v>
      </c>
      <c r="B29" s="54" t="s">
        <v>60</v>
      </c>
      <c r="C29" s="55">
        <v>9539835069</v>
      </c>
      <c r="D29" s="55"/>
      <c r="E29" s="55">
        <v>524192000000</v>
      </c>
      <c r="F29" s="55"/>
      <c r="G29" s="55">
        <v>507000000000</v>
      </c>
    </row>
    <row r="30" spans="1:7">
      <c r="A30" s="54" t="s">
        <v>58</v>
      </c>
      <c r="B30" s="54" t="s">
        <v>61</v>
      </c>
      <c r="C30" s="55">
        <v>26354403224</v>
      </c>
      <c r="D30" s="55"/>
      <c r="E30" s="55">
        <v>27373900000000</v>
      </c>
      <c r="F30" s="55"/>
      <c r="G30" s="55">
        <v>26300000000000</v>
      </c>
    </row>
    <row r="31" spans="1:7">
      <c r="A31" s="54" t="s">
        <v>58</v>
      </c>
      <c r="B31" s="54" t="s">
        <v>62</v>
      </c>
      <c r="C31" s="55">
        <v>1006819904</v>
      </c>
      <c r="D31" s="55"/>
      <c r="E31" s="55">
        <v>218583000000</v>
      </c>
      <c r="F31" s="55"/>
      <c r="G31" s="55">
        <v>221024000000</v>
      </c>
    </row>
    <row r="32" spans="1:7">
      <c r="A32" s="54" t="s">
        <v>58</v>
      </c>
      <c r="B32" s="54" t="s">
        <v>63</v>
      </c>
      <c r="C32" s="55">
        <v>3442641361</v>
      </c>
      <c r="D32" s="55"/>
      <c r="E32" s="55">
        <v>1211100000000</v>
      </c>
      <c r="F32" s="55"/>
      <c r="G32" s="55">
        <v>1192730000000</v>
      </c>
    </row>
    <row r="33" spans="1:7">
      <c r="A33" s="54" t="s">
        <v>58</v>
      </c>
      <c r="B33" s="54" t="s">
        <v>64</v>
      </c>
      <c r="C33" s="55">
        <v>99774234.219999999</v>
      </c>
      <c r="D33" s="55"/>
      <c r="E33" s="55">
        <v>120000000000</v>
      </c>
      <c r="F33" s="55"/>
      <c r="G33" s="55">
        <v>119000000000</v>
      </c>
    </row>
    <row r="34" spans="1:7">
      <c r="A34" s="54" t="s">
        <v>65</v>
      </c>
      <c r="B34" s="54" t="s">
        <v>66</v>
      </c>
      <c r="C34" s="55">
        <v>13134153.859999999</v>
      </c>
      <c r="D34" s="55"/>
      <c r="E34" s="55">
        <v>245000000</v>
      </c>
      <c r="F34" s="55"/>
      <c r="G34" s="55">
        <v>245000000</v>
      </c>
    </row>
    <row r="35" spans="1:7">
      <c r="A35" s="54" t="s">
        <v>67</v>
      </c>
      <c r="B35" s="54" t="s">
        <v>68</v>
      </c>
      <c r="C35" s="55">
        <v>186282126.59999999</v>
      </c>
      <c r="D35" s="55"/>
      <c r="E35" s="55">
        <v>28179200000</v>
      </c>
      <c r="F35" s="55"/>
      <c r="G35" s="55">
        <v>28179200000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"/>
  <sheetViews>
    <sheetView topLeftCell="A44" zoomScale="99" zoomScaleNormal="99" workbookViewId="0">
      <selection activeCell="C70" sqref="C70"/>
    </sheetView>
  </sheetViews>
  <sheetFormatPr defaultColWidth="9" defaultRowHeight="15.6"/>
  <cols>
    <col min="1" max="1" width="48.875" style="15" customWidth="1"/>
    <col min="2" max="2" width="14.25" style="15" customWidth="1"/>
    <col min="3" max="3" width="15.25" style="16" customWidth="1"/>
    <col min="4" max="4" width="15.25" style="17" customWidth="1"/>
    <col min="5" max="5" width="13.5"/>
    <col min="6" max="6" width="32.75" customWidth="1"/>
    <col min="7" max="7" width="21.125" customWidth="1"/>
  </cols>
  <sheetData>
    <row r="1" spans="1:5" ht="15.6" customHeight="1">
      <c r="A1" s="18" t="s">
        <v>69</v>
      </c>
      <c r="B1" s="19" t="s">
        <v>70</v>
      </c>
      <c r="C1" s="20" t="s">
        <v>71</v>
      </c>
      <c r="D1" s="17" t="s">
        <v>5</v>
      </c>
      <c r="E1" t="s">
        <v>72</v>
      </c>
    </row>
    <row r="2" spans="1:5">
      <c r="A2" s="21" t="s">
        <v>73</v>
      </c>
      <c r="B2" s="22">
        <v>2023</v>
      </c>
      <c r="C2" s="23">
        <v>547747.5</v>
      </c>
      <c r="D2" s="23">
        <v>547748</v>
      </c>
      <c r="E2">
        <f>ABS(C2-D2)</f>
        <v>0.5</v>
      </c>
    </row>
    <row r="3" spans="1:5">
      <c r="A3" s="21" t="s">
        <v>74</v>
      </c>
      <c r="B3" s="22">
        <v>2022</v>
      </c>
      <c r="C3" s="17">
        <v>1941571</v>
      </c>
      <c r="D3" s="17">
        <v>1941571</v>
      </c>
    </row>
    <row r="4" spans="1:5">
      <c r="A4" s="21" t="s">
        <v>74</v>
      </c>
      <c r="B4" s="22">
        <v>2023</v>
      </c>
      <c r="C4" s="23">
        <v>3676292.5</v>
      </c>
      <c r="D4" s="23">
        <v>3676292</v>
      </c>
      <c r="E4">
        <f>ABS(C4-D4)</f>
        <v>0.5</v>
      </c>
    </row>
    <row r="5" spans="1:5">
      <c r="A5" s="21" t="s">
        <v>75</v>
      </c>
      <c r="B5" s="22">
        <v>2022</v>
      </c>
      <c r="C5" s="17"/>
      <c r="D5" s="17">
        <v>30366234</v>
      </c>
    </row>
    <row r="6" spans="1:5">
      <c r="A6" s="21" t="s">
        <v>75</v>
      </c>
      <c r="B6" s="22">
        <v>2023</v>
      </c>
      <c r="C6" s="23">
        <v>25434080</v>
      </c>
      <c r="D6" s="23">
        <v>25434080</v>
      </c>
      <c r="E6">
        <f>ABS(C6-D6)</f>
        <v>0</v>
      </c>
    </row>
    <row r="7" spans="1:5">
      <c r="A7" s="21" t="s">
        <v>76</v>
      </c>
      <c r="B7" s="22">
        <v>2022</v>
      </c>
      <c r="C7" s="17">
        <v>135084200</v>
      </c>
    </row>
    <row r="8" spans="1:5">
      <c r="A8" s="21" t="s">
        <v>76</v>
      </c>
      <c r="B8" s="22">
        <v>2023</v>
      </c>
      <c r="C8" s="17">
        <v>132954797</v>
      </c>
      <c r="E8">
        <f>ABS(C8-D8)</f>
        <v>132954797</v>
      </c>
    </row>
    <row r="9" spans="1:5">
      <c r="A9" s="21" t="s">
        <v>77</v>
      </c>
      <c r="B9" s="22">
        <v>2023</v>
      </c>
      <c r="C9" s="23">
        <v>-0.59</v>
      </c>
      <c r="D9" s="23"/>
      <c r="E9">
        <f>ABS(C9-D9)</f>
        <v>0.59</v>
      </c>
    </row>
    <row r="10" spans="1:5">
      <c r="A10" s="21" t="s">
        <v>78</v>
      </c>
      <c r="B10" s="22">
        <v>2022</v>
      </c>
      <c r="C10" s="17">
        <v>1131379</v>
      </c>
      <c r="D10" s="17">
        <v>1131379</v>
      </c>
    </row>
    <row r="11" spans="1:5">
      <c r="A11" s="21" t="s">
        <v>79</v>
      </c>
      <c r="B11" s="22">
        <v>2022</v>
      </c>
      <c r="C11" s="17">
        <v>7655</v>
      </c>
      <c r="D11" s="17">
        <v>7655</v>
      </c>
    </row>
    <row r="12" spans="1:5">
      <c r="A12" s="21" t="s">
        <v>79</v>
      </c>
      <c r="B12" s="22">
        <v>2023</v>
      </c>
      <c r="C12" s="23">
        <v>0</v>
      </c>
      <c r="D12" s="23">
        <v>0</v>
      </c>
      <c r="E12">
        <f>ABS(C12-D12)</f>
        <v>0</v>
      </c>
    </row>
    <row r="13" spans="1:5">
      <c r="A13" s="21" t="s">
        <v>80</v>
      </c>
      <c r="B13" s="22">
        <v>2022</v>
      </c>
      <c r="C13" s="17">
        <v>3678057</v>
      </c>
    </row>
    <row r="14" spans="1:5">
      <c r="A14" s="21" t="s">
        <v>80</v>
      </c>
      <c r="B14" s="22">
        <v>2023</v>
      </c>
      <c r="C14" s="17">
        <v>4268540</v>
      </c>
      <c r="E14">
        <f>ABS(C14-D14)</f>
        <v>4268540</v>
      </c>
    </row>
    <row r="15" spans="1:5">
      <c r="A15" s="21" t="s">
        <v>81</v>
      </c>
      <c r="B15" s="22">
        <v>2022</v>
      </c>
      <c r="C15" s="17">
        <v>1024191</v>
      </c>
      <c r="D15" s="17">
        <v>1024191</v>
      </c>
    </row>
    <row r="16" spans="1:5">
      <c r="A16" s="21" t="s">
        <v>81</v>
      </c>
      <c r="B16" s="22">
        <v>2023</v>
      </c>
      <c r="C16" s="23">
        <v>696036.5</v>
      </c>
      <c r="D16" s="23">
        <v>696037</v>
      </c>
      <c r="E16">
        <f>ABS(C16-D16)</f>
        <v>0.5</v>
      </c>
    </row>
    <row r="17" spans="1:5">
      <c r="A17" s="21" t="s">
        <v>82</v>
      </c>
      <c r="B17" s="22">
        <v>2022</v>
      </c>
      <c r="C17" s="17">
        <v>3.6379789999999996E-12</v>
      </c>
    </row>
    <row r="18" spans="1:5">
      <c r="A18" s="21" t="s">
        <v>82</v>
      </c>
      <c r="B18" s="22">
        <v>2023</v>
      </c>
      <c r="C18" s="17">
        <v>0</v>
      </c>
      <c r="E18">
        <f>ABS(C18-D18)</f>
        <v>0</v>
      </c>
    </row>
    <row r="19" spans="1:5">
      <c r="A19" s="21" t="s">
        <v>83</v>
      </c>
      <c r="B19" s="22">
        <v>2022</v>
      </c>
      <c r="C19" s="17">
        <v>790983</v>
      </c>
      <c r="D19" s="17">
        <v>790983</v>
      </c>
    </row>
    <row r="20" spans="1:5">
      <c r="A20" s="21" t="s">
        <v>83</v>
      </c>
      <c r="B20" s="22">
        <v>2023</v>
      </c>
      <c r="C20" s="23">
        <v>2652728</v>
      </c>
      <c r="D20" s="23">
        <v>2652728</v>
      </c>
      <c r="E20">
        <f>ABS(C20-D20)</f>
        <v>0</v>
      </c>
    </row>
    <row r="21" spans="1:5">
      <c r="A21" s="21" t="s">
        <v>84</v>
      </c>
      <c r="B21" s="22">
        <v>2022</v>
      </c>
      <c r="C21" s="17">
        <v>1300</v>
      </c>
    </row>
    <row r="22" spans="1:5">
      <c r="A22" s="21" t="s">
        <v>85</v>
      </c>
      <c r="B22" s="22">
        <v>2022</v>
      </c>
      <c r="C22" s="17">
        <v>3539205</v>
      </c>
    </row>
    <row r="23" spans="1:5">
      <c r="A23" s="21" t="s">
        <v>86</v>
      </c>
      <c r="B23" s="22">
        <v>2022</v>
      </c>
      <c r="C23" s="17">
        <v>4968487</v>
      </c>
      <c r="D23" s="17">
        <v>4968487</v>
      </c>
    </row>
    <row r="24" spans="1:5">
      <c r="A24" s="21" t="s">
        <v>86</v>
      </c>
      <c r="B24" s="22">
        <v>2023</v>
      </c>
      <c r="C24" s="23">
        <v>5517534</v>
      </c>
      <c r="D24" s="23">
        <v>5517534</v>
      </c>
      <c r="E24">
        <f>ABS(C24-D24)</f>
        <v>0</v>
      </c>
    </row>
    <row r="25" spans="1:5">
      <c r="A25" s="21" t="s">
        <v>87</v>
      </c>
      <c r="B25" s="22">
        <v>2022</v>
      </c>
      <c r="C25" s="17">
        <v>-9498775</v>
      </c>
      <c r="D25" s="17">
        <v>13364642</v>
      </c>
    </row>
    <row r="26" spans="1:5">
      <c r="A26" s="21" t="s">
        <v>87</v>
      </c>
      <c r="B26" s="22">
        <v>2023</v>
      </c>
      <c r="C26" s="24">
        <v>33937992</v>
      </c>
      <c r="D26" s="23">
        <v>33937992</v>
      </c>
      <c r="E26">
        <f>ABS(C26-D26)</f>
        <v>0</v>
      </c>
    </row>
    <row r="27" spans="1:5">
      <c r="A27" s="21" t="s">
        <v>88</v>
      </c>
      <c r="B27" s="22">
        <v>2022</v>
      </c>
      <c r="C27" s="17">
        <v>1312229</v>
      </c>
    </row>
    <row r="28" spans="1:5">
      <c r="A28" s="21" t="s">
        <v>88</v>
      </c>
      <c r="B28" s="22">
        <v>2023</v>
      </c>
      <c r="C28" s="17">
        <v>1553809</v>
      </c>
      <c r="E28">
        <f>ABS(C28-D28)</f>
        <v>1553809</v>
      </c>
    </row>
    <row r="29" spans="1:5">
      <c r="A29" s="21" t="s">
        <v>89</v>
      </c>
      <c r="B29" s="22">
        <v>2022</v>
      </c>
      <c r="C29" s="17">
        <v>1554640</v>
      </c>
      <c r="D29" s="17">
        <v>1554640</v>
      </c>
    </row>
    <row r="30" spans="1:5">
      <c r="A30" s="21" t="s">
        <v>89</v>
      </c>
      <c r="B30" s="22">
        <v>2023</v>
      </c>
      <c r="C30" s="23">
        <v>0</v>
      </c>
      <c r="D30" s="23">
        <v>0</v>
      </c>
      <c r="E30">
        <f>ABS(C30-D30)</f>
        <v>0</v>
      </c>
    </row>
    <row r="31" spans="1:5">
      <c r="A31" s="21" t="s">
        <v>90</v>
      </c>
      <c r="B31" s="22">
        <v>2022</v>
      </c>
      <c r="C31" s="17">
        <v>4448227</v>
      </c>
      <c r="D31" s="17">
        <v>4521601</v>
      </c>
    </row>
    <row r="32" spans="1:5">
      <c r="A32" s="21" t="s">
        <v>90</v>
      </c>
      <c r="B32" s="22">
        <v>2023</v>
      </c>
      <c r="C32" s="23">
        <v>8602806.0999999996</v>
      </c>
      <c r="D32" s="23">
        <v>8602806</v>
      </c>
      <c r="E32">
        <f>ABS(C32-D32)</f>
        <v>9.999999962747097E-2</v>
      </c>
    </row>
    <row r="33" spans="1:5">
      <c r="A33" s="21" t="s">
        <v>91</v>
      </c>
      <c r="B33" s="22">
        <v>2022</v>
      </c>
      <c r="C33" s="17">
        <v>15278380</v>
      </c>
      <c r="D33" s="17">
        <v>15576250</v>
      </c>
    </row>
    <row r="34" spans="1:5">
      <c r="A34" s="21" t="s">
        <v>91</v>
      </c>
      <c r="B34" s="22">
        <v>2023</v>
      </c>
      <c r="C34" s="23">
        <v>17580824</v>
      </c>
      <c r="D34" s="23">
        <v>17580824</v>
      </c>
      <c r="E34">
        <f>ABS(C34-D34)</f>
        <v>0</v>
      </c>
    </row>
    <row r="35" spans="1:5">
      <c r="A35" s="21" t="s">
        <v>92</v>
      </c>
      <c r="B35" s="22">
        <v>2022</v>
      </c>
      <c r="C35" s="17">
        <v>719468.8</v>
      </c>
      <c r="D35" s="17">
        <v>719469</v>
      </c>
    </row>
    <row r="36" spans="1:5">
      <c r="A36" s="21" t="s">
        <v>92</v>
      </c>
      <c r="B36" s="22">
        <v>2023</v>
      </c>
      <c r="C36" s="23">
        <v>708132.1</v>
      </c>
      <c r="D36" s="23">
        <v>708132</v>
      </c>
      <c r="E36">
        <f>ABS(C36-D36)</f>
        <v>9.9999999976716936E-2</v>
      </c>
    </row>
    <row r="37" spans="1:5">
      <c r="A37" s="21" t="s">
        <v>93</v>
      </c>
      <c r="B37" s="22">
        <v>2022</v>
      </c>
      <c r="C37" s="17">
        <v>80000</v>
      </c>
      <c r="D37" s="17">
        <v>80000</v>
      </c>
    </row>
    <row r="38" spans="1:5">
      <c r="A38" s="21" t="s">
        <v>93</v>
      </c>
      <c r="B38" s="22">
        <v>2023</v>
      </c>
      <c r="C38" s="23">
        <v>0</v>
      </c>
      <c r="D38" s="23">
        <v>0</v>
      </c>
      <c r="E38">
        <f>ABS(C38-D38)</f>
        <v>0</v>
      </c>
    </row>
    <row r="45" spans="1:5">
      <c r="A45" s="50" t="s">
        <v>94</v>
      </c>
    </row>
    <row r="46" spans="1:5">
      <c r="A46" s="21" t="s">
        <v>69</v>
      </c>
      <c r="B46" s="21" t="s">
        <v>70</v>
      </c>
      <c r="C46" s="21" t="s">
        <v>71</v>
      </c>
      <c r="D46" s="21" t="s">
        <v>5</v>
      </c>
      <c r="E46" s="21" t="s">
        <v>72</v>
      </c>
    </row>
    <row r="47" spans="1:5">
      <c r="A47" s="21" t="s">
        <v>95</v>
      </c>
      <c r="B47" s="21">
        <v>2023</v>
      </c>
      <c r="C47" s="25">
        <v>30350</v>
      </c>
      <c r="D47" s="25">
        <v>30350</v>
      </c>
      <c r="E47" s="21">
        <f>ABS(C47-D47)</f>
        <v>0</v>
      </c>
    </row>
    <row r="48" spans="1:5">
      <c r="A48" s="21" t="s">
        <v>96</v>
      </c>
      <c r="B48" s="21">
        <v>2023</v>
      </c>
      <c r="C48" s="25">
        <v>75618.880000000005</v>
      </c>
      <c r="D48" s="25">
        <v>75619</v>
      </c>
      <c r="E48" s="21">
        <f t="shared" ref="E48:E67" si="0">ABS(C48-D48)</f>
        <v>0.11999999999534339</v>
      </c>
    </row>
    <row r="49" spans="1:9">
      <c r="A49" s="21" t="s">
        <v>97</v>
      </c>
      <c r="B49" s="21">
        <v>2023</v>
      </c>
      <c r="C49" s="25">
        <v>104476.42</v>
      </c>
      <c r="D49" s="25">
        <v>104476</v>
      </c>
      <c r="E49" s="21">
        <f t="shared" si="0"/>
        <v>0.41999999999825377</v>
      </c>
    </row>
    <row r="50" spans="1:9">
      <c r="A50" s="21" t="s">
        <v>98</v>
      </c>
      <c r="B50" s="21">
        <v>2023</v>
      </c>
      <c r="C50" s="25">
        <v>0</v>
      </c>
      <c r="D50" s="25"/>
      <c r="E50" s="21">
        <f t="shared" si="0"/>
        <v>0</v>
      </c>
    </row>
    <row r="51" spans="1:9">
      <c r="A51" s="21" t="s">
        <v>99</v>
      </c>
      <c r="B51" s="21">
        <v>2023</v>
      </c>
      <c r="C51" s="25">
        <v>0</v>
      </c>
      <c r="D51" s="25"/>
      <c r="E51" s="21">
        <f t="shared" si="0"/>
        <v>0</v>
      </c>
    </row>
    <row r="52" spans="1:9">
      <c r="A52" s="21" t="s">
        <v>100</v>
      </c>
      <c r="B52" s="21">
        <v>2023</v>
      </c>
      <c r="C52" s="25">
        <v>0</v>
      </c>
      <c r="D52" s="25">
        <v>0</v>
      </c>
      <c r="E52" s="21">
        <f t="shared" si="0"/>
        <v>0</v>
      </c>
    </row>
    <row r="53" spans="1:9">
      <c r="A53" s="21" t="s">
        <v>101</v>
      </c>
      <c r="B53" s="21">
        <v>2023</v>
      </c>
      <c r="C53" s="25">
        <v>-3.6379788070917101E-12</v>
      </c>
      <c r="D53" s="25"/>
      <c r="E53" s="21">
        <f t="shared" si="0"/>
        <v>3.6379788070917101E-12</v>
      </c>
      <c r="I53" s="28"/>
    </row>
    <row r="54" spans="1:9">
      <c r="A54" s="21" t="s">
        <v>102</v>
      </c>
      <c r="B54" s="21">
        <v>2023</v>
      </c>
      <c r="C54" s="25">
        <v>0</v>
      </c>
      <c r="D54" s="25"/>
      <c r="E54" s="21">
        <f t="shared" si="0"/>
        <v>0</v>
      </c>
    </row>
    <row r="55" spans="1:9">
      <c r="A55" s="21" t="s">
        <v>103</v>
      </c>
      <c r="B55" s="21">
        <v>2023</v>
      </c>
      <c r="C55" s="25">
        <v>0</v>
      </c>
      <c r="D55" s="25"/>
      <c r="E55" s="21">
        <f t="shared" si="0"/>
        <v>0</v>
      </c>
    </row>
    <row r="56" spans="1:9">
      <c r="A56" s="21" t="s">
        <v>104</v>
      </c>
      <c r="B56" s="21">
        <v>2023</v>
      </c>
      <c r="C56" s="25">
        <v>71245</v>
      </c>
      <c r="D56" s="25">
        <v>71245</v>
      </c>
      <c r="E56" s="21">
        <f t="shared" si="0"/>
        <v>0</v>
      </c>
    </row>
    <row r="57" spans="1:9">
      <c r="A57" s="21" t="s">
        <v>105</v>
      </c>
      <c r="B57" s="21">
        <v>2023</v>
      </c>
      <c r="C57" s="25">
        <v>0</v>
      </c>
      <c r="D57" s="25"/>
      <c r="E57" s="21">
        <f t="shared" si="0"/>
        <v>0</v>
      </c>
    </row>
    <row r="58" spans="1:9">
      <c r="A58" s="21" t="s">
        <v>106</v>
      </c>
      <c r="B58" s="21">
        <v>2023</v>
      </c>
      <c r="C58">
        <v>0</v>
      </c>
      <c r="D58" s="21">
        <v>0</v>
      </c>
      <c r="E58" s="21">
        <f t="shared" si="0"/>
        <v>0</v>
      </c>
    </row>
    <row r="59" spans="1:9">
      <c r="A59" s="21" t="s">
        <v>107</v>
      </c>
      <c r="B59" s="21">
        <v>2023</v>
      </c>
      <c r="C59" s="25">
        <v>1395043.28</v>
      </c>
      <c r="D59" s="25">
        <v>1395043</v>
      </c>
      <c r="E59" s="21">
        <f t="shared" si="0"/>
        <v>0.28000000002793968</v>
      </c>
    </row>
    <row r="60" spans="1:9">
      <c r="A60" s="21" t="s">
        <v>108</v>
      </c>
      <c r="B60" s="21">
        <v>2023</v>
      </c>
      <c r="C60" s="25">
        <v>186375</v>
      </c>
      <c r="D60" s="25">
        <v>186375</v>
      </c>
      <c r="E60" s="21">
        <f t="shared" si="0"/>
        <v>0</v>
      </c>
    </row>
    <row r="61" spans="1:9">
      <c r="A61" s="21" t="s">
        <v>109</v>
      </c>
      <c r="B61" s="21">
        <v>2023</v>
      </c>
      <c r="C61" s="25">
        <v>10399427</v>
      </c>
      <c r="D61" s="25">
        <v>10399427</v>
      </c>
      <c r="E61" s="21">
        <f t="shared" si="0"/>
        <v>0</v>
      </c>
    </row>
    <row r="62" spans="1:9">
      <c r="A62" s="26" t="s">
        <v>110</v>
      </c>
      <c r="B62" s="26">
        <v>2023</v>
      </c>
      <c r="C62" s="26">
        <v>365289.49</v>
      </c>
      <c r="D62" s="27"/>
      <c r="E62" s="27">
        <f t="shared" si="0"/>
        <v>365289.49</v>
      </c>
    </row>
    <row r="63" spans="1:9">
      <c r="A63" s="21" t="s">
        <v>111</v>
      </c>
      <c r="B63" s="21">
        <v>2023</v>
      </c>
      <c r="C63" s="25">
        <v>734519.85</v>
      </c>
      <c r="D63" s="25">
        <v>734520</v>
      </c>
      <c r="E63" s="21">
        <f t="shared" si="0"/>
        <v>0.15000000002328306</v>
      </c>
    </row>
    <row r="64" spans="1:9">
      <c r="A64" s="21" t="s">
        <v>112</v>
      </c>
      <c r="B64" s="21">
        <v>2023</v>
      </c>
      <c r="C64" s="25">
        <v>8800706.9000000004</v>
      </c>
      <c r="D64" s="25">
        <v>8800707</v>
      </c>
      <c r="E64" s="21">
        <f t="shared" si="0"/>
        <v>9.999999962747097E-2</v>
      </c>
    </row>
    <row r="65" spans="1:5">
      <c r="A65" s="21" t="s">
        <v>113</v>
      </c>
      <c r="B65" s="21">
        <v>2023</v>
      </c>
      <c r="C65" s="25">
        <v>1273814.6100000001</v>
      </c>
      <c r="D65" s="25">
        <v>1273815</v>
      </c>
      <c r="E65" s="21">
        <f t="shared" si="0"/>
        <v>0.38999999989755452</v>
      </c>
    </row>
    <row r="66" spans="1:5">
      <c r="A66" s="21" t="s">
        <v>114</v>
      </c>
      <c r="B66" s="21">
        <v>2023</v>
      </c>
      <c r="C66" s="25">
        <v>27627283.890000001</v>
      </c>
      <c r="D66" s="25">
        <v>27627284</v>
      </c>
      <c r="E66" s="21">
        <f t="shared" si="0"/>
        <v>0.10999999940395355</v>
      </c>
    </row>
    <row r="67" spans="1:5">
      <c r="A67" s="21" t="s">
        <v>115</v>
      </c>
      <c r="B67" s="21">
        <v>2023</v>
      </c>
      <c r="C67" s="25">
        <v>3973099.58</v>
      </c>
      <c r="D67" s="25">
        <v>3973100</v>
      </c>
      <c r="E67" s="21">
        <f t="shared" si="0"/>
        <v>0.41999999992549419</v>
      </c>
    </row>
    <row r="68" spans="1:5">
      <c r="A68" s="29" t="s">
        <v>116</v>
      </c>
      <c r="B68" s="26">
        <v>2023</v>
      </c>
      <c r="D68" s="30">
        <v>365289</v>
      </c>
      <c r="E68" s="21"/>
    </row>
    <row r="70" spans="1:5">
      <c r="C70" s="16">
        <f>SUM(C47:C68)</f>
        <v>55037249.899999999</v>
      </c>
    </row>
    <row r="72" spans="1:5">
      <c r="A72" s="50" t="s">
        <v>117</v>
      </c>
    </row>
    <row r="73" spans="1:5">
      <c r="A73" s="21" t="s">
        <v>69</v>
      </c>
      <c r="B73" s="21" t="s">
        <v>70</v>
      </c>
      <c r="C73" s="21" t="s">
        <v>71</v>
      </c>
      <c r="D73" s="21" t="s">
        <v>5</v>
      </c>
      <c r="E73" s="21" t="s">
        <v>118</v>
      </c>
    </row>
    <row r="74" spans="1:5">
      <c r="A74" s="21" t="s">
        <v>119</v>
      </c>
      <c r="B74" s="21">
        <v>2023</v>
      </c>
      <c r="C74" s="21">
        <v>20551493.870000001</v>
      </c>
      <c r="D74" s="21"/>
      <c r="E74" s="21">
        <f>ABS(D74-C74)</f>
        <v>20551493.870000001</v>
      </c>
    </row>
    <row r="75" spans="1:5">
      <c r="A75" s="21" t="s">
        <v>97</v>
      </c>
      <c r="B75" s="21">
        <v>2023</v>
      </c>
      <c r="C75" s="51">
        <v>-2.3283064365386999E-10</v>
      </c>
      <c r="D75" s="51"/>
      <c r="E75" s="21">
        <f t="shared" ref="E75:E108" si="1">ABS(D75-C75)</f>
        <v>2.3283064365386999E-10</v>
      </c>
    </row>
    <row r="76" spans="1:5">
      <c r="A76" s="21" t="s">
        <v>120</v>
      </c>
      <c r="B76" s="21">
        <v>2023</v>
      </c>
      <c r="C76" s="51">
        <v>39550073.039999999</v>
      </c>
      <c r="D76" s="51">
        <v>39550073</v>
      </c>
      <c r="E76" s="21">
        <f t="shared" si="1"/>
        <v>3.9999999105930328E-2</v>
      </c>
    </row>
    <row r="77" spans="1:5">
      <c r="A77" s="21" t="s">
        <v>121</v>
      </c>
      <c r="B77" s="21">
        <v>2023</v>
      </c>
      <c r="C77" s="51">
        <v>80000</v>
      </c>
      <c r="D77" s="51">
        <v>80000</v>
      </c>
      <c r="E77" s="21">
        <f t="shared" si="1"/>
        <v>0</v>
      </c>
    </row>
    <row r="78" spans="1:5">
      <c r="A78" s="21" t="s">
        <v>122</v>
      </c>
      <c r="B78" s="21">
        <v>2023</v>
      </c>
      <c r="C78" s="51">
        <v>1437262.1</v>
      </c>
      <c r="D78" s="51">
        <v>1437262</v>
      </c>
      <c r="E78" s="21">
        <f t="shared" si="1"/>
        <v>0.10000000009313226</v>
      </c>
    </row>
    <row r="79" spans="1:5">
      <c r="A79" s="21" t="s">
        <v>123</v>
      </c>
      <c r="B79" s="21">
        <v>2023</v>
      </c>
      <c r="C79" s="51">
        <v>4893055.5999999996</v>
      </c>
      <c r="D79" s="51">
        <v>4893056</v>
      </c>
      <c r="E79" s="21">
        <f t="shared" si="1"/>
        <v>0.40000000037252903</v>
      </c>
    </row>
    <row r="80" spans="1:5">
      <c r="A80" s="21" t="s">
        <v>124</v>
      </c>
      <c r="B80" s="21">
        <v>2023</v>
      </c>
      <c r="C80" s="51">
        <v>1237124.2</v>
      </c>
      <c r="D80" s="51">
        <v>1237124</v>
      </c>
      <c r="E80" s="21">
        <f t="shared" si="1"/>
        <v>0.19999999995343387</v>
      </c>
    </row>
    <row r="81" spans="1:6">
      <c r="A81" s="21" t="s">
        <v>125</v>
      </c>
      <c r="B81" s="21">
        <v>2023</v>
      </c>
      <c r="C81" s="51">
        <v>21455834.829999998</v>
      </c>
      <c r="D81" s="51">
        <v>21455835</v>
      </c>
      <c r="E81" s="21">
        <f t="shared" si="1"/>
        <v>0.17000000178813934</v>
      </c>
    </row>
    <row r="82" spans="1:6">
      <c r="A82" s="21" t="s">
        <v>126</v>
      </c>
      <c r="B82" s="21">
        <v>2023</v>
      </c>
      <c r="C82" s="51">
        <v>1532853.13</v>
      </c>
      <c r="D82" s="51">
        <v>1532853</v>
      </c>
      <c r="E82" s="21">
        <f t="shared" si="1"/>
        <v>0.12999999988824129</v>
      </c>
    </row>
    <row r="83" spans="1:6">
      <c r="A83" s="21" t="s">
        <v>127</v>
      </c>
      <c r="B83" s="21">
        <v>2023</v>
      </c>
      <c r="C83" s="51">
        <v>6293790.1500000004</v>
      </c>
      <c r="D83" s="51">
        <v>6293790</v>
      </c>
      <c r="E83" s="21">
        <f t="shared" si="1"/>
        <v>0.15000000037252903</v>
      </c>
    </row>
    <row r="84" spans="1:6">
      <c r="A84" s="21" t="s">
        <v>128</v>
      </c>
      <c r="B84" s="21">
        <v>2023</v>
      </c>
      <c r="C84" s="51">
        <v>18971.560000000001</v>
      </c>
      <c r="D84" s="51">
        <v>18972</v>
      </c>
      <c r="E84" s="21">
        <f t="shared" si="1"/>
        <v>0.43999999999869033</v>
      </c>
    </row>
    <row r="85" spans="1:6">
      <c r="A85" s="21" t="s">
        <v>129</v>
      </c>
      <c r="B85" s="21">
        <v>2023</v>
      </c>
      <c r="C85" s="51">
        <v>1690019.85</v>
      </c>
      <c r="D85" s="51">
        <v>1690020</v>
      </c>
      <c r="E85" s="21">
        <f t="shared" si="1"/>
        <v>0.14999999990686774</v>
      </c>
    </row>
    <row r="86" spans="1:6">
      <c r="A86" s="21" t="s">
        <v>130</v>
      </c>
      <c r="B86" s="21">
        <v>2023</v>
      </c>
      <c r="C86" s="51">
        <v>385000</v>
      </c>
      <c r="D86" s="51">
        <v>385000</v>
      </c>
      <c r="E86" s="21">
        <f t="shared" si="1"/>
        <v>0</v>
      </c>
    </row>
    <row r="87" spans="1:6">
      <c r="A87" s="21" t="s">
        <v>106</v>
      </c>
      <c r="B87" s="21">
        <v>2023</v>
      </c>
      <c r="C87" s="51">
        <v>7362427.3600000003</v>
      </c>
      <c r="D87" s="51">
        <v>7362427</v>
      </c>
      <c r="E87" s="21">
        <f t="shared" si="1"/>
        <v>0.36000000033527613</v>
      </c>
    </row>
    <row r="88" spans="1:6">
      <c r="A88" s="21" t="s">
        <v>131</v>
      </c>
      <c r="B88" s="21">
        <v>2023</v>
      </c>
      <c r="C88" s="51">
        <v>824072.57</v>
      </c>
      <c r="D88" s="51">
        <v>824073</v>
      </c>
      <c r="E88" s="21">
        <f t="shared" si="1"/>
        <v>0.43000000005122274</v>
      </c>
    </row>
    <row r="89" spans="1:6">
      <c r="A89" s="21" t="s">
        <v>132</v>
      </c>
      <c r="B89" s="21">
        <v>2023</v>
      </c>
      <c r="C89" s="51">
        <v>0</v>
      </c>
      <c r="D89" s="51"/>
      <c r="E89" s="21">
        <f t="shared" si="1"/>
        <v>0</v>
      </c>
    </row>
    <row r="90" spans="1:6">
      <c r="A90" s="21" t="s">
        <v>133</v>
      </c>
      <c r="B90" s="21">
        <v>2023</v>
      </c>
      <c r="C90" s="51">
        <v>0</v>
      </c>
      <c r="D90" s="51"/>
      <c r="E90" s="21">
        <f t="shared" si="1"/>
        <v>0</v>
      </c>
    </row>
    <row r="91" spans="1:6">
      <c r="A91" s="21" t="s">
        <v>134</v>
      </c>
      <c r="B91" s="21">
        <v>2023</v>
      </c>
      <c r="C91" s="51">
        <v>1687364.99</v>
      </c>
      <c r="D91" s="51">
        <v>1687365</v>
      </c>
      <c r="E91" s="21">
        <f t="shared" si="1"/>
        <v>1.0000000009313226E-2</v>
      </c>
    </row>
    <row r="92" spans="1:6">
      <c r="A92" s="21" t="s">
        <v>135</v>
      </c>
      <c r="B92" s="21">
        <v>2023</v>
      </c>
      <c r="C92" s="51">
        <v>63151317.4500001</v>
      </c>
      <c r="D92" s="51">
        <v>63151317</v>
      </c>
      <c r="E92" s="21">
        <f t="shared" si="1"/>
        <v>0.45000009983778</v>
      </c>
    </row>
    <row r="93" spans="1:6">
      <c r="A93" s="31" t="s">
        <v>136</v>
      </c>
      <c r="B93" s="21">
        <v>2023</v>
      </c>
      <c r="C93" s="21">
        <v>11886085.41</v>
      </c>
      <c r="D93" s="51">
        <v>11886085</v>
      </c>
      <c r="E93" s="21">
        <f t="shared" si="1"/>
        <v>0.41000000014901161</v>
      </c>
      <c r="F93" s="31" t="s">
        <v>137</v>
      </c>
    </row>
    <row r="94" spans="1:6">
      <c r="A94" s="21" t="s">
        <v>109</v>
      </c>
      <c r="B94" s="21">
        <v>2023</v>
      </c>
      <c r="C94" s="51">
        <v>1467816</v>
      </c>
      <c r="D94" s="51">
        <v>1467816</v>
      </c>
      <c r="E94" s="21">
        <f t="shared" si="1"/>
        <v>0</v>
      </c>
    </row>
    <row r="95" spans="1:6">
      <c r="A95" s="21" t="s">
        <v>138</v>
      </c>
      <c r="B95" s="21">
        <v>2023</v>
      </c>
      <c r="C95" s="51">
        <v>134273</v>
      </c>
      <c r="D95" s="51">
        <v>134273</v>
      </c>
      <c r="E95" s="21">
        <f t="shared" si="1"/>
        <v>0</v>
      </c>
    </row>
    <row r="96" spans="1:6">
      <c r="A96" s="21" t="s">
        <v>139</v>
      </c>
      <c r="B96" s="21">
        <v>2023</v>
      </c>
      <c r="C96" s="51">
        <v>96715.76</v>
      </c>
      <c r="D96" s="51">
        <v>96716</v>
      </c>
      <c r="E96" s="21">
        <f t="shared" si="1"/>
        <v>0.24000000000523869</v>
      </c>
    </row>
    <row r="97" spans="1:6">
      <c r="A97" s="21" t="s">
        <v>140</v>
      </c>
      <c r="B97" s="21">
        <v>2023</v>
      </c>
      <c r="C97" s="51">
        <v>9095.44</v>
      </c>
      <c r="D97" s="51">
        <v>9095</v>
      </c>
      <c r="E97" s="21">
        <f t="shared" si="1"/>
        <v>0.44000000000050932</v>
      </c>
    </row>
    <row r="98" spans="1:6">
      <c r="A98" s="21" t="s">
        <v>141</v>
      </c>
      <c r="B98" s="21">
        <v>2023</v>
      </c>
      <c r="C98" s="51">
        <v>13510879.960000001</v>
      </c>
      <c r="D98" s="51">
        <v>13510880</v>
      </c>
      <c r="E98" s="21">
        <f t="shared" si="1"/>
        <v>3.9999999105930328E-2</v>
      </c>
    </row>
    <row r="99" spans="1:6">
      <c r="A99" s="21" t="s">
        <v>142</v>
      </c>
      <c r="B99" s="21">
        <v>2023</v>
      </c>
      <c r="C99" s="51">
        <v>283865</v>
      </c>
      <c r="D99" s="51">
        <v>283865</v>
      </c>
      <c r="E99" s="21">
        <f t="shared" si="1"/>
        <v>0</v>
      </c>
    </row>
    <row r="100" spans="1:6">
      <c r="A100" s="21" t="s">
        <v>143</v>
      </c>
      <c r="B100" s="21">
        <v>2023</v>
      </c>
      <c r="C100" s="51">
        <v>8166634.5</v>
      </c>
      <c r="D100" s="51">
        <v>8166635</v>
      </c>
      <c r="E100" s="21">
        <f t="shared" si="1"/>
        <v>0.5</v>
      </c>
    </row>
    <row r="101" spans="1:6">
      <c r="A101" s="21" t="s">
        <v>144</v>
      </c>
      <c r="B101" s="21">
        <v>2023</v>
      </c>
      <c r="C101" s="51">
        <v>1435712</v>
      </c>
      <c r="D101" s="51">
        <v>1435712</v>
      </c>
      <c r="E101" s="21">
        <f t="shared" si="1"/>
        <v>0</v>
      </c>
    </row>
    <row r="102" spans="1:6">
      <c r="A102" s="31" t="s">
        <v>145</v>
      </c>
      <c r="B102" s="21">
        <v>2023</v>
      </c>
      <c r="C102" s="51">
        <v>6946050.4900000002</v>
      </c>
      <c r="D102" s="51">
        <v>6946050</v>
      </c>
      <c r="E102" s="21">
        <f t="shared" si="1"/>
        <v>0.49000000022351742</v>
      </c>
      <c r="F102" s="31" t="s">
        <v>146</v>
      </c>
    </row>
    <row r="103" spans="1:6">
      <c r="A103" s="31" t="s">
        <v>147</v>
      </c>
      <c r="B103" s="21">
        <v>2023</v>
      </c>
      <c r="C103" s="51">
        <v>588467213.48000002</v>
      </c>
      <c r="D103" s="51">
        <v>588467213</v>
      </c>
      <c r="E103" s="21">
        <f t="shared" si="1"/>
        <v>0.48000001907348633</v>
      </c>
      <c r="F103" s="31" t="s">
        <v>148</v>
      </c>
    </row>
    <row r="104" spans="1:6">
      <c r="A104" s="21" t="s">
        <v>149</v>
      </c>
      <c r="B104" s="21">
        <v>2023</v>
      </c>
      <c r="C104" s="51">
        <v>2605644.56</v>
      </c>
      <c r="D104" s="51">
        <v>2605645</v>
      </c>
      <c r="E104" s="21">
        <f t="shared" si="1"/>
        <v>0.43999999994412065</v>
      </c>
    </row>
    <row r="105" spans="1:6">
      <c r="A105" s="31" t="s">
        <v>150</v>
      </c>
      <c r="B105" s="21">
        <v>2023</v>
      </c>
      <c r="C105" s="51">
        <v>326737.84999999998</v>
      </c>
      <c r="D105" s="51">
        <v>326738</v>
      </c>
      <c r="E105" s="21">
        <f t="shared" si="1"/>
        <v>0.15000000002328306</v>
      </c>
      <c r="F105" s="31" t="s">
        <v>151</v>
      </c>
    </row>
    <row r="106" spans="1:6">
      <c r="A106" s="21" t="s">
        <v>152</v>
      </c>
      <c r="B106" s="21">
        <v>2023</v>
      </c>
      <c r="C106" s="51">
        <v>574587.06000000006</v>
      </c>
      <c r="D106" s="51">
        <v>574587</v>
      </c>
      <c r="E106" s="21">
        <f t="shared" si="1"/>
        <v>6.0000000055879354E-2</v>
      </c>
    </row>
    <row r="107" spans="1:6">
      <c r="A107" s="21" t="s">
        <v>153</v>
      </c>
      <c r="B107" s="21">
        <v>2023</v>
      </c>
      <c r="C107" s="51">
        <v>1681398.59</v>
      </c>
      <c r="D107" s="51">
        <v>1681399</v>
      </c>
      <c r="E107" s="21">
        <f t="shared" si="1"/>
        <v>0.40999999991618097</v>
      </c>
    </row>
    <row r="108" spans="1:6">
      <c r="A108" s="21" t="s">
        <v>154</v>
      </c>
      <c r="B108" s="21">
        <v>2023</v>
      </c>
      <c r="C108" s="51">
        <v>125014.34</v>
      </c>
      <c r="D108" s="51">
        <v>125014</v>
      </c>
      <c r="E108" s="21">
        <f t="shared" si="1"/>
        <v>0.33999999999650754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31"/>
  <sheetViews>
    <sheetView workbookViewId="0">
      <pane xSplit="1" topLeftCell="J1" activePane="topRight" state="frozen"/>
      <selection pane="topRight" activeCell="K13" sqref="K13"/>
    </sheetView>
  </sheetViews>
  <sheetFormatPr defaultColWidth="9" defaultRowHeight="14.1"/>
  <cols>
    <col min="1" max="1" width="33.875" customWidth="1"/>
    <col min="2" max="3" width="21.5" hidden="1" customWidth="1"/>
    <col min="4" max="4" width="15.875" hidden="1" customWidth="1"/>
    <col min="5" max="5" width="11.125" hidden="1" customWidth="1"/>
    <col min="6" max="6" width="19.625" hidden="1" customWidth="1"/>
    <col min="7" max="7" width="14.75" hidden="1" customWidth="1"/>
    <col min="8" max="8" width="20" hidden="1" customWidth="1"/>
    <col min="9" max="9" width="9" hidden="1" customWidth="1"/>
    <col min="10" max="10" width="15.75" customWidth="1"/>
    <col min="11" max="11" width="16.125" style="58" customWidth="1"/>
    <col min="12" max="12" width="17.25" style="58" bestFit="1" customWidth="1"/>
    <col min="13" max="13" width="9" style="57"/>
  </cols>
  <sheetData>
    <row r="1" spans="1:17">
      <c r="A1" s="60" t="s">
        <v>155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</row>
    <row r="2" spans="1:17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</row>
    <row r="3" spans="1:17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</row>
    <row r="4" spans="1:17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</row>
    <row r="6" spans="1:17">
      <c r="A6" s="1" t="s">
        <v>156</v>
      </c>
    </row>
    <row r="7" spans="1:17">
      <c r="A7" s="2" t="s">
        <v>157</v>
      </c>
    </row>
    <row r="8" spans="1:17" ht="33">
      <c r="A8" s="9" t="s">
        <v>158</v>
      </c>
      <c r="B8" s="11" t="s">
        <v>159</v>
      </c>
      <c r="C8" s="11" t="s">
        <v>26</v>
      </c>
      <c r="D8" s="11" t="s">
        <v>72</v>
      </c>
      <c r="E8" s="11" t="s">
        <v>160</v>
      </c>
      <c r="F8" s="11" t="s">
        <v>161</v>
      </c>
      <c r="G8" t="s">
        <v>162</v>
      </c>
      <c r="H8" s="11" t="s">
        <v>72</v>
      </c>
      <c r="I8" s="11" t="s">
        <v>160</v>
      </c>
      <c r="J8" s="14" t="s">
        <v>163</v>
      </c>
      <c r="K8" s="58" t="s">
        <v>164</v>
      </c>
      <c r="L8" s="58" t="s">
        <v>72</v>
      </c>
      <c r="M8" s="57" t="s">
        <v>165</v>
      </c>
    </row>
    <row r="9" spans="1:17">
      <c r="A9" t="s">
        <v>9</v>
      </c>
      <c r="B9" s="12">
        <v>2766962255</v>
      </c>
      <c r="C9" s="12">
        <v>2760565071</v>
      </c>
      <c r="D9" s="12">
        <f>ABS(B9-C9)</f>
        <v>6397184</v>
      </c>
      <c r="E9" s="52">
        <f>D9/C9</f>
        <v>2.3173458460382006E-3</v>
      </c>
      <c r="F9" s="12">
        <v>3152176333</v>
      </c>
      <c r="G9" s="13">
        <v>3110188910</v>
      </c>
      <c r="H9" s="12">
        <f>ABS(F9-G9)</f>
        <v>41987423</v>
      </c>
      <c r="I9" s="52">
        <f>H9/G9</f>
        <v>1.3499959074833175E-2</v>
      </c>
      <c r="J9" s="13">
        <v>2975963173</v>
      </c>
      <c r="K9" s="56">
        <v>2652284178</v>
      </c>
      <c r="L9" s="56">
        <f>ABS(J9-K9)</f>
        <v>323678995</v>
      </c>
      <c r="M9" s="59">
        <f>L9/J9</f>
        <v>0.10876444908211234</v>
      </c>
    </row>
    <row r="10" spans="1:17">
      <c r="A10" t="s">
        <v>10</v>
      </c>
      <c r="B10" s="12">
        <v>540558273</v>
      </c>
      <c r="C10" s="3">
        <v>540043022</v>
      </c>
      <c r="D10" s="12">
        <f t="shared" ref="D10:D15" si="0">ABS(B10-C10)</f>
        <v>515251</v>
      </c>
      <c r="E10" s="52">
        <f t="shared" ref="E10:E17" si="1">D10/C10</f>
        <v>9.5409250561522853E-4</v>
      </c>
      <c r="F10" s="12">
        <v>541325540</v>
      </c>
      <c r="G10" s="3">
        <v>538334142</v>
      </c>
      <c r="H10" s="12">
        <f t="shared" ref="H10:H17" si="2">ABS(F10-G10)</f>
        <v>2991398</v>
      </c>
      <c r="I10" s="52">
        <f t="shared" ref="I10:I17" si="3">H10/G10</f>
        <v>5.5567681233935186E-3</v>
      </c>
      <c r="J10" s="13">
        <v>492121144</v>
      </c>
      <c r="K10" s="56">
        <v>494741370</v>
      </c>
      <c r="L10" s="56">
        <f t="shared" ref="L10:L17" si="4">ABS(J10-K10)</f>
        <v>2620226</v>
      </c>
      <c r="M10" s="59">
        <f t="shared" ref="M10:M17" si="5">L10/J10</f>
        <v>5.3243515990851233E-3</v>
      </c>
    </row>
    <row r="11" spans="1:17">
      <c r="A11" t="s">
        <v>11</v>
      </c>
      <c r="B11" s="12">
        <v>31032003018</v>
      </c>
      <c r="C11" s="3">
        <v>31021688832</v>
      </c>
      <c r="D11" s="12">
        <f t="shared" si="0"/>
        <v>10314186</v>
      </c>
      <c r="E11" s="52">
        <f t="shared" si="1"/>
        <v>3.3248305905771776E-4</v>
      </c>
      <c r="F11" s="12">
        <v>31515601156</v>
      </c>
      <c r="G11" s="3">
        <v>31424965560</v>
      </c>
      <c r="H11" s="12">
        <f t="shared" si="2"/>
        <v>90635596</v>
      </c>
      <c r="I11" s="52">
        <f t="shared" si="3"/>
        <v>2.8841907822284977E-3</v>
      </c>
      <c r="J11" s="3">
        <v>30975740318</v>
      </c>
      <c r="K11" s="56">
        <v>31505483972</v>
      </c>
      <c r="L11" s="56">
        <f t="shared" si="4"/>
        <v>529743654</v>
      </c>
      <c r="M11" s="59">
        <f t="shared" si="5"/>
        <v>1.7101888399166557E-2</v>
      </c>
    </row>
    <row r="12" spans="1:17">
      <c r="A12" t="s">
        <v>12</v>
      </c>
      <c r="B12" s="12">
        <v>2284505512</v>
      </c>
      <c r="C12" s="12">
        <v>2274661389</v>
      </c>
      <c r="D12" s="12">
        <f t="shared" si="0"/>
        <v>9844123</v>
      </c>
      <c r="E12" s="52">
        <f t="shared" si="1"/>
        <v>4.3277311724747441E-3</v>
      </c>
      <c r="F12" s="12">
        <v>2475060334</v>
      </c>
      <c r="G12" s="13">
        <v>2451816874</v>
      </c>
      <c r="H12" s="12">
        <f t="shared" si="2"/>
        <v>23243460</v>
      </c>
      <c r="I12" s="52">
        <f t="shared" si="3"/>
        <v>9.4800962692126404E-3</v>
      </c>
      <c r="J12" s="13">
        <v>2298927928</v>
      </c>
      <c r="K12" s="56">
        <v>2335487991</v>
      </c>
      <c r="L12" s="56">
        <f t="shared" si="4"/>
        <v>36560063</v>
      </c>
      <c r="M12" s="59">
        <f t="shared" si="5"/>
        <v>1.5903092286936628E-2</v>
      </c>
    </row>
    <row r="13" spans="1:17">
      <c r="A13" t="s">
        <v>13</v>
      </c>
      <c r="B13" s="12">
        <v>2404115264</v>
      </c>
      <c r="C13" s="12">
        <v>2396686593</v>
      </c>
      <c r="D13" s="12">
        <f t="shared" si="0"/>
        <v>7428671</v>
      </c>
      <c r="E13" s="52">
        <f t="shared" si="1"/>
        <v>3.0995587915820582E-3</v>
      </c>
      <c r="F13" s="12">
        <v>3556246746</v>
      </c>
      <c r="G13" s="13">
        <v>3536428862</v>
      </c>
      <c r="H13" s="12">
        <f t="shared" si="2"/>
        <v>19817884</v>
      </c>
      <c r="I13" s="52">
        <f t="shared" si="3"/>
        <v>5.603925534300766E-3</v>
      </c>
      <c r="J13" s="13">
        <v>3524560829</v>
      </c>
      <c r="K13" s="56">
        <v>3540377650</v>
      </c>
      <c r="L13" s="56">
        <f t="shared" si="4"/>
        <v>15816821</v>
      </c>
      <c r="M13" s="59">
        <f t="shared" si="5"/>
        <v>4.487600517448751E-3</v>
      </c>
    </row>
    <row r="14" spans="1:17">
      <c r="A14" t="s">
        <v>14</v>
      </c>
      <c r="B14" s="12">
        <v>303350581</v>
      </c>
      <c r="C14" s="3">
        <v>302790726</v>
      </c>
      <c r="D14" s="12">
        <f t="shared" si="0"/>
        <v>559855</v>
      </c>
      <c r="E14" s="52">
        <f t="shared" si="1"/>
        <v>1.8489833139737576E-3</v>
      </c>
      <c r="F14" s="12">
        <v>392795659</v>
      </c>
      <c r="G14" s="3">
        <v>377745834</v>
      </c>
      <c r="H14" s="12">
        <f t="shared" si="2"/>
        <v>15049825</v>
      </c>
      <c r="I14" s="52">
        <f t="shared" si="3"/>
        <v>3.9841140908518931E-2</v>
      </c>
      <c r="J14" s="3">
        <v>344389107</v>
      </c>
      <c r="K14" s="56">
        <v>364135863</v>
      </c>
      <c r="L14" s="56">
        <f t="shared" si="4"/>
        <v>19746756</v>
      </c>
      <c r="M14" s="59">
        <f t="shared" si="5"/>
        <v>5.7338503450400945E-2</v>
      </c>
    </row>
    <row r="15" spans="1:17">
      <c r="A15" t="s">
        <v>15</v>
      </c>
      <c r="B15" s="12">
        <v>11271330620</v>
      </c>
      <c r="C15" s="12">
        <v>11261263600</v>
      </c>
      <c r="D15" s="12">
        <f t="shared" si="0"/>
        <v>10067020</v>
      </c>
      <c r="E15" s="52">
        <f t="shared" si="1"/>
        <v>8.9395119034421677E-4</v>
      </c>
      <c r="F15" s="12">
        <v>11621654290</v>
      </c>
      <c r="G15" s="13">
        <v>11603408151</v>
      </c>
      <c r="H15" s="12">
        <f t="shared" si="2"/>
        <v>18246139</v>
      </c>
      <c r="I15" s="52">
        <f t="shared" si="3"/>
        <v>1.5724810126951812E-3</v>
      </c>
      <c r="J15" s="13">
        <v>11112520002</v>
      </c>
      <c r="K15" s="56">
        <v>11126993268</v>
      </c>
      <c r="L15" s="56">
        <f t="shared" si="4"/>
        <v>14473266</v>
      </c>
      <c r="M15" s="59">
        <f t="shared" si="5"/>
        <v>1.3024287917947632E-3</v>
      </c>
    </row>
    <row r="16" spans="1:17">
      <c r="A16" t="s">
        <v>16</v>
      </c>
      <c r="B16" s="12">
        <v>1131210998</v>
      </c>
      <c r="C16" s="12">
        <v>990590867</v>
      </c>
      <c r="D16" s="12">
        <f>ABS(B16-C16)</f>
        <v>140620131</v>
      </c>
      <c r="E16" s="52">
        <f t="shared" si="1"/>
        <v>0.14195581211632552</v>
      </c>
      <c r="F16" s="12">
        <v>1202023286</v>
      </c>
      <c r="G16" s="13">
        <v>1060636368</v>
      </c>
      <c r="H16" s="12">
        <f t="shared" si="2"/>
        <v>141386918</v>
      </c>
      <c r="I16" s="52">
        <f t="shared" si="3"/>
        <v>0.13330385631279806</v>
      </c>
      <c r="J16" s="13">
        <v>964929635</v>
      </c>
      <c r="K16" s="56">
        <v>1126488498</v>
      </c>
      <c r="L16" s="56">
        <f t="shared" si="4"/>
        <v>161558863</v>
      </c>
      <c r="M16" s="59">
        <f t="shared" si="5"/>
        <v>0.16743071944308147</v>
      </c>
    </row>
    <row r="17" spans="1:14">
      <c r="A17" t="s">
        <v>17</v>
      </c>
      <c r="B17" s="12">
        <v>1256806980</v>
      </c>
      <c r="C17" s="12">
        <v>1230257975</v>
      </c>
      <c r="D17" s="12">
        <f>ABS(B17-C17)</f>
        <v>26549005</v>
      </c>
      <c r="E17" s="52">
        <f t="shared" si="1"/>
        <v>2.1580030806140477E-2</v>
      </c>
      <c r="F17" s="12">
        <v>1392167550</v>
      </c>
      <c r="G17" s="13">
        <v>1362196223</v>
      </c>
      <c r="H17" s="12">
        <f t="shared" si="2"/>
        <v>29971327</v>
      </c>
      <c r="I17" s="52">
        <f t="shared" si="3"/>
        <v>2.2002209735975754E-2</v>
      </c>
      <c r="J17" s="13">
        <v>1299418342</v>
      </c>
      <c r="K17" s="56">
        <v>1324080408</v>
      </c>
      <c r="L17" s="56">
        <f t="shared" si="4"/>
        <v>24662066</v>
      </c>
      <c r="M17" s="59">
        <f t="shared" si="5"/>
        <v>1.8979311898923466E-2</v>
      </c>
    </row>
    <row r="20" spans="1:14">
      <c r="A20" s="1" t="s">
        <v>156</v>
      </c>
    </row>
    <row r="21" spans="1:14">
      <c r="A21" s="2" t="s">
        <v>166</v>
      </c>
    </row>
    <row r="22" spans="1:14" ht="33">
      <c r="A22" s="9" t="s">
        <v>158</v>
      </c>
      <c r="B22" s="11" t="s">
        <v>159</v>
      </c>
      <c r="C22" s="11" t="s">
        <v>26</v>
      </c>
      <c r="D22" s="11" t="s">
        <v>72</v>
      </c>
      <c r="E22" s="11" t="s">
        <v>160</v>
      </c>
      <c r="F22" s="11" t="s">
        <v>161</v>
      </c>
      <c r="G22" t="s">
        <v>162</v>
      </c>
      <c r="H22" s="11" t="s">
        <v>72</v>
      </c>
      <c r="I22" s="11" t="s">
        <v>160</v>
      </c>
      <c r="J22" s="14" t="s">
        <v>163</v>
      </c>
      <c r="K22" s="58" t="s">
        <v>164</v>
      </c>
      <c r="L22" s="58" t="s">
        <v>72</v>
      </c>
      <c r="M22" s="57" t="s">
        <v>165</v>
      </c>
    </row>
    <row r="23" spans="1:14">
      <c r="A23" t="s">
        <v>9</v>
      </c>
      <c r="B23" s="12">
        <v>2766962255</v>
      </c>
      <c r="C23" s="12">
        <v>2760565071</v>
      </c>
      <c r="D23" s="12">
        <f>ABS(B23-C23)</f>
        <v>6397184</v>
      </c>
      <c r="E23" s="52">
        <f>D23/C23</f>
        <v>2.3173458460382006E-3</v>
      </c>
      <c r="F23" s="12">
        <v>3152176333</v>
      </c>
      <c r="G23" s="13">
        <v>3110188910</v>
      </c>
      <c r="H23" s="12">
        <f>ABS(F23-G23)</f>
        <v>41987423</v>
      </c>
      <c r="I23" s="52">
        <f>H23/G23</f>
        <v>1.3499959074833175E-2</v>
      </c>
      <c r="J23" s="13">
        <v>2975963173</v>
      </c>
      <c r="K23" s="56">
        <v>2648374201</v>
      </c>
      <c r="L23" s="56">
        <f>ABS(J23-K23)</f>
        <v>327588972</v>
      </c>
      <c r="M23" s="59">
        <f>L23/J23</f>
        <v>0.11007830169812387</v>
      </c>
      <c r="N23" s="59"/>
    </row>
    <row r="24" spans="1:14">
      <c r="A24" t="s">
        <v>10</v>
      </c>
      <c r="B24" s="12">
        <v>540558273</v>
      </c>
      <c r="C24" s="3">
        <v>540043022</v>
      </c>
      <c r="D24" s="12">
        <f t="shared" ref="D24:D29" si="6">ABS(B24-C24)</f>
        <v>515251</v>
      </c>
      <c r="E24" s="52">
        <f t="shared" ref="E24:E31" si="7">D24/C24</f>
        <v>9.5409250561522853E-4</v>
      </c>
      <c r="F24" s="12">
        <v>541325540</v>
      </c>
      <c r="G24" s="3">
        <v>538334142</v>
      </c>
      <c r="H24" s="12">
        <f t="shared" ref="H24:H31" si="8">ABS(F24-G24)</f>
        <v>2991398</v>
      </c>
      <c r="I24" s="52">
        <f t="shared" ref="I24:I31" si="9">H24/G24</f>
        <v>5.5567681233935186E-3</v>
      </c>
      <c r="J24" s="13">
        <v>492121144</v>
      </c>
      <c r="K24" s="56">
        <v>492121151</v>
      </c>
      <c r="L24" s="56">
        <f t="shared" ref="L24:L31" si="10">ABS(J24-K24)</f>
        <v>7</v>
      </c>
      <c r="M24" s="59">
        <f t="shared" ref="M24:M31" si="11">L24/J24</f>
        <v>1.422413989999178E-8</v>
      </c>
      <c r="N24" s="59"/>
    </row>
    <row r="25" spans="1:14">
      <c r="A25" t="s">
        <v>11</v>
      </c>
      <c r="B25" s="12">
        <v>31032003018</v>
      </c>
      <c r="C25" s="3">
        <v>31021688832</v>
      </c>
      <c r="D25" s="12">
        <f t="shared" si="6"/>
        <v>10314186</v>
      </c>
      <c r="E25" s="52">
        <f t="shared" si="7"/>
        <v>3.3248305905771776E-4</v>
      </c>
      <c r="F25" s="12">
        <v>31515601156</v>
      </c>
      <c r="G25" s="3">
        <v>31424965560</v>
      </c>
      <c r="H25" s="12">
        <f t="shared" si="8"/>
        <v>90635596</v>
      </c>
      <c r="I25" s="52">
        <f t="shared" si="9"/>
        <v>2.8841907822284977E-3</v>
      </c>
      <c r="J25" s="3">
        <v>30975740318</v>
      </c>
      <c r="K25" s="56">
        <v>31420691373</v>
      </c>
      <c r="L25" s="56">
        <f t="shared" si="10"/>
        <v>444951055</v>
      </c>
      <c r="M25" s="59">
        <f t="shared" si="11"/>
        <v>1.4364501071873946E-2</v>
      </c>
      <c r="N25" s="59"/>
    </row>
    <row r="26" spans="1:14">
      <c r="A26" t="s">
        <v>12</v>
      </c>
      <c r="B26" s="12">
        <v>2284505512</v>
      </c>
      <c r="C26" s="12">
        <v>2274661389</v>
      </c>
      <c r="D26" s="12">
        <f t="shared" si="6"/>
        <v>9844123</v>
      </c>
      <c r="E26" s="52">
        <f t="shared" si="7"/>
        <v>4.3277311724747441E-3</v>
      </c>
      <c r="F26" s="12">
        <v>2475060334</v>
      </c>
      <c r="G26" s="13">
        <v>2451816874</v>
      </c>
      <c r="H26" s="12">
        <f t="shared" si="8"/>
        <v>23243460</v>
      </c>
      <c r="I26" s="52">
        <f t="shared" si="9"/>
        <v>9.4800962692126404E-3</v>
      </c>
      <c r="J26" s="13">
        <v>2298927928</v>
      </c>
      <c r="K26" s="56">
        <v>2315040477</v>
      </c>
      <c r="L26" s="56">
        <f t="shared" si="10"/>
        <v>16112549</v>
      </c>
      <c r="M26" s="59">
        <f t="shared" si="11"/>
        <v>7.0087229807232129E-3</v>
      </c>
      <c r="N26" s="59"/>
    </row>
    <row r="27" spans="1:14">
      <c r="A27" t="s">
        <v>13</v>
      </c>
      <c r="B27" s="12">
        <v>2404115264</v>
      </c>
      <c r="C27" s="12">
        <v>2396686593</v>
      </c>
      <c r="D27" s="12">
        <f t="shared" si="6"/>
        <v>7428671</v>
      </c>
      <c r="E27" s="52">
        <f t="shared" si="7"/>
        <v>3.0995587915820582E-3</v>
      </c>
      <c r="F27" s="12">
        <v>3556246746</v>
      </c>
      <c r="G27" s="13">
        <v>3536428862</v>
      </c>
      <c r="H27" s="12">
        <f t="shared" si="8"/>
        <v>19817884</v>
      </c>
      <c r="I27" s="52">
        <f t="shared" si="9"/>
        <v>5.603925534300766E-3</v>
      </c>
      <c r="J27" s="13">
        <v>3524560829</v>
      </c>
      <c r="K27" s="56">
        <v>3524580149</v>
      </c>
      <c r="L27" s="56">
        <f t="shared" si="10"/>
        <v>19320</v>
      </c>
      <c r="M27" s="59">
        <f t="shared" si="11"/>
        <v>5.4815339945435226E-6</v>
      </c>
      <c r="N27" s="59"/>
    </row>
    <row r="28" spans="1:14">
      <c r="A28" t="s">
        <v>14</v>
      </c>
      <c r="B28" s="12">
        <v>303350581</v>
      </c>
      <c r="C28" s="3">
        <v>302790726</v>
      </c>
      <c r="D28" s="12">
        <f t="shared" si="6"/>
        <v>559855</v>
      </c>
      <c r="E28" s="52">
        <f t="shared" si="7"/>
        <v>1.8489833139737576E-3</v>
      </c>
      <c r="F28" s="12">
        <v>392795659</v>
      </c>
      <c r="G28" s="3">
        <v>377745834</v>
      </c>
      <c r="H28" s="12">
        <f t="shared" si="8"/>
        <v>15049825</v>
      </c>
      <c r="I28" s="52">
        <f t="shared" si="9"/>
        <v>3.9841140908518931E-2</v>
      </c>
      <c r="J28" s="3">
        <v>344389107</v>
      </c>
      <c r="K28" s="56">
        <v>350206532</v>
      </c>
      <c r="L28" s="56">
        <f t="shared" si="10"/>
        <v>5817425</v>
      </c>
      <c r="M28" s="59">
        <f t="shared" si="11"/>
        <v>1.6892012208736904E-2</v>
      </c>
      <c r="N28" s="59"/>
    </row>
    <row r="29" spans="1:14">
      <c r="A29" t="s">
        <v>15</v>
      </c>
      <c r="B29" s="12">
        <v>11271330620</v>
      </c>
      <c r="C29" s="12">
        <v>11261263600</v>
      </c>
      <c r="D29" s="12">
        <f t="shared" si="6"/>
        <v>10067020</v>
      </c>
      <c r="E29" s="52">
        <f t="shared" si="7"/>
        <v>8.9395119034421677E-4</v>
      </c>
      <c r="F29" s="12">
        <v>11621654290</v>
      </c>
      <c r="G29" s="13">
        <v>11603408151</v>
      </c>
      <c r="H29" s="12">
        <f t="shared" si="8"/>
        <v>18246139</v>
      </c>
      <c r="I29" s="52">
        <f t="shared" si="9"/>
        <v>1.5724810126951812E-3</v>
      </c>
      <c r="J29" s="13">
        <v>11112520002</v>
      </c>
      <c r="K29" s="56">
        <v>11113238808</v>
      </c>
      <c r="L29" s="56">
        <f t="shared" si="10"/>
        <v>718806</v>
      </c>
      <c r="M29" s="59">
        <f t="shared" si="11"/>
        <v>6.4684338014296612E-5</v>
      </c>
      <c r="N29" s="59"/>
    </row>
    <row r="30" spans="1:14">
      <c r="A30" t="s">
        <v>16</v>
      </c>
      <c r="B30" s="12">
        <v>1131210998</v>
      </c>
      <c r="C30" s="12">
        <v>990590867</v>
      </c>
      <c r="D30" s="12">
        <f>ABS(B30-C30)</f>
        <v>140620131</v>
      </c>
      <c r="E30" s="52">
        <f t="shared" si="7"/>
        <v>0.14195581211632552</v>
      </c>
      <c r="F30" s="12">
        <v>1202023286</v>
      </c>
      <c r="G30" s="13">
        <v>1060636368</v>
      </c>
      <c r="H30" s="12">
        <f t="shared" si="8"/>
        <v>141386918</v>
      </c>
      <c r="I30" s="52">
        <f t="shared" si="9"/>
        <v>0.13330385631279806</v>
      </c>
      <c r="J30" s="13">
        <v>964929635</v>
      </c>
      <c r="K30" s="56">
        <v>989265161</v>
      </c>
      <c r="L30" s="56">
        <f t="shared" si="10"/>
        <v>24335526</v>
      </c>
      <c r="M30" s="59">
        <f t="shared" si="11"/>
        <v>2.5220000627299628E-2</v>
      </c>
      <c r="N30" s="59"/>
    </row>
    <row r="31" spans="1:14">
      <c r="A31" t="s">
        <v>17</v>
      </c>
      <c r="B31" s="12">
        <v>1256806980</v>
      </c>
      <c r="C31" s="12">
        <v>1230257975</v>
      </c>
      <c r="D31" s="12">
        <f>ABS(B31-C31)</f>
        <v>26549005</v>
      </c>
      <c r="E31" s="52">
        <f t="shared" si="7"/>
        <v>2.1580030806140477E-2</v>
      </c>
      <c r="F31" s="12">
        <v>1392167550</v>
      </c>
      <c r="G31" s="13">
        <v>1362196223</v>
      </c>
      <c r="H31" s="12">
        <f t="shared" si="8"/>
        <v>29971327</v>
      </c>
      <c r="I31" s="52">
        <f t="shared" si="9"/>
        <v>2.2002209735975754E-2</v>
      </c>
      <c r="J31" s="13">
        <v>1299418342</v>
      </c>
      <c r="K31" s="56">
        <v>1321011724</v>
      </c>
      <c r="L31" s="56">
        <f t="shared" si="10"/>
        <v>21593382</v>
      </c>
      <c r="M31" s="59">
        <f t="shared" si="11"/>
        <v>1.6617729103903939E-2</v>
      </c>
      <c r="N31" s="59"/>
    </row>
  </sheetData>
  <mergeCells count="1">
    <mergeCell ref="A1:Q4"/>
  </mergeCells>
  <conditionalFormatting sqref="E9:E17">
    <cfRule type="colorScale" priority="6">
      <colorScale>
        <cfvo type="min"/>
        <cfvo type="max"/>
        <color rgb="FFFCFCFF"/>
        <color rgb="FF63BE7B"/>
      </colorScale>
    </cfRule>
  </conditionalFormatting>
  <conditionalFormatting sqref="I9:I17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:E31">
    <cfRule type="colorScale" priority="3">
      <colorScale>
        <cfvo type="min"/>
        <cfvo type="max"/>
        <color rgb="FFFCFCFF"/>
        <color rgb="FF63BE7B"/>
      </colorScale>
    </cfRule>
  </conditionalFormatting>
  <conditionalFormatting sqref="I23:I31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5"/>
  <sheetViews>
    <sheetView tabSelected="1" topLeftCell="A3" workbookViewId="0">
      <pane xSplit="1" topLeftCell="C1" activePane="topRight" state="frozen"/>
      <selection pane="topRight" activeCell="J10" sqref="J10:K12"/>
    </sheetView>
  </sheetViews>
  <sheetFormatPr defaultColWidth="9" defaultRowHeight="14.1"/>
  <cols>
    <col min="1" max="1" width="44.75" customWidth="1"/>
    <col min="2" max="3" width="16.5" customWidth="1"/>
    <col min="4" max="4" width="7.25" customWidth="1"/>
    <col min="5" max="5" width="7.625" customWidth="1"/>
    <col min="6" max="7" width="16.875" customWidth="1"/>
    <col min="8" max="8" width="8.125" customWidth="1"/>
    <col min="9" max="9" width="9.625" customWidth="1"/>
    <col min="10" max="10" width="25" customWidth="1"/>
    <col min="11" max="11" width="20.75" customWidth="1"/>
  </cols>
  <sheetData>
    <row r="1" spans="1:13">
      <c r="A1" s="1" t="s">
        <v>156</v>
      </c>
    </row>
    <row r="2" spans="1:13">
      <c r="A2" s="2" t="s">
        <v>167</v>
      </c>
      <c r="J2" s="6"/>
      <c r="K2" s="6"/>
    </row>
    <row r="3" spans="1:13">
      <c r="A3" t="s">
        <v>168</v>
      </c>
      <c r="B3" t="s">
        <v>25</v>
      </c>
      <c r="C3" t="s">
        <v>26</v>
      </c>
      <c r="D3" t="s">
        <v>169</v>
      </c>
      <c r="E3" s="4" t="s">
        <v>160</v>
      </c>
      <c r="F3" t="s">
        <v>161</v>
      </c>
      <c r="G3" t="s">
        <v>24</v>
      </c>
      <c r="H3" t="s">
        <v>169</v>
      </c>
      <c r="I3" s="4" t="s">
        <v>160</v>
      </c>
      <c r="J3" s="7" t="s">
        <v>170</v>
      </c>
      <c r="K3" t="s">
        <v>171</v>
      </c>
      <c r="L3" t="s">
        <v>169</v>
      </c>
      <c r="M3" s="4" t="s">
        <v>160</v>
      </c>
    </row>
    <row r="4" spans="1:13">
      <c r="A4" t="s">
        <v>172</v>
      </c>
      <c r="B4">
        <v>129698729</v>
      </c>
      <c r="C4" s="3">
        <v>129698729</v>
      </c>
      <c r="D4" s="3">
        <f>ABS(C4-B4)</f>
        <v>0</v>
      </c>
      <c r="E4" s="5">
        <f>D4/C4</f>
        <v>0</v>
      </c>
      <c r="F4">
        <v>162088942</v>
      </c>
      <c r="G4" s="3">
        <v>162088942</v>
      </c>
      <c r="H4" s="3">
        <f>ABS(G4-F4)</f>
        <v>0</v>
      </c>
      <c r="I4" s="5">
        <f>H4/G4</f>
        <v>0</v>
      </c>
      <c r="J4">
        <v>152411748</v>
      </c>
      <c r="K4" s="3">
        <v>152411748</v>
      </c>
      <c r="L4" s="3">
        <f t="shared" ref="L4:L9" si="0">ABS(K4-J4)</f>
        <v>0</v>
      </c>
      <c r="M4" s="5">
        <f t="shared" ref="M4:M9" si="1">L4/K4</f>
        <v>0</v>
      </c>
    </row>
    <row r="5" spans="1:13">
      <c r="A5" t="s">
        <v>173</v>
      </c>
      <c r="B5">
        <v>21428744</v>
      </c>
      <c r="C5" s="3">
        <v>21428744</v>
      </c>
      <c r="D5" s="3">
        <f>ABS(C5-B5)</f>
        <v>0</v>
      </c>
      <c r="E5" s="5">
        <f>D5/C5</f>
        <v>0</v>
      </c>
      <c r="F5">
        <v>22969614</v>
      </c>
      <c r="G5" s="3">
        <v>22969614</v>
      </c>
      <c r="H5" s="3">
        <f>ABS(G5-F5)</f>
        <v>0</v>
      </c>
      <c r="I5" s="5">
        <f>H5/G5</f>
        <v>0</v>
      </c>
      <c r="J5">
        <v>21295289</v>
      </c>
      <c r="K5" s="3">
        <v>21295289</v>
      </c>
      <c r="L5" s="3">
        <f t="shared" si="0"/>
        <v>0</v>
      </c>
      <c r="M5" s="5">
        <f t="shared" si="1"/>
        <v>0</v>
      </c>
    </row>
    <row r="6" spans="1:13">
      <c r="A6" t="s">
        <v>174</v>
      </c>
      <c r="B6">
        <v>726620141</v>
      </c>
      <c r="C6" s="3">
        <v>726620141</v>
      </c>
      <c r="D6" s="3">
        <f>ABS(C6-B6)</f>
        <v>0</v>
      </c>
      <c r="E6" s="5">
        <f>D6/C6</f>
        <v>0</v>
      </c>
      <c r="F6">
        <v>724476484</v>
      </c>
      <c r="G6" s="3">
        <v>724476484</v>
      </c>
      <c r="H6" s="3">
        <f>ABS(G6-F6)</f>
        <v>0</v>
      </c>
      <c r="I6" s="5">
        <f>H6/G6</f>
        <v>0</v>
      </c>
      <c r="J6">
        <v>696318068</v>
      </c>
      <c r="K6" s="3">
        <v>696318068</v>
      </c>
      <c r="L6" s="3">
        <f t="shared" si="0"/>
        <v>0</v>
      </c>
      <c r="M6" s="5">
        <f t="shared" si="1"/>
        <v>0</v>
      </c>
    </row>
    <row r="7" spans="1:13">
      <c r="A7" t="s">
        <v>175</v>
      </c>
      <c r="B7">
        <v>21085855</v>
      </c>
      <c r="C7" s="3">
        <v>21085855</v>
      </c>
      <c r="D7" s="3">
        <f>ABS(C7-B7)</f>
        <v>0</v>
      </c>
      <c r="E7" s="5">
        <f>D7/C7</f>
        <v>0</v>
      </c>
      <c r="F7">
        <v>22267545</v>
      </c>
      <c r="G7" s="3">
        <v>22267545</v>
      </c>
      <c r="H7" s="3">
        <f>ABS(G7-F7)</f>
        <v>0</v>
      </c>
      <c r="I7" s="5">
        <f>H7/G7</f>
        <v>0</v>
      </c>
      <c r="J7">
        <v>20411982</v>
      </c>
      <c r="K7" s="3">
        <v>20411982</v>
      </c>
      <c r="L7" s="3">
        <f t="shared" si="0"/>
        <v>0</v>
      </c>
      <c r="M7" s="5">
        <f t="shared" si="1"/>
        <v>0</v>
      </c>
    </row>
    <row r="8" spans="1:13">
      <c r="A8" t="s">
        <v>176</v>
      </c>
      <c r="B8">
        <v>3844867</v>
      </c>
      <c r="C8" s="3">
        <v>3844867</v>
      </c>
      <c r="D8" s="3">
        <f>ABS(C8-B8)</f>
        <v>0</v>
      </c>
      <c r="E8" s="5">
        <f>D8/C8</f>
        <v>0</v>
      </c>
      <c r="F8">
        <v>4184093</v>
      </c>
      <c r="G8" s="3">
        <v>4184093</v>
      </c>
      <c r="H8" s="3">
        <f>ABS(G8-F8)</f>
        <v>0</v>
      </c>
      <c r="I8" s="5">
        <f>H8/G8</f>
        <v>0</v>
      </c>
      <c r="J8">
        <v>4016037</v>
      </c>
      <c r="K8" s="3">
        <v>4016037</v>
      </c>
      <c r="L8" s="3">
        <f t="shared" si="0"/>
        <v>0</v>
      </c>
      <c r="M8" s="5">
        <f t="shared" si="1"/>
        <v>0</v>
      </c>
    </row>
    <row r="9" spans="1:13">
      <c r="A9" t="s">
        <v>177</v>
      </c>
      <c r="B9">
        <v>228532662</v>
      </c>
      <c r="C9" s="3">
        <v>228532662</v>
      </c>
      <c r="D9" s="3">
        <f>ABS(C9-B9)</f>
        <v>0</v>
      </c>
      <c r="E9" s="5">
        <f>D9/C9</f>
        <v>0</v>
      </c>
      <c r="F9">
        <v>266036608</v>
      </c>
      <c r="G9" s="3">
        <v>266036608</v>
      </c>
      <c r="H9" s="3">
        <f>ABS(G9-F9)</f>
        <v>0</v>
      </c>
      <c r="I9" s="5">
        <f>H9/G9</f>
        <v>0</v>
      </c>
      <c r="J9">
        <v>232035374</v>
      </c>
      <c r="K9" s="3">
        <v>232035374</v>
      </c>
      <c r="L9" s="3">
        <f t="shared" si="0"/>
        <v>0</v>
      </c>
      <c r="M9" s="5">
        <f t="shared" si="1"/>
        <v>0</v>
      </c>
    </row>
    <row r="10" spans="1:13" ht="13.5">
      <c r="E10" s="53"/>
      <c r="J10" s="75" t="s">
        <v>178</v>
      </c>
      <c r="K10" s="76"/>
    </row>
    <row r="11" spans="1:13">
      <c r="J11" s="76"/>
      <c r="K11" s="76"/>
    </row>
    <row r="12" spans="1:13">
      <c r="A12" s="4" t="s">
        <v>179</v>
      </c>
      <c r="B12" t="s">
        <v>180</v>
      </c>
      <c r="J12" s="76"/>
      <c r="K12" s="76"/>
    </row>
    <row r="13" spans="1:13">
      <c r="A13" t="s">
        <v>181</v>
      </c>
      <c r="B13">
        <v>137223337</v>
      </c>
    </row>
    <row r="14" spans="1:13">
      <c r="H14" s="71" t="s">
        <v>182</v>
      </c>
      <c r="I14" s="72"/>
      <c r="J14" s="10">
        <f>SUM(J4:J9)-B13</f>
        <v>989265161</v>
      </c>
      <c r="K14" t="s">
        <v>183</v>
      </c>
    </row>
    <row r="15" spans="1:13">
      <c r="H15" s="73" t="s">
        <v>184</v>
      </c>
      <c r="I15" s="74"/>
    </row>
  </sheetData>
  <mergeCells count="3">
    <mergeCell ref="H14:I14"/>
    <mergeCell ref="H15:I15"/>
    <mergeCell ref="J10:K12"/>
  </mergeCells>
  <pageMargins left="0.75" right="0.75" top="1" bottom="1" header="0.5" footer="0.5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0d53f14-f12f-4ae1-bab2-9f696014b5e4" xsi:nil="true"/>
    <lcf76f155ced4ddcb4097134ff3c332f xmlns="51785d25-8245-44f7-b947-122af5ee826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F7FF82B50C0354AA172E458D9B0CC23" ma:contentTypeVersion="18" ma:contentTypeDescription="Create a new document." ma:contentTypeScope="" ma:versionID="802d70f9b4f6185f78483f4caad2fc2c">
  <xsd:schema xmlns:xsd="http://www.w3.org/2001/XMLSchema" xmlns:xs="http://www.w3.org/2001/XMLSchema" xmlns:p="http://schemas.microsoft.com/office/2006/metadata/properties" xmlns:ns2="51785d25-8245-44f7-b947-122af5ee8264" xmlns:ns3="90d53f14-f12f-4ae1-bab2-9f696014b5e4" targetNamespace="http://schemas.microsoft.com/office/2006/metadata/properties" ma:root="true" ma:fieldsID="97f3d1f7bd51afd94880b74eec4e6461" ns2:_="" ns3:_="">
    <xsd:import namespace="51785d25-8245-44f7-b947-122af5ee8264"/>
    <xsd:import namespace="90d53f14-f12f-4ae1-bab2-9f696014b5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785d25-8245-44f7-b947-122af5ee82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426954e-e320-48d7-aacb-1e150fc457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d53f14-f12f-4ae1-bab2-9f696014b5e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99c9fa5b-d87c-47e9-bba3-3c24d72ebced}" ma:internalName="TaxCatchAll" ma:showField="CatchAllData" ma:web="90d53f14-f12f-4ae1-bab2-9f696014b5e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B0CDF3-DB87-4417-B1BC-EA90EABEB4AA}"/>
</file>

<file path=customXml/itemProps2.xml><?xml version="1.0" encoding="utf-8"?>
<ds:datastoreItem xmlns:ds="http://schemas.openxmlformats.org/officeDocument/2006/customXml" ds:itemID="{9106B1C4-64BB-41D4-9915-E3F5790CBAC5}"/>
</file>

<file path=customXml/itemProps3.xml><?xml version="1.0" encoding="utf-8"?>
<ds:datastoreItem xmlns:ds="http://schemas.openxmlformats.org/officeDocument/2006/customXml" ds:itemID="{585E8ABF-9140-4D23-BA56-F1F7208915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jennylyu</dc:creator>
  <cp:keywords/>
  <dc:description/>
  <cp:lastModifiedBy/>
  <cp:revision/>
  <dcterms:created xsi:type="dcterms:W3CDTF">2023-11-08T15:18:48Z</dcterms:created>
  <dcterms:modified xsi:type="dcterms:W3CDTF">2023-11-15T16:45:57Z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CB7EAD588D3E626728ED4B656CD52429</vt:lpwstr>
  </property>
  <property fmtid="{D5CDD505-2E9C-101B-9397-08002B2CF9AE}" pid="3" name="KSOProductBuildVer">
    <vt:lpwstr>1033-5.1.1.7662</vt:lpwstr>
  </property>
  <property fmtid="{D5CDD505-2E9C-101B-9397-08002B2CF9AE}" pid="4" name="ContentTypeId">
    <vt:lpwstr>0x0101004F7FF82B50C0354AA172E458D9B0CC23</vt:lpwstr>
  </property>
  <property fmtid="{D5CDD505-2E9C-101B-9397-08002B2CF9AE}" pid="5" name="MediaServiceImageTags">
    <vt:lpwstr/>
  </property>
</Properties>
</file>