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definedNames>
    <definedName name="_xlnm.Print_Area" localSheetId="0">'Vorhersage p0.pdf'!$A$1:$F$38</definedName>
  </definedName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<sst xmlns="http://schemas.openxmlformats.org/spreadsheetml/2006/main" count="46" uniqueCount="38">
  <si>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</si>
  <si>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</si>
  <si>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</si>
  <si>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</si>
  <si>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</si>
  <si>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</si>
  <si>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</si>
  <si>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</si>
  <si>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</si>
  <si>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</si>
  <si>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</si>
  <si>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</si>
  <si>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</si>
  <si>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</si>
  <si>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</si>
  <si>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</si>
  <si>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</si>
  <si>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</si>
  <si>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</si>
  <si>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</si>
  <si>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</si>
  <si>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</si>
  <si>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</si>
  <si>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</si>
  <si>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</si>
  <si>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</si>
  <si>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</si>
  <si>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</si>
  <si>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</si>
  <si>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</si>
  <si>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</si>
  <si>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</si>
  <si>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</si>
  <si>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t>benchmark index</t>
  </si>
  <si>
    <t>Reality [ns] (MANUAL)</t>
  </si>
  <si>
    <r>
      <t xml:space="preserve">Frequency (runtime instruction count) </t>
    </r>
    <r>
      <rPr>
        <strike/>
        <u/>
        <sz val="11"/>
        <color theme="1"/>
        <rFont val="Calibri"/>
        <family val="2"/>
        <scheme val="minor"/>
      </rPr>
      <t>(MANUAL)</t>
    </r>
  </si>
  <si>
    <t>Summe von X3,X4,X5,X6,X11,X23,X24,X25,X35</t>
  </si>
  <si>
    <r>
      <t xml:space="preserve">Benchmark median [ns] after cutting quartiles </t>
    </r>
    <r>
      <rPr>
        <u/>
        <sz val="11"/>
        <color theme="1"/>
        <rFont val="Calibri"/>
        <family val="2"/>
        <scheme val="minor"/>
      </rPr>
      <t>(MANUAL)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</si>
</sst>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trike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16" fillId="0" borderId="10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16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6" fillId="0" borderId="11" xfId="0" applyFont="1" applyBorder="1" applyAlignment="1">
      <alignment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9" fontId="20" fillId="0" borderId="0" xfId="0" applyNumberFormat="1" applyFont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0" borderId="0" xfId="0" applyFont="1" applyAlignment="1">
      <alignment vertical="top"/>
    </xf>
    <xf numFmtId="3" fontId="20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3" fontId="20" fillId="0" borderId="11" xfId="0" applyNumberFormat="1" applyFont="1" applyBorder="1" applyAlignment="1">
      <alignment horizontal="right" vertical="top"/>
    </xf>
    <xf numFmtId="3" fontId="20" fillId="0" borderId="12" xfId="0" applyNumberFormat="1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4" fontId="20" fillId="0" borderId="11" xfId="0" applyNumberFormat="1" applyFont="1" applyBorder="1" applyAlignment="1">
      <alignment horizontal="right" vertical="top"/>
    </xf>
    <xf numFmtId="4" fontId="20" fillId="0" borderId="0" xfId="0" applyNumberFormat="1" applyFont="1" applyAlignment="1">
      <alignment vertical="top"/>
    </xf>
    <xf numFmtId="0" fontId="20" fillId="33" borderId="12" xfId="0" applyFont="1" applyFill="1" applyBorder="1" applyAlignment="1">
      <alignment horizontal="right" vertical="top"/>
    </xf>
    <xf numFmtId="0" fontId="20" fillId="33" borderId="11" xfId="0" applyFont="1" applyFill="1" applyBorder="1" applyAlignment="1">
      <alignment horizontal="left" vertical="top"/>
    </xf>
    <xf numFmtId="49" fontId="20" fillId="0" borderId="11" xfId="0" applyNumberFormat="1" applyFont="1" applyBorder="1" applyAlignment="1">
      <alignment vertical="top" wrapText="1"/>
    </xf>
    <xf numFmtId="2" fontId="20" fillId="33" borderId="0" xfId="0" applyNumberFormat="1" applyFont="1" applyFill="1" applyAlignment="1">
      <alignment vertical="top"/>
    </xf>
    <xf numFmtId="0" fontId="23" fillId="0" borderId="11" xfId="0" applyFont="1" applyBorder="1" applyAlignment="1">
      <alignment horizontal="right" vertical="top"/>
    </xf>
    <xf numFmtId="0" fontId="23" fillId="0" borderId="12" xfId="0" applyFont="1" applyBorder="1" applyAlignment="1">
      <alignment horizontal="right" vertical="top"/>
    </xf>
    <xf numFmtId="49" fontId="20" fillId="33" borderId="0" xfId="0" applyNumberFormat="1" applyFont="1" applyFill="1" applyAlignment="1">
      <alignment vertical="top" wrapText="1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1" xfId="0" applyFont="1" applyBorder="1" applyAlignment="1">
      <alignment vertical="top"/>
    </xf>
    <xf numFmtId="4" fontId="20" fillId="0" borderId="0" xfId="0" applyNumberFormat="1" applyFont="1" applyAlignment="1">
      <alignment horizontal="right" vertical="top"/>
    </xf>
    <xf numFmtId="0" fontId="20" fillId="33" borderId="0" xfId="0" applyFont="1" applyFill="1" applyAlignment="1">
      <alignment horizontal="right" vertical="top"/>
    </xf>
    <xf numFmtId="4" fontId="16" fillId="0" borderId="14" xfId="0" applyNumberFormat="1" applyFont="1" applyBorder="1" applyAlignment="1">
      <alignment horizontal="right" vertical="top"/>
    </xf>
    <xf numFmtId="4" fontId="16" fillId="0" borderId="15" xfId="0" applyNumberFormat="1" applyFont="1" applyBorder="1" applyAlignment="1">
      <alignment horizontal="right" vertical="top"/>
    </xf>
    <xf numFmtId="4" fontId="19" fillId="0" borderId="15" xfId="0" applyNumberFormat="1" applyFont="1" applyBorder="1" applyAlignment="1">
      <alignment horizontal="right" vertical="top"/>
    </xf>
    <xf numFmtId="4" fontId="16" fillId="0" borderId="16" xfId="0" applyNumberFormat="1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right" vertical="top"/>
    </xf>
    <xf numFmtId="4" fontId="16" fillId="0" borderId="13" xfId="0" applyNumberFormat="1" applyFont="1" applyBorder="1" applyAlignment="1">
      <alignment horizontal="right" vertical="top"/>
    </xf>
    <xf numFmtId="4" fontId="16" fillId="0" borderId="18" xfId="0" applyNumberFormat="1" applyFont="1" applyBorder="1" applyAlignment="1">
      <alignment horizontal="right" vertical="top"/>
    </xf>
    <xf numFmtId="0" fontId="16" fillId="0" borderId="15" xfId="0" applyFont="1" applyBorder="1" applyAlignment="1">
      <alignment horizontal="right" vertical="top"/>
    </xf>
    <xf numFmtId="4" fontId="18" fillId="0" borderId="15" xfId="0" applyNumberFormat="1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0" borderId="18" xfId="0" applyFont="1" applyBorder="1" applyAlignment="1">
      <alignment horizontal="right" vertical="top"/>
    </xf>
    <xf numFmtId="0" fontId="16" fillId="0" borderId="16" xfId="0" applyFont="1" applyBorder="1" applyAlignment="1">
      <alignment horizontal="right" vertical="top"/>
    </xf>
    <xf numFmtId="49" fontId="0" fillId="0" borderId="0" xfId="0" applyNumberFormat="1" applyFont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" fontId="0" fillId="0" borderId="14" xfId="0" applyNumberFormat="1" applyFont="1" applyBorder="1" applyAlignment="1">
      <alignment horizontal="right" vertical="top"/>
    </xf>
    <xf numFmtId="4" fontId="0" fillId="0" borderId="10" xfId="0" applyNumberFormat="1" applyFont="1" applyBorder="1" applyAlignment="1">
      <alignment horizontal="right" vertical="top"/>
    </xf>
    <xf numFmtId="4" fontId="0" fillId="0" borderId="15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0" fillId="0" borderId="11" xfId="0" applyNumberFormat="1" applyFont="1" applyBorder="1" applyAlignment="1">
      <alignment horizontal="right" vertical="top"/>
    </xf>
    <xf numFmtId="4" fontId="0" fillId="0" borderId="12" xfId="0" applyNumberFormat="1" applyFont="1" applyBorder="1" applyAlignment="1">
      <alignment horizontal="right" vertical="top"/>
    </xf>
    <xf numFmtId="4" fontId="0" fillId="0" borderId="13" xfId="0" applyNumberFormat="1" applyFont="1" applyBorder="1" applyAlignment="1">
      <alignment horizontal="right" vertical="top"/>
    </xf>
    <xf numFmtId="4" fontId="25" fillId="0" borderId="15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C1" sqref="C1:D36"/>
    </sheetView>
  </sheetViews>
  <sheetFormatPr defaultRowHeight="15"/>
  <cols>
    <col min="1" max="1" width="11.28515625" style="3" customWidth="1"/>
    <col min="2" max="2" width="17.140625" style="14" customWidth="1"/>
    <col min="3" max="3" width="23.42578125" style="17" customWidth="1"/>
    <col min="4" max="4" width="14" style="21" customWidth="1"/>
    <col min="5" max="5" width="13.5703125" style="17" customWidth="1"/>
    <col min="6" max="6" width="12.7109375" style="21" customWidth="1"/>
    <col min="7" max="7" width="4.28515625" style="14" customWidth="1"/>
    <col min="8" max="8" width="13.5703125" style="14" customWidth="1"/>
    <col min="9" max="9" width="14.85546875" style="14" bestFit="1" customWidth="1"/>
    <col min="10" max="16384" width="9.140625" style="14"/>
  </cols>
  <sheetData>
    <row r="1" spans="1:9" s="1" customFormat="1" ht="78" customHeight="1" thickBot="1">
      <c r="A1" s="5" t="s">
        <v>33</v>
      </c>
      <c r="B1" s="4" t="s">
        <v>27</v>
      </c>
      <c r="C1" s="60" t="s">
        <v>37</v>
      </c>
      <c r="D1" s="61" t="s">
        <v>29</v>
      </c>
      <c r="E1" s="2" t="s">
        <v>30</v>
      </c>
      <c r="F1" s="35" t="s">
        <v>35</v>
      </c>
      <c r="G1" s="23"/>
      <c r="H1" s="23"/>
      <c r="I1" s="23"/>
    </row>
    <row r="2" spans="1:9" s="10" customFormat="1">
      <c r="A2" s="7">
        <v>1</v>
      </c>
      <c r="B2" s="10" t="s">
        <v>3</v>
      </c>
      <c r="C2" s="62">
        <v>44419</v>
      </c>
      <c r="D2" s="63">
        <f t="shared" ref="D2:D17" si="0">C2/$B$26</f>
        <v>22.209499999999998</v>
      </c>
      <c r="E2" s="48">
        <f>D2-E13-E3-E15</f>
        <v>9.2189999999999976</v>
      </c>
      <c r="F2" s="29">
        <v>6031</v>
      </c>
      <c r="G2" s="24"/>
      <c r="H2" s="24" t="s">
        <v>36</v>
      </c>
      <c r="I2" s="24"/>
    </row>
    <row r="3" spans="1:9">
      <c r="A3" s="11">
        <v>2</v>
      </c>
      <c r="B3" s="22" t="s">
        <v>2</v>
      </c>
      <c r="C3" s="64">
        <v>20114</v>
      </c>
      <c r="D3" s="65">
        <f t="shared" si="0"/>
        <v>10.057</v>
      </c>
      <c r="E3" s="49">
        <f>D3-E13</f>
        <v>6.984</v>
      </c>
      <c r="F3" s="28">
        <v>12859</v>
      </c>
      <c r="G3" s="25"/>
      <c r="H3" s="26">
        <f>F2+F3+F4+F5+F10+F24+F25+F26+F35</f>
        <v>64019</v>
      </c>
      <c r="I3" s="25" t="s">
        <v>32</v>
      </c>
    </row>
    <row r="4" spans="1:9">
      <c r="A4" s="11">
        <v>3</v>
      </c>
      <c r="B4" s="22" t="s">
        <v>15</v>
      </c>
      <c r="C4" s="64">
        <v>664051</v>
      </c>
      <c r="D4" s="65">
        <f t="shared" si="0"/>
        <v>332.02550000000002</v>
      </c>
      <c r="E4" s="50">
        <f>D4-E16</f>
        <v>18.031999999999982</v>
      </c>
      <c r="F4" s="28">
        <v>6183</v>
      </c>
      <c r="G4" s="25"/>
      <c r="H4" s="25" t="s">
        <v>31</v>
      </c>
      <c r="I4" s="27">
        <v>81545</v>
      </c>
    </row>
    <row r="5" spans="1:9" ht="15.75" thickBot="1">
      <c r="A5" s="11">
        <v>4</v>
      </c>
      <c r="B5" s="22" t="s">
        <v>6</v>
      </c>
      <c r="C5" s="66">
        <v>20114</v>
      </c>
      <c r="D5" s="65">
        <f t="shared" si="0"/>
        <v>10.057</v>
      </c>
      <c r="E5" s="51">
        <f>D5-E17</f>
        <v>3.0730000000000004</v>
      </c>
      <c r="F5" s="28">
        <v>6084</v>
      </c>
      <c r="G5" s="25"/>
      <c r="H5" s="36">
        <f>H3/I4*100</f>
        <v>78.507572505978303</v>
      </c>
      <c r="I5" s="25"/>
    </row>
    <row r="6" spans="1:9">
      <c r="A6" s="11">
        <v>5</v>
      </c>
      <c r="B6" s="12" t="s">
        <v>6</v>
      </c>
      <c r="C6" s="67"/>
      <c r="D6" s="68">
        <f t="shared" si="0"/>
        <v>0</v>
      </c>
      <c r="E6" s="13"/>
      <c r="F6" s="28"/>
      <c r="G6" s="25"/>
      <c r="H6" s="25"/>
      <c r="I6" s="25"/>
    </row>
    <row r="7" spans="1:9" s="10" customFormat="1">
      <c r="A7" s="7">
        <v>6</v>
      </c>
      <c r="B7" s="8" t="s">
        <v>6</v>
      </c>
      <c r="C7" s="63"/>
      <c r="D7" s="69">
        <f t="shared" si="0"/>
        <v>0</v>
      </c>
      <c r="E7" s="9"/>
      <c r="F7" s="29"/>
      <c r="G7" s="24"/>
      <c r="H7" s="24"/>
      <c r="I7" s="24"/>
    </row>
    <row r="8" spans="1:9" ht="15.75" thickBot="1">
      <c r="A8" s="11">
        <v>7</v>
      </c>
      <c r="B8" s="12" t="s">
        <v>6</v>
      </c>
      <c r="C8" s="67"/>
      <c r="D8" s="68">
        <f t="shared" si="0"/>
        <v>0</v>
      </c>
      <c r="E8" s="13"/>
      <c r="F8" s="28"/>
      <c r="G8" s="25"/>
      <c r="H8" s="25"/>
      <c r="I8" s="25"/>
    </row>
    <row r="9" spans="1:9">
      <c r="A9" s="11">
        <v>8</v>
      </c>
      <c r="B9" s="22" t="s">
        <v>4</v>
      </c>
      <c r="C9" s="62">
        <v>38831</v>
      </c>
      <c r="D9" s="65">
        <f t="shared" si="0"/>
        <v>19.415500000000002</v>
      </c>
      <c r="E9" s="48">
        <f>D9-E13-E3-E15</f>
        <v>6.4250000000000007</v>
      </c>
      <c r="F9" s="28">
        <v>253</v>
      </c>
      <c r="G9" s="25"/>
      <c r="H9" s="25"/>
      <c r="I9" s="25"/>
    </row>
    <row r="10" spans="1:9">
      <c r="A10" s="11">
        <v>9</v>
      </c>
      <c r="B10" s="22" t="s">
        <v>1</v>
      </c>
      <c r="C10" s="64">
        <v>14247</v>
      </c>
      <c r="D10" s="65">
        <f t="shared" si="0"/>
        <v>7.1234999999999999</v>
      </c>
      <c r="E10" s="49">
        <f>D10-E13</f>
        <v>4.0504999999999995</v>
      </c>
      <c r="F10" s="28">
        <v>26304</v>
      </c>
      <c r="G10" s="25"/>
      <c r="H10" s="25"/>
      <c r="I10" s="25"/>
    </row>
    <row r="11" spans="1:9" ht="15.75" thickBot="1">
      <c r="A11" s="11">
        <v>10</v>
      </c>
      <c r="B11" s="22" t="s">
        <v>5</v>
      </c>
      <c r="C11" s="66">
        <v>19277</v>
      </c>
      <c r="D11" s="65">
        <f t="shared" si="0"/>
        <v>9.6385000000000005</v>
      </c>
      <c r="E11" s="51">
        <f>D11-D15</f>
        <v>3.6320000000000006</v>
      </c>
      <c r="F11" s="28">
        <v>810</v>
      </c>
      <c r="G11" s="25"/>
      <c r="H11" s="25"/>
      <c r="I11" s="25"/>
    </row>
    <row r="12" spans="1:9" s="10" customFormat="1" ht="15.75" thickBot="1">
      <c r="A12" s="7">
        <v>11</v>
      </c>
      <c r="B12" s="8" t="s">
        <v>5</v>
      </c>
      <c r="C12" s="65"/>
      <c r="D12" s="69">
        <f t="shared" si="0"/>
        <v>0</v>
      </c>
      <c r="E12" s="52"/>
      <c r="F12" s="29"/>
      <c r="G12" s="24"/>
      <c r="H12" s="24"/>
      <c r="I12" s="24"/>
    </row>
    <row r="13" spans="1:9" ht="15.75" thickBot="1">
      <c r="A13" s="11">
        <v>12</v>
      </c>
      <c r="B13" s="22" t="s">
        <v>16</v>
      </c>
      <c r="C13" s="70">
        <v>6146</v>
      </c>
      <c r="D13" s="65">
        <f t="shared" si="0"/>
        <v>3.073</v>
      </c>
      <c r="E13" s="53">
        <f>D13-0</f>
        <v>3.073</v>
      </c>
      <c r="F13" s="28"/>
      <c r="G13" s="25"/>
      <c r="H13" s="25"/>
      <c r="I13" s="25"/>
    </row>
    <row r="14" spans="1:9" ht="15.75" thickBot="1">
      <c r="A14" s="11">
        <v>13</v>
      </c>
      <c r="B14" s="12" t="s">
        <v>16</v>
      </c>
      <c r="C14" s="67"/>
      <c r="D14" s="68">
        <f t="shared" si="0"/>
        <v>0</v>
      </c>
      <c r="E14" s="13"/>
      <c r="F14" s="28"/>
      <c r="G14" s="25"/>
      <c r="H14" s="25"/>
      <c r="I14" s="25"/>
    </row>
    <row r="15" spans="1:9">
      <c r="A15" s="11">
        <v>14</v>
      </c>
      <c r="B15" s="22" t="s">
        <v>0</v>
      </c>
      <c r="C15" s="62">
        <v>12013</v>
      </c>
      <c r="D15" s="65">
        <f t="shared" si="0"/>
        <v>6.0065</v>
      </c>
      <c r="E15" s="48">
        <f>D15-E13</f>
        <v>2.9335</v>
      </c>
      <c r="F15" s="28"/>
      <c r="G15" s="25"/>
      <c r="H15" s="25"/>
      <c r="I15" s="25"/>
    </row>
    <row r="16" spans="1:9">
      <c r="A16" s="11">
        <v>15</v>
      </c>
      <c r="B16" s="22" t="s">
        <v>14</v>
      </c>
      <c r="C16" s="71">
        <v>640000</v>
      </c>
      <c r="D16" s="65">
        <f t="shared" si="0"/>
        <v>320</v>
      </c>
      <c r="E16" s="49">
        <f>D16-E13-E15</f>
        <v>313.99350000000004</v>
      </c>
      <c r="F16" s="28">
        <v>1</v>
      </c>
      <c r="G16" s="25"/>
      <c r="H16" s="25" t="s">
        <v>25</v>
      </c>
      <c r="I16" s="25"/>
    </row>
    <row r="17" spans="1:16366" s="10" customFormat="1" ht="15.75" thickBot="1">
      <c r="A17" s="7">
        <v>16</v>
      </c>
      <c r="B17" s="10" t="s">
        <v>17</v>
      </c>
      <c r="C17" s="72">
        <v>20114</v>
      </c>
      <c r="D17" s="63">
        <f t="shared" si="0"/>
        <v>10.057</v>
      </c>
      <c r="E17" s="54">
        <f>D17-E13</f>
        <v>6.984</v>
      </c>
      <c r="F17" s="29"/>
      <c r="G17" s="24"/>
      <c r="H17" s="24"/>
      <c r="I17" s="24"/>
    </row>
    <row r="18" spans="1:16366" hidden="1">
      <c r="A18" s="11"/>
      <c r="B18" s="12"/>
      <c r="C18" s="16"/>
      <c r="D18" s="73"/>
      <c r="E18" s="55"/>
      <c r="F18" s="30"/>
      <c r="G18" s="25"/>
      <c r="H18" s="25"/>
      <c r="I18" s="25"/>
    </row>
    <row r="19" spans="1:16366" hidden="1">
      <c r="A19" s="11"/>
      <c r="B19" s="12"/>
      <c r="C19" s="16"/>
      <c r="D19" s="73"/>
      <c r="E19" s="55"/>
      <c r="F19" s="30" t="s">
        <v>20</v>
      </c>
      <c r="G19" s="25"/>
      <c r="H19" s="25" t="s">
        <v>21</v>
      </c>
      <c r="I19" s="25"/>
    </row>
    <row r="20" spans="1:16366" hidden="1">
      <c r="A20" s="11"/>
      <c r="B20" s="12"/>
      <c r="C20" s="16"/>
      <c r="D20" s="73"/>
      <c r="E20" s="55"/>
      <c r="F20" s="31">
        <f>SUMPRODUCT(E2:E17,F2:F17)</f>
        <v>387020.82349999988</v>
      </c>
      <c r="G20" s="25"/>
      <c r="H20" s="32">
        <v>400330</v>
      </c>
      <c r="I20" s="25"/>
    </row>
    <row r="21" spans="1:16366" hidden="1">
      <c r="A21" s="11"/>
      <c r="B21" s="12"/>
      <c r="C21" s="16"/>
      <c r="D21" s="73"/>
      <c r="E21" s="55"/>
      <c r="F21" s="30"/>
      <c r="G21" s="25"/>
      <c r="H21" s="25"/>
      <c r="I21" s="25"/>
    </row>
    <row r="22" spans="1:16366">
      <c r="A22" s="11" t="s">
        <v>22</v>
      </c>
      <c r="B22" s="18" t="s">
        <v>10</v>
      </c>
      <c r="C22" s="16"/>
      <c r="D22" s="73"/>
      <c r="E22" s="56">
        <v>4</v>
      </c>
      <c r="F22" s="37">
        <v>6719</v>
      </c>
      <c r="G22" s="25"/>
      <c r="H22" s="25"/>
      <c r="I22" s="2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</row>
    <row r="23" spans="1:16366">
      <c r="A23" s="11"/>
      <c r="B23" s="18" t="s">
        <v>11</v>
      </c>
      <c r="C23" s="16"/>
      <c r="D23" s="73"/>
      <c r="E23" s="56">
        <v>5</v>
      </c>
      <c r="F23" s="37">
        <v>6055</v>
      </c>
      <c r="G23" s="25"/>
      <c r="H23" s="25"/>
      <c r="I23" s="25"/>
    </row>
    <row r="24" spans="1:16366">
      <c r="A24" s="11"/>
      <c r="B24" s="18" t="s">
        <v>12</v>
      </c>
      <c r="C24" s="16"/>
      <c r="D24" s="73"/>
      <c r="E24" s="56">
        <v>5</v>
      </c>
      <c r="F24" s="37">
        <v>6557</v>
      </c>
      <c r="G24" s="25"/>
      <c r="H24" s="25"/>
      <c r="I24" s="25"/>
    </row>
    <row r="25" spans="1:16366" hidden="1">
      <c r="A25" s="11"/>
      <c r="B25" s="19" t="s">
        <v>18</v>
      </c>
      <c r="C25" s="16"/>
      <c r="D25" s="73"/>
      <c r="E25" s="55"/>
      <c r="F25" s="30"/>
      <c r="G25" s="25"/>
      <c r="H25" s="25"/>
      <c r="I25" s="25"/>
    </row>
    <row r="26" spans="1:16366" hidden="1">
      <c r="A26" s="11"/>
      <c r="B26" s="20">
        <v>2000</v>
      </c>
      <c r="C26" s="16"/>
      <c r="D26" s="73"/>
      <c r="E26" s="55"/>
      <c r="F26" s="30"/>
      <c r="G26" s="25"/>
      <c r="H26" s="25"/>
      <c r="I26" s="25"/>
    </row>
    <row r="27" spans="1:16366" hidden="1">
      <c r="A27" s="11"/>
      <c r="B27" s="20"/>
      <c r="C27" s="16"/>
      <c r="D27" s="73"/>
      <c r="E27" s="55"/>
      <c r="F27" s="30"/>
      <c r="G27" s="25"/>
      <c r="H27" s="25"/>
      <c r="I27" s="25"/>
    </row>
    <row r="28" spans="1:16366" hidden="1">
      <c r="A28" s="11"/>
      <c r="B28" s="20"/>
      <c r="C28" s="16"/>
      <c r="D28" s="73"/>
      <c r="E28" s="55"/>
      <c r="F28" s="30" t="s">
        <v>20</v>
      </c>
      <c r="G28" s="25"/>
      <c r="H28" s="25" t="s">
        <v>21</v>
      </c>
      <c r="I28" s="25"/>
    </row>
    <row r="29" spans="1:16366" hidden="1">
      <c r="A29" s="11"/>
      <c r="B29" s="20"/>
      <c r="C29" s="16"/>
      <c r="D29" s="73"/>
      <c r="E29" s="55"/>
      <c r="F29" s="30">
        <f>F20+SUMPRODUCT(E22:E24,F22:F24)</f>
        <v>476956.82349999988</v>
      </c>
      <c r="G29" s="25"/>
      <c r="H29" s="32">
        <v>400330</v>
      </c>
      <c r="I29" s="25"/>
    </row>
    <row r="30" spans="1:16366" hidden="1">
      <c r="A30" s="11"/>
      <c r="B30" s="12"/>
      <c r="C30" s="16"/>
      <c r="D30" s="73"/>
      <c r="E30" s="55"/>
      <c r="F30" s="30"/>
      <c r="G30" s="25"/>
      <c r="H30" s="25"/>
      <c r="I30" s="25"/>
    </row>
    <row r="31" spans="1:16366">
      <c r="A31" s="11" t="s">
        <v>23</v>
      </c>
      <c r="B31" s="12" t="s">
        <v>7</v>
      </c>
      <c r="C31" s="16"/>
      <c r="D31" s="73"/>
      <c r="E31" s="57">
        <v>25</v>
      </c>
      <c r="F31" s="37">
        <v>271</v>
      </c>
      <c r="G31" s="25"/>
      <c r="H31" s="25"/>
      <c r="I31" s="25"/>
    </row>
    <row r="32" spans="1:16366" s="10" customFormat="1">
      <c r="A32" s="6"/>
      <c r="B32" s="8" t="s">
        <v>8</v>
      </c>
      <c r="C32" s="74"/>
      <c r="D32" s="74"/>
      <c r="E32" s="58">
        <v>25</v>
      </c>
      <c r="F32" s="38">
        <v>326</v>
      </c>
      <c r="G32" s="24"/>
      <c r="H32" s="24"/>
      <c r="I32" s="24"/>
    </row>
    <row r="33" spans="1:9">
      <c r="B33" s="12" t="s">
        <v>9</v>
      </c>
      <c r="C33" s="16"/>
      <c r="D33" s="73"/>
      <c r="E33" s="57">
        <v>25</v>
      </c>
      <c r="F33" s="37">
        <v>16</v>
      </c>
      <c r="G33" s="25"/>
      <c r="H33" s="25"/>
      <c r="I33" s="25"/>
    </row>
    <row r="34" spans="1:9">
      <c r="B34" s="12" t="s">
        <v>13</v>
      </c>
      <c r="C34" s="16"/>
      <c r="D34" s="73"/>
      <c r="E34" s="57">
        <v>300</v>
      </c>
      <c r="F34" s="37">
        <v>299</v>
      </c>
      <c r="G34" s="25"/>
      <c r="H34" s="25"/>
      <c r="I34" s="25"/>
    </row>
    <row r="35" spans="1:9" ht="15.75" thickBot="1">
      <c r="B35" s="12" t="s">
        <v>24</v>
      </c>
      <c r="C35" s="16"/>
      <c r="D35" s="73" t="s">
        <v>26</v>
      </c>
      <c r="E35" s="59">
        <v>11454</v>
      </c>
      <c r="F35" s="30">
        <v>1</v>
      </c>
      <c r="G35" s="25"/>
      <c r="H35" s="25"/>
      <c r="I35" s="25"/>
    </row>
    <row r="36" spans="1:9">
      <c r="B36" s="12"/>
      <c r="C36" s="16"/>
      <c r="D36" s="75"/>
      <c r="F36" s="30"/>
      <c r="G36" s="25"/>
      <c r="H36" s="25"/>
      <c r="I36" s="25"/>
    </row>
    <row r="37" spans="1:9" s="10" customFormat="1" ht="30">
      <c r="A37" s="39" t="s">
        <v>19</v>
      </c>
      <c r="B37" s="40"/>
      <c r="C37" s="41" t="s">
        <v>20</v>
      </c>
      <c r="D37" s="42" t="s">
        <v>34</v>
      </c>
      <c r="E37" s="43" t="s">
        <v>28</v>
      </c>
      <c r="F37" s="33"/>
      <c r="G37" s="24"/>
      <c r="H37" s="24"/>
      <c r="I37" s="24"/>
    </row>
    <row r="38" spans="1:9">
      <c r="A38" s="44"/>
      <c r="B38" s="45"/>
      <c r="C38" s="46">
        <f>F29+SUMPRODUCT(E31:E33,F31:F33)</f>
        <v>492281.82349999988</v>
      </c>
      <c r="D38" s="31">
        <v>400330</v>
      </c>
      <c r="E38" s="47">
        <f>(C38-D38)/D38*100</f>
        <v>22.969006444683107</v>
      </c>
      <c r="F38" s="34"/>
      <c r="G38" s="25"/>
      <c r="H38" s="25"/>
      <c r="I38" s="25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2008-04-22T19:20:21Z</cp:lastPrinted>
  <dcterms:created xsi:type="dcterms:W3CDTF">2008-04-07T14:22:54Z</dcterms:created>
  <dcterms:modified xsi:type="dcterms:W3CDTF">2008-04-25T07:58:10Z</dcterms:modified>
</cp:coreProperties>
</file>