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otavi\projects\Rust-OCEV-Projeto\data\misc\"/>
    </mc:Choice>
  </mc:AlternateContent>
  <xr:revisionPtr revIDLastSave="0" documentId="13_ncr:1_{8C771F2E-2B63-4067-B4FB-079C522C1B86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C3" i="1" a="1"/>
  <c r="C3" i="1" s="1"/>
  <c r="C7" i="1" s="1"/>
  <c r="F16" i="1"/>
  <c r="F15" i="1"/>
  <c r="F17" i="1"/>
  <c r="F14" i="1"/>
  <c r="F4" i="1"/>
  <c r="F5" i="1"/>
  <c r="F6" i="1"/>
  <c r="F3" i="1"/>
  <c r="D6" i="1"/>
  <c r="D17" i="1"/>
  <c r="G21" i="1"/>
  <c r="G19" i="1"/>
  <c r="G20" i="1"/>
  <c r="E21" i="1"/>
  <c r="E20" i="1"/>
  <c r="E19" i="1"/>
  <c r="B21" i="1"/>
  <c r="B20" i="1"/>
  <c r="C18" i="1"/>
  <c r="B18" i="1"/>
  <c r="B19" i="1"/>
  <c r="D15" i="1"/>
  <c r="D16" i="1"/>
  <c r="D14" i="1"/>
  <c r="C14" i="1" a="1"/>
  <c r="C14" i="1" s="1"/>
  <c r="F7" i="1"/>
  <c r="G3" i="1" s="1" a="1"/>
  <c r="G3" i="1" s="1"/>
  <c r="G7" i="1" s="1"/>
  <c r="D4" i="1"/>
  <c r="D5" i="1"/>
  <c r="G10" i="1"/>
  <c r="G9" i="1"/>
  <c r="E10" i="1"/>
  <c r="G8" i="1"/>
  <c r="B10" i="1"/>
  <c r="B9" i="1"/>
  <c r="B8" i="1"/>
  <c r="E8" i="1" s="1"/>
  <c r="B7" i="1"/>
  <c r="F18" i="1" l="1"/>
  <c r="D18" i="1"/>
  <c r="E14" i="1" s="1" a="1"/>
  <c r="E14" i="1" s="1"/>
  <c r="E18" i="1" s="1"/>
  <c r="G14" i="1" a="1"/>
  <c r="G14" i="1" s="1"/>
  <c r="G18" i="1" s="1"/>
  <c r="D3" i="1"/>
  <c r="D7" i="1" l="1"/>
  <c r="E3" i="1" l="1" a="1"/>
  <c r="E3" i="1" s="1"/>
  <c r="E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<sst xmlns="http://schemas.openxmlformats.org/spreadsheetml/2006/main" count="36" uniqueCount="13">
  <si>
    <t>raw fitness</t>
  </si>
  <si>
    <t>relative fitness</t>
  </si>
  <si>
    <t>fit escalonado</t>
  </si>
  <si>
    <t>fit escalonado relativo</t>
  </si>
  <si>
    <t>∑</t>
  </si>
  <si>
    <t>C=2</t>
  </si>
  <si>
    <t>C=1.2</t>
  </si>
  <si>
    <t>min</t>
  </si>
  <si>
    <t>max</t>
  </si>
  <si>
    <t>avg</t>
  </si>
  <si>
    <t>condition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</si>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</sst>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"/>
  <sheetViews>
    <sheetView tabSelected="1" workbookViewId="0">
      <selection activeCell="E10" sqref="E10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4.42578125" bestFit="1" customWidth="1"/>
    <col min="4" max="4" width="13.5703125" bestFit="1" customWidth="1"/>
    <col min="5" max="5" width="21" bestFit="1" customWidth="1"/>
    <col min="6" max="6" width="13.5703125" bestFit="1" customWidth="1"/>
    <col min="7" max="7" width="21" bestFit="1" customWidth="1"/>
  </cols>
  <sheetData>
    <row r="1" spans="1:7" x14ac:dyDescent="0.25">
      <c r="A1" s="2"/>
      <c r="B1" s="2"/>
      <c r="C1" s="2"/>
      <c r="D1" s="2" t="s">
        <v>5</v>
      </c>
      <c r="E1" s="2"/>
      <c r="F1" s="2" t="s">
        <v>6</v>
      </c>
      <c r="G1" s="2"/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</row>
    <row r="3" spans="1:7" x14ac:dyDescent="0.25">
      <c r="A3">
        <v>1</v>
      </c>
      <c r="B3">
        <v>10</v>
      </c>
      <c r="C3" cm="1">
        <f t="array" ref="C3:C6">B3:B6/B7</f>
        <v>0.27397260273972601</v>
      </c>
      <c r="D3">
        <f>$E$9*B3+$E$10</f>
        <v>18.25</v>
      </c>
      <c r="E3" cm="1">
        <f t="array" ref="E3:E6">D3:D6/D7</f>
        <v>0.50000000000000022</v>
      </c>
      <c r="F3">
        <f>$G$9*B3+$G$10</f>
        <v>16.222222222222229</v>
      </c>
      <c r="G3" cm="1">
        <f t="array" ref="G3:G6">F3:F6/F7</f>
        <v>0.44444444444444442</v>
      </c>
    </row>
    <row r="4" spans="1:7" x14ac:dyDescent="0.25">
      <c r="A4">
        <v>2</v>
      </c>
      <c r="B4">
        <v>9.5</v>
      </c>
      <c r="C4">
        <v>0.26027397260273971</v>
      </c>
      <c r="D4">
        <f t="shared" ref="D4:D5" si="0">$E$9*B4+$E$10</f>
        <v>13.035714285714278</v>
      </c>
      <c r="E4">
        <v>0.35714285714285704</v>
      </c>
      <c r="F4">
        <f t="shared" ref="F4:F6" si="1">$G$9*B4+$G$10</f>
        <v>12.166666666666671</v>
      </c>
      <c r="G4">
        <v>0.33333333333333331</v>
      </c>
    </row>
    <row r="5" spans="1:7" x14ac:dyDescent="0.25">
      <c r="A5">
        <v>3</v>
      </c>
      <c r="B5">
        <v>9</v>
      </c>
      <c r="C5">
        <v>0.24657534246575341</v>
      </c>
      <c r="D5">
        <f t="shared" si="0"/>
        <v>7.8214285714285694</v>
      </c>
      <c r="E5">
        <v>0.2142857142857143</v>
      </c>
      <c r="F5">
        <f t="shared" si="1"/>
        <v>8.1111111111111143</v>
      </c>
      <c r="G5">
        <v>0.22222222222222221</v>
      </c>
    </row>
    <row r="6" spans="1:7" x14ac:dyDescent="0.25">
      <c r="A6">
        <v>4</v>
      </c>
      <c r="B6">
        <v>8</v>
      </c>
      <c r="C6">
        <v>0.21917808219178081</v>
      </c>
      <c r="D6">
        <f>$E$9*B6+$E$10</f>
        <v>-2.6071428571428612</v>
      </c>
      <c r="E6">
        <v>-7.1428571428571563E-2</v>
      </c>
      <c r="F6">
        <f t="shared" si="1"/>
        <v>0</v>
      </c>
      <c r="G6">
        <v>0</v>
      </c>
    </row>
    <row r="7" spans="1:7" x14ac:dyDescent="0.25">
      <c r="A7" s="1" t="s">
        <v>4</v>
      </c>
      <c r="B7">
        <f>SUM($B$3:$B$6)</f>
        <v>36.5</v>
      </c>
      <c r="C7">
        <f>SUM($C$3:$C$6)</f>
        <v>0.99999999999999989</v>
      </c>
      <c r="D7">
        <f>SUM(D$3:D$6)</f>
        <v>36.499999999999986</v>
      </c>
      <c r="E7">
        <f t="shared" ref="E7:G7" si="2">SUM(E$3:E$6)</f>
        <v>1</v>
      </c>
      <c r="F7">
        <f t="shared" si="2"/>
        <v>36.500000000000014</v>
      </c>
      <c r="G7">
        <f t="shared" si="2"/>
        <v>0.99999999999999989</v>
      </c>
    </row>
    <row r="8" spans="1:7" x14ac:dyDescent="0.25">
      <c r="A8" t="s">
        <v>7</v>
      </c>
      <c r="B8">
        <f>MIN($B$3:$B$6)</f>
        <v>8</v>
      </c>
      <c r="D8" t="s">
        <v>10</v>
      </c>
      <c r="E8" t="b">
        <f>$B$8&lt;(2*$B$10-$B$9)/(2-1)</f>
        <v>1</v>
      </c>
      <c r="F8" t="s">
        <v>10</v>
      </c>
      <c r="G8" t="b">
        <f>$B$8&lt;(1.2*$B$10-$B$9)/(1.2-1)</f>
        <v>0</v>
      </c>
    </row>
    <row r="9" spans="1:7" x14ac:dyDescent="0.25">
      <c r="A9" t="s">
        <v>8</v>
      </c>
      <c r="B9">
        <f>MAX($B$3:$B$6)</f>
        <v>10</v>
      </c>
      <c r="D9" t="s">
        <v>11</v>
      </c>
      <c r="E9">
        <f>IF($E$8, ($B$10*(2-1))/($B$9-$B$10), $B$10/($B$10-$B$8))</f>
        <v>10.428571428571429</v>
      </c>
      <c r="F9" t="s">
        <v>11</v>
      </c>
      <c r="G9">
        <f>IF($G$8, ($B$10*(1.2-1))/($B$9-$B$10), $B$10/($B$10-$B$8))</f>
        <v>8.1111111111111107</v>
      </c>
    </row>
    <row r="10" spans="1:7" x14ac:dyDescent="0.25">
      <c r="A10" t="s">
        <v>9</v>
      </c>
      <c r="B10">
        <f>AVERAGE($B$3:$B$6)</f>
        <v>9.125</v>
      </c>
      <c r="D10" t="s">
        <v>12</v>
      </c>
      <c r="E10">
        <f>IF($E$8,($B$10*($B$9-2*$B$10))/($B$9-$B$10), (-$B$8*$B$10)/($B$10-$B$8))</f>
        <v>-86.035714285714292</v>
      </c>
      <c r="F10" t="s">
        <v>12</v>
      </c>
      <c r="G10">
        <f>IF($G$8,($B$10*($B$9-2*$B$10))/($B$9-$B$10), (-$B$8*$B$10)/($B$10-$B$8))</f>
        <v>-64.888888888888886</v>
      </c>
    </row>
    <row r="12" spans="1:7" x14ac:dyDescent="0.25">
      <c r="A12" s="2"/>
      <c r="B12" s="2"/>
      <c r="C12" s="2"/>
      <c r="D12" s="2" t="s">
        <v>5</v>
      </c>
      <c r="E12" s="2"/>
      <c r="F12" s="2" t="s">
        <v>6</v>
      </c>
      <c r="G12" s="2"/>
    </row>
    <row r="13" spans="1:7" x14ac:dyDescent="0.25">
      <c r="B13" t="s">
        <v>0</v>
      </c>
      <c r="C13" t="s">
        <v>1</v>
      </c>
      <c r="D13" t="s">
        <v>2</v>
      </c>
      <c r="E13" t="s">
        <v>3</v>
      </c>
      <c r="F13" t="s">
        <v>2</v>
      </c>
      <c r="G13" t="s">
        <v>3</v>
      </c>
    </row>
    <row r="14" spans="1:7" x14ac:dyDescent="0.25">
      <c r="A14">
        <v>1</v>
      </c>
      <c r="B14">
        <v>8</v>
      </c>
      <c r="C14" cm="1">
        <f t="array" ref="C14:C17">B14:B17/B18</f>
        <v>0.47058823529411764</v>
      </c>
      <c r="D14">
        <f>$E$20*B14+$E$21</f>
        <v>9.1538461538461533</v>
      </c>
      <c r="E14" cm="1">
        <f t="array" ref="E14:E17">D14:D17/D18</f>
        <v>0.53846153846153844</v>
      </c>
      <c r="F14">
        <f>$G$20*B14+$G$21</f>
        <v>9.1538461538461533</v>
      </c>
      <c r="G14" cm="1">
        <f t="array" ref="G14:G17">F14:F17/F18</f>
        <v>0.53846153846153844</v>
      </c>
    </row>
    <row r="15" spans="1:7" x14ac:dyDescent="0.25">
      <c r="A15">
        <v>2</v>
      </c>
      <c r="B15">
        <v>5</v>
      </c>
      <c r="C15">
        <v>0.29411764705882354</v>
      </c>
      <c r="D15">
        <f t="shared" ref="D15:D16" si="3">$E$20*B15+$E$21</f>
        <v>5.2307692307692308</v>
      </c>
      <c r="E15">
        <v>0.30769230769230771</v>
      </c>
      <c r="F15">
        <f t="shared" ref="F15:F17" si="4">$G$20*B15+$G$21</f>
        <v>5.2307692307692308</v>
      </c>
      <c r="G15">
        <v>0.30769230769230771</v>
      </c>
    </row>
    <row r="16" spans="1:7" x14ac:dyDescent="0.25">
      <c r="A16">
        <v>3</v>
      </c>
      <c r="B16">
        <v>3</v>
      </c>
      <c r="C16">
        <v>0.17647058823529413</v>
      </c>
      <c r="D16">
        <f t="shared" si="3"/>
        <v>2.6153846153846159</v>
      </c>
      <c r="E16">
        <v>0.15384615384615388</v>
      </c>
      <c r="F16">
        <f>$G$20*B16+$G$21</f>
        <v>2.6153846153846159</v>
      </c>
      <c r="G16">
        <v>0.15384615384615388</v>
      </c>
    </row>
    <row r="17" spans="1:7" x14ac:dyDescent="0.25">
      <c r="A17">
        <v>4</v>
      </c>
      <c r="B17">
        <v>1</v>
      </c>
      <c r="C17">
        <v>5.8823529411764705E-2</v>
      </c>
      <c r="D17">
        <f>$E$20*B17+$E$21</f>
        <v>0</v>
      </c>
      <c r="E17">
        <v>0</v>
      </c>
      <c r="F17">
        <f t="shared" si="4"/>
        <v>0</v>
      </c>
      <c r="G17">
        <v>0</v>
      </c>
    </row>
    <row r="18" spans="1:7" x14ac:dyDescent="0.25">
      <c r="A18" s="1" t="s">
        <v>4</v>
      </c>
      <c r="B18">
        <f>SUM($B$14:$B$17)</f>
        <v>17</v>
      </c>
      <c r="C18">
        <f>SUM($C$14:$C$17)</f>
        <v>1</v>
      </c>
      <c r="D18">
        <f>SUM(D$14:D$17)</f>
        <v>17</v>
      </c>
      <c r="E18">
        <f t="shared" ref="E18:G18" si="5">SUM(E$14:E$17)</f>
        <v>1</v>
      </c>
      <c r="F18">
        <f t="shared" si="5"/>
        <v>17</v>
      </c>
      <c r="G18">
        <f t="shared" si="5"/>
        <v>1</v>
      </c>
    </row>
    <row r="19" spans="1:7" x14ac:dyDescent="0.25">
      <c r="A19" t="s">
        <v>7</v>
      </c>
      <c r="B19">
        <f>MIN($B$14:$B$17)</f>
        <v>1</v>
      </c>
      <c r="D19" t="s">
        <v>10</v>
      </c>
      <c r="E19" t="b">
        <f>$B$19&lt;(2*$B$21-$B$20)/(2-1)</f>
        <v>0</v>
      </c>
      <c r="F19" t="s">
        <v>10</v>
      </c>
      <c r="G19" t="b">
        <f>$B$19&lt;(1.2*$B$21-$B$20)/(1.2-1)</f>
        <v>0</v>
      </c>
    </row>
    <row r="20" spans="1:7" x14ac:dyDescent="0.25">
      <c r="A20" t="s">
        <v>8</v>
      </c>
      <c r="B20">
        <f>MAX($B$14:$B$17)</f>
        <v>8</v>
      </c>
      <c r="D20" t="s">
        <v>11</v>
      </c>
      <c r="E20">
        <f>IF($E$19, ($B$21*(2-1))/($B$20-$B$21), $B$21/($B$21-$B$19))</f>
        <v>1.3076923076923077</v>
      </c>
      <c r="F20" t="s">
        <v>11</v>
      </c>
      <c r="G20">
        <f>IF($G$19, ($B$21*(1.2-1))/($B$20-$B$21), $B$21/($B$21-$B$19))</f>
        <v>1.3076923076923077</v>
      </c>
    </row>
    <row r="21" spans="1:7" x14ac:dyDescent="0.25">
      <c r="A21" t="s">
        <v>9</v>
      </c>
      <c r="B21">
        <f>AVERAGE($B$14:$B$17)</f>
        <v>4.25</v>
      </c>
      <c r="D21" t="s">
        <v>12</v>
      </c>
      <c r="E21">
        <f>IF($E$19,($B$21*($B$20-2*$B$21))/($B$20-$B$21), (-$B$19*$B$21)/($B$21-$B$19))</f>
        <v>-1.3076923076923077</v>
      </c>
      <c r="F21" t="s">
        <v>12</v>
      </c>
      <c r="G21">
        <f>IF($G$19,($B$21*($B$20-1.2*$B$21))/($B$20-$B$21), (-$B$19*$B$21)/($B$21-$B$19))</f>
        <v>-1.3076923076923077</v>
      </c>
    </row>
  </sheetData>
  <mergeCells count="6">
    <mergeCell ref="D1:E1"/>
    <mergeCell ref="F1:G1"/>
    <mergeCell ref="A1:C1"/>
    <mergeCell ref="A12:C12"/>
    <mergeCell ref="D12:E12"/>
    <mergeCell ref="F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Otávio Almeida</cp:lastModifiedBy>
  <dcterms:created xsi:type="dcterms:W3CDTF">2024-04-30T16:19:05Z</dcterms:created>
  <dcterms:modified xsi:type="dcterms:W3CDTF">2024-04-30T17:48:04Z</dcterms:modified>
</cp:coreProperties>
</file>